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yenkieuvan-my.sharepoint.com/personal/kieuvantuyen01_tuyenkieuvan_onmicrosoft_com/Documents/Documents/"/>
    </mc:Choice>
  </mc:AlternateContent>
  <xr:revisionPtr revIDLastSave="1279" documentId="8_{051A1ED3-E1EC-4A40-A435-C5BB083AEED0}" xr6:coauthVersionLast="47" xr6:coauthVersionMax="47" xr10:uidLastSave="{93D23B38-C2D5-484F-9A97-C8D3C4B1AF9F}"/>
  <bookViews>
    <workbookView xWindow="0" yWindow="0" windowWidth="28800" windowHeight="18000" firstSheet="6" activeTab="14" xr2:uid="{767C524F-EDDF-4A45-B946-F1A55A9707BD}"/>
  </bookViews>
  <sheets>
    <sheet name="Opt" sheetId="1" r:id="rId1"/>
    <sheet name="Lower_Bound" sheetId="7" r:id="rId2"/>
    <sheet name="Rotation" sheetId="2" r:id="rId3"/>
    <sheet name="R_Overview" sheetId="8" r:id="rId4"/>
    <sheet name="R" sheetId="14" r:id="rId5"/>
    <sheet name="NRotation" sheetId="3" r:id="rId6"/>
    <sheet name="NR_Overview" sheetId="10" r:id="rId7"/>
    <sheet name="NR" sheetId="6" r:id="rId8"/>
    <sheet name="SAT-Rotation" sheetId="4" r:id="rId9"/>
    <sheet name="SR_Overview" sheetId="11" r:id="rId10"/>
    <sheet name="SR" sheetId="13" r:id="rId11"/>
    <sheet name="SAT-NRotation" sheetId="5" r:id="rId12"/>
    <sheet name="SN_Overview" sheetId="12" r:id="rId13"/>
    <sheet name="SN" sheetId="15" r:id="rId14"/>
    <sheet name="Gap" sheetId="18" r:id="rId15"/>
  </sheets>
  <externalReferences>
    <externalReference r:id="rId16"/>
  </externalReferences>
  <definedNames>
    <definedName name="_xlnm._FilterDatabase" localSheetId="1" hidden="1">Lower_Bound!$A$1:$H$42</definedName>
    <definedName name="_xlnm._FilterDatabase" localSheetId="5" hidden="1">NRotation!$A$1:$H$206</definedName>
    <definedName name="_xlnm._FilterDatabase" localSheetId="2" hidden="1">Rotation!$A$1:$H$206</definedName>
    <definedName name="_xlnm._FilterDatabase" localSheetId="11" hidden="1">'SAT-NRotation'!$A$1:$J$331</definedName>
    <definedName name="_xlnm._FilterDatabase" localSheetId="8" hidden="1">'SAT-Rotation'!$A$1:$J$206</definedName>
  </definedNames>
  <calcPr calcId="191029"/>
  <pivotCaches>
    <pivotCache cacheId="1150" r:id="rId17"/>
    <pivotCache cacheId="1154" r:id="rId18"/>
    <pivotCache cacheId="1159" r:id="rId19"/>
    <pivotCache cacheId="1164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J13" i="5" s="1"/>
  <c r="L13" i="5" s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J250" i="5" s="1"/>
  <c r="L250" i="5" s="1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J322" i="5" s="1"/>
  <c r="L322" i="5" s="1"/>
  <c r="I323" i="5"/>
  <c r="I324" i="5"/>
  <c r="I325" i="5"/>
  <c r="I326" i="5"/>
  <c r="I327" i="5"/>
  <c r="I328" i="5"/>
  <c r="I329" i="5"/>
  <c r="I330" i="5"/>
  <c r="I331" i="5"/>
  <c r="I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" i="4"/>
  <c r="G3" i="3"/>
  <c r="G4" i="3"/>
  <c r="G5" i="3"/>
  <c r="G6" i="3"/>
  <c r="G7" i="3"/>
  <c r="G8" i="3"/>
  <c r="G9" i="3"/>
  <c r="G10" i="3"/>
  <c r="G11" i="3"/>
  <c r="G12" i="3"/>
  <c r="G13" i="3"/>
  <c r="G14" i="3"/>
  <c r="H14" i="3" s="1"/>
  <c r="I14" i="3" s="1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H126" i="3" s="1"/>
  <c r="I126" i="3" s="1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H182" i="3" s="1"/>
  <c r="I182" i="3" s="1"/>
  <c r="G183" i="3"/>
  <c r="G184" i="3"/>
  <c r="G185" i="3"/>
  <c r="G186" i="3"/>
  <c r="G187" i="3"/>
  <c r="G188" i="3"/>
  <c r="G189" i="3"/>
  <c r="G190" i="3"/>
  <c r="H190" i="3" s="1"/>
  <c r="I190" i="3" s="1"/>
  <c r="G191" i="3"/>
  <c r="G192" i="3"/>
  <c r="G193" i="3"/>
  <c r="G194" i="3"/>
  <c r="G195" i="3"/>
  <c r="G196" i="3"/>
  <c r="G197" i="3"/>
  <c r="G198" i="3"/>
  <c r="H198" i="3" s="1"/>
  <c r="I198" i="3" s="1"/>
  <c r="G199" i="3"/>
  <c r="G200" i="3"/>
  <c r="G201" i="3"/>
  <c r="G202" i="3"/>
  <c r="G203" i="3"/>
  <c r="G204" i="3"/>
  <c r="G205" i="3"/>
  <c r="G20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" i="2"/>
  <c r="F3" i="3"/>
  <c r="F4" i="3"/>
  <c r="F5" i="3"/>
  <c r="F6" i="3"/>
  <c r="F7" i="3"/>
  <c r="F8" i="3"/>
  <c r="H8" i="3" s="1"/>
  <c r="I8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H24" i="3" s="1"/>
  <c r="I24" i="3" s="1"/>
  <c r="F25" i="3"/>
  <c r="F26" i="3"/>
  <c r="F27" i="3"/>
  <c r="F28" i="3"/>
  <c r="F29" i="3"/>
  <c r="F30" i="3"/>
  <c r="F31" i="3"/>
  <c r="F32" i="3"/>
  <c r="H32" i="3" s="1"/>
  <c r="I32" i="3" s="1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H80" i="3" s="1"/>
  <c r="I80" i="3" s="1"/>
  <c r="F81" i="3"/>
  <c r="F82" i="3"/>
  <c r="F83" i="3"/>
  <c r="F84" i="3"/>
  <c r="F85" i="3"/>
  <c r="F86" i="3"/>
  <c r="F87" i="3"/>
  <c r="F88" i="3"/>
  <c r="H88" i="3" s="1"/>
  <c r="I88" i="3" s="1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H109" i="3" s="1"/>
  <c r="I109" i="3" s="1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H128" i="3" s="1"/>
  <c r="I128" i="3" s="1"/>
  <c r="F129" i="3"/>
  <c r="F130" i="3"/>
  <c r="F131" i="3"/>
  <c r="F132" i="3"/>
  <c r="F133" i="3"/>
  <c r="F134" i="3"/>
  <c r="F135" i="3"/>
  <c r="F136" i="3"/>
  <c r="H136" i="3" s="1"/>
  <c r="I136" i="3" s="1"/>
  <c r="F137" i="3"/>
  <c r="F138" i="3"/>
  <c r="F139" i="3"/>
  <c r="F140" i="3"/>
  <c r="F141" i="3"/>
  <c r="F142" i="3"/>
  <c r="F143" i="3"/>
  <c r="F144" i="3"/>
  <c r="H144" i="3" s="1"/>
  <c r="I144" i="3" s="1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" i="3"/>
  <c r="H2" i="3" s="1"/>
  <c r="I2" i="3" s="1"/>
  <c r="H3" i="5"/>
  <c r="H4" i="5"/>
  <c r="H5" i="5"/>
  <c r="H6" i="5"/>
  <c r="J6" i="5" s="1"/>
  <c r="L6" i="5" s="1"/>
  <c r="H7" i="5"/>
  <c r="H8" i="5"/>
  <c r="H9" i="5"/>
  <c r="J9" i="5" s="1"/>
  <c r="L9" i="5" s="1"/>
  <c r="H10" i="5"/>
  <c r="H11" i="5"/>
  <c r="H12" i="5"/>
  <c r="H13" i="5"/>
  <c r="H14" i="5"/>
  <c r="J14" i="5" s="1"/>
  <c r="L14" i="5" s="1"/>
  <c r="H15" i="5"/>
  <c r="H16" i="5"/>
  <c r="H17" i="5"/>
  <c r="J17" i="5" s="1"/>
  <c r="L17" i="5" s="1"/>
  <c r="H18" i="5"/>
  <c r="H19" i="5"/>
  <c r="H20" i="5"/>
  <c r="H21" i="5"/>
  <c r="H22" i="5"/>
  <c r="H23" i="5"/>
  <c r="J23" i="5" s="1"/>
  <c r="L23" i="5" s="1"/>
  <c r="H24" i="5"/>
  <c r="J24" i="5" s="1"/>
  <c r="L24" i="5" s="1"/>
  <c r="H25" i="5"/>
  <c r="J25" i="5" s="1"/>
  <c r="L25" i="5" s="1"/>
  <c r="H26" i="5"/>
  <c r="H27" i="5"/>
  <c r="H28" i="5"/>
  <c r="H29" i="5"/>
  <c r="H30" i="5"/>
  <c r="H31" i="5"/>
  <c r="J31" i="5" s="1"/>
  <c r="L31" i="5" s="1"/>
  <c r="H32" i="5"/>
  <c r="H33" i="5"/>
  <c r="H34" i="5"/>
  <c r="H35" i="5"/>
  <c r="H36" i="5"/>
  <c r="J36" i="5" s="1"/>
  <c r="L36" i="5" s="1"/>
  <c r="H37" i="5"/>
  <c r="H38" i="5"/>
  <c r="H39" i="5"/>
  <c r="J39" i="5" s="1"/>
  <c r="L39" i="5" s="1"/>
  <c r="H40" i="5"/>
  <c r="J40" i="5" s="1"/>
  <c r="L40" i="5" s="1"/>
  <c r="H41" i="5"/>
  <c r="J41" i="5" s="1"/>
  <c r="L41" i="5" s="1"/>
  <c r="H42" i="5"/>
  <c r="H43" i="5"/>
  <c r="H44" i="5"/>
  <c r="H45" i="5"/>
  <c r="H46" i="5"/>
  <c r="H47" i="5"/>
  <c r="H48" i="5"/>
  <c r="J48" i="5" s="1"/>
  <c r="L48" i="5" s="1"/>
  <c r="H49" i="5"/>
  <c r="J49" i="5" s="1"/>
  <c r="L49" i="5" s="1"/>
  <c r="H50" i="5"/>
  <c r="H51" i="5"/>
  <c r="H52" i="5"/>
  <c r="H53" i="5"/>
  <c r="H54" i="5"/>
  <c r="H55" i="5"/>
  <c r="H56" i="5"/>
  <c r="J56" i="5" s="1"/>
  <c r="L56" i="5" s="1"/>
  <c r="H57" i="5"/>
  <c r="J57" i="5" s="1"/>
  <c r="L57" i="5" s="1"/>
  <c r="H58" i="5"/>
  <c r="H59" i="5"/>
  <c r="H60" i="5"/>
  <c r="H61" i="5"/>
  <c r="H62" i="5"/>
  <c r="H63" i="5"/>
  <c r="J63" i="5" s="1"/>
  <c r="L63" i="5" s="1"/>
  <c r="H64" i="5"/>
  <c r="J64" i="5" s="1"/>
  <c r="L64" i="5" s="1"/>
  <c r="H65" i="5"/>
  <c r="J65" i="5" s="1"/>
  <c r="L65" i="5" s="1"/>
  <c r="H66" i="5"/>
  <c r="H67" i="5"/>
  <c r="H68" i="5"/>
  <c r="H69" i="5"/>
  <c r="H70" i="5"/>
  <c r="H71" i="5"/>
  <c r="H72" i="5"/>
  <c r="H73" i="5"/>
  <c r="J73" i="5" s="1"/>
  <c r="L73" i="5" s="1"/>
  <c r="H74" i="5"/>
  <c r="H75" i="5"/>
  <c r="H76" i="5"/>
  <c r="J76" i="5" s="1"/>
  <c r="L76" i="5" s="1"/>
  <c r="H77" i="5"/>
  <c r="H78" i="5"/>
  <c r="J78" i="5" s="1"/>
  <c r="L78" i="5" s="1"/>
  <c r="H79" i="5"/>
  <c r="H80" i="5"/>
  <c r="J80" i="5" s="1"/>
  <c r="L80" i="5" s="1"/>
  <c r="H81" i="5"/>
  <c r="J81" i="5" s="1"/>
  <c r="L81" i="5" s="1"/>
  <c r="H82" i="5"/>
  <c r="H83" i="5"/>
  <c r="H84" i="5"/>
  <c r="H85" i="5"/>
  <c r="H86" i="5"/>
  <c r="H87" i="5"/>
  <c r="H88" i="5"/>
  <c r="J88" i="5" s="1"/>
  <c r="L88" i="5" s="1"/>
  <c r="H89" i="5"/>
  <c r="J89" i="5" s="1"/>
  <c r="L89" i="5" s="1"/>
  <c r="H90" i="5"/>
  <c r="H91" i="5"/>
  <c r="H92" i="5"/>
  <c r="H93" i="5"/>
  <c r="H94" i="5"/>
  <c r="H95" i="5"/>
  <c r="H96" i="5"/>
  <c r="J96" i="5" s="1"/>
  <c r="L96" i="5" s="1"/>
  <c r="H97" i="5"/>
  <c r="J97" i="5" s="1"/>
  <c r="L97" i="5" s="1"/>
  <c r="H98" i="5"/>
  <c r="H99" i="5"/>
  <c r="H100" i="5"/>
  <c r="H101" i="5"/>
  <c r="H102" i="5"/>
  <c r="J102" i="5" s="1"/>
  <c r="L102" i="5" s="1"/>
  <c r="H103" i="5"/>
  <c r="J103" i="5" s="1"/>
  <c r="L103" i="5" s="1"/>
  <c r="H104" i="5"/>
  <c r="J104" i="5" s="1"/>
  <c r="L104" i="5" s="1"/>
  <c r="H105" i="5"/>
  <c r="J105" i="5" s="1"/>
  <c r="L105" i="5" s="1"/>
  <c r="H106" i="5"/>
  <c r="H107" i="5"/>
  <c r="H108" i="5"/>
  <c r="H109" i="5"/>
  <c r="H110" i="5"/>
  <c r="H111" i="5"/>
  <c r="H112" i="5"/>
  <c r="H113" i="5"/>
  <c r="J113" i="5" s="1"/>
  <c r="L113" i="5" s="1"/>
  <c r="H114" i="5"/>
  <c r="H115" i="5"/>
  <c r="H116" i="5"/>
  <c r="H117" i="5"/>
  <c r="H118" i="5"/>
  <c r="H119" i="5"/>
  <c r="J119" i="5" s="1"/>
  <c r="L119" i="5" s="1"/>
  <c r="H120" i="5"/>
  <c r="H121" i="5"/>
  <c r="J121" i="5" s="1"/>
  <c r="L121" i="5" s="1"/>
  <c r="H122" i="5"/>
  <c r="H123" i="5"/>
  <c r="H124" i="5"/>
  <c r="J124" i="5" s="1"/>
  <c r="L124" i="5" s="1"/>
  <c r="H125" i="5"/>
  <c r="H126" i="5"/>
  <c r="J126" i="5" s="1"/>
  <c r="L126" i="5" s="1"/>
  <c r="H127" i="5"/>
  <c r="J127" i="5" s="1"/>
  <c r="L127" i="5" s="1"/>
  <c r="H128" i="5"/>
  <c r="H129" i="5"/>
  <c r="J129" i="5" s="1"/>
  <c r="L129" i="5" s="1"/>
  <c r="H130" i="5"/>
  <c r="H131" i="5"/>
  <c r="H132" i="5"/>
  <c r="J132" i="5" s="1"/>
  <c r="L132" i="5" s="1"/>
  <c r="H133" i="5"/>
  <c r="H134" i="5"/>
  <c r="J134" i="5" s="1"/>
  <c r="L134" i="5" s="1"/>
  <c r="H135" i="5"/>
  <c r="J135" i="5" s="1"/>
  <c r="L135" i="5" s="1"/>
  <c r="H136" i="5"/>
  <c r="J136" i="5" s="1"/>
  <c r="L136" i="5" s="1"/>
  <c r="H137" i="5"/>
  <c r="J137" i="5" s="1"/>
  <c r="L137" i="5" s="1"/>
  <c r="H138" i="5"/>
  <c r="H139" i="5"/>
  <c r="H140" i="5"/>
  <c r="H141" i="5"/>
  <c r="H142" i="5"/>
  <c r="J142" i="5" s="1"/>
  <c r="L142" i="5" s="1"/>
  <c r="H143" i="5"/>
  <c r="J143" i="5" s="1"/>
  <c r="L143" i="5" s="1"/>
  <c r="H144" i="5"/>
  <c r="H145" i="5"/>
  <c r="J145" i="5" s="1"/>
  <c r="L145" i="5" s="1"/>
  <c r="H146" i="5"/>
  <c r="H147" i="5"/>
  <c r="H148" i="5"/>
  <c r="J148" i="5" s="1"/>
  <c r="L148" i="5" s="1"/>
  <c r="H149" i="5"/>
  <c r="H150" i="5"/>
  <c r="J150" i="5" s="1"/>
  <c r="L150" i="5" s="1"/>
  <c r="H151" i="5"/>
  <c r="J151" i="5" s="1"/>
  <c r="L151" i="5" s="1"/>
  <c r="H152" i="5"/>
  <c r="J152" i="5" s="1"/>
  <c r="L152" i="5" s="1"/>
  <c r="H153" i="5"/>
  <c r="J153" i="5" s="1"/>
  <c r="L153" i="5" s="1"/>
  <c r="H154" i="5"/>
  <c r="H155" i="5"/>
  <c r="H156" i="5"/>
  <c r="J156" i="5" s="1"/>
  <c r="L156" i="5" s="1"/>
  <c r="H157" i="5"/>
  <c r="H158" i="5"/>
  <c r="J158" i="5" s="1"/>
  <c r="L158" i="5" s="1"/>
  <c r="H159" i="5"/>
  <c r="J159" i="5" s="1"/>
  <c r="L159" i="5" s="1"/>
  <c r="H160" i="5"/>
  <c r="H161" i="5"/>
  <c r="J161" i="5" s="1"/>
  <c r="L161" i="5" s="1"/>
  <c r="H162" i="5"/>
  <c r="H163" i="5"/>
  <c r="H164" i="5"/>
  <c r="J164" i="5" s="1"/>
  <c r="L164" i="5" s="1"/>
  <c r="H165" i="5"/>
  <c r="H166" i="5"/>
  <c r="J166" i="5" s="1"/>
  <c r="L166" i="5" s="1"/>
  <c r="H167" i="5"/>
  <c r="H168" i="5"/>
  <c r="H169" i="5"/>
  <c r="J169" i="5" s="1"/>
  <c r="L169" i="5" s="1"/>
  <c r="H170" i="5"/>
  <c r="H171" i="5"/>
  <c r="H172" i="5"/>
  <c r="H173" i="5"/>
  <c r="H174" i="5"/>
  <c r="H175" i="5"/>
  <c r="J175" i="5" s="1"/>
  <c r="L175" i="5" s="1"/>
  <c r="H176" i="5"/>
  <c r="J176" i="5" s="1"/>
  <c r="L176" i="5" s="1"/>
  <c r="H177" i="5"/>
  <c r="J177" i="5" s="1"/>
  <c r="L177" i="5" s="1"/>
  <c r="H178" i="5"/>
  <c r="H179" i="5"/>
  <c r="H180" i="5"/>
  <c r="J180" i="5" s="1"/>
  <c r="L180" i="5" s="1"/>
  <c r="H181" i="5"/>
  <c r="H182" i="5"/>
  <c r="J182" i="5" s="1"/>
  <c r="L182" i="5" s="1"/>
  <c r="H183" i="5"/>
  <c r="J183" i="5" s="1"/>
  <c r="L183" i="5" s="1"/>
  <c r="H184" i="5"/>
  <c r="J184" i="5" s="1"/>
  <c r="L184" i="5" s="1"/>
  <c r="H185" i="5"/>
  <c r="J185" i="5" s="1"/>
  <c r="L185" i="5" s="1"/>
  <c r="H186" i="5"/>
  <c r="H187" i="5"/>
  <c r="H188" i="5"/>
  <c r="J188" i="5" s="1"/>
  <c r="L188" i="5" s="1"/>
  <c r="H189" i="5"/>
  <c r="H190" i="5"/>
  <c r="J190" i="5" s="1"/>
  <c r="L190" i="5" s="1"/>
  <c r="H191" i="5"/>
  <c r="J191" i="5" s="1"/>
  <c r="L191" i="5" s="1"/>
  <c r="H192" i="5"/>
  <c r="H193" i="5"/>
  <c r="J193" i="5" s="1"/>
  <c r="L193" i="5" s="1"/>
  <c r="H194" i="5"/>
  <c r="H195" i="5"/>
  <c r="H196" i="5"/>
  <c r="H197" i="5"/>
  <c r="H198" i="5"/>
  <c r="J198" i="5" s="1"/>
  <c r="L198" i="5" s="1"/>
  <c r="H199" i="5"/>
  <c r="J199" i="5" s="1"/>
  <c r="L199" i="5" s="1"/>
  <c r="H200" i="5"/>
  <c r="J200" i="5" s="1"/>
  <c r="L200" i="5" s="1"/>
  <c r="H201" i="5"/>
  <c r="J201" i="5" s="1"/>
  <c r="L201" i="5" s="1"/>
  <c r="H202" i="5"/>
  <c r="H203" i="5"/>
  <c r="H204" i="5"/>
  <c r="J204" i="5" s="1"/>
  <c r="L204" i="5" s="1"/>
  <c r="H205" i="5"/>
  <c r="H206" i="5"/>
  <c r="J206" i="5" s="1"/>
  <c r="L206" i="5" s="1"/>
  <c r="H207" i="5"/>
  <c r="J207" i="5" s="1"/>
  <c r="L207" i="5" s="1"/>
  <c r="H208" i="5"/>
  <c r="H209" i="5"/>
  <c r="J209" i="5" s="1"/>
  <c r="L209" i="5" s="1"/>
  <c r="H210" i="5"/>
  <c r="H211" i="5"/>
  <c r="H212" i="5"/>
  <c r="J212" i="5" s="1"/>
  <c r="L212" i="5" s="1"/>
  <c r="H213" i="5"/>
  <c r="H214" i="5"/>
  <c r="J214" i="5" s="1"/>
  <c r="L214" i="5" s="1"/>
  <c r="H215" i="5"/>
  <c r="J215" i="5" s="1"/>
  <c r="L215" i="5" s="1"/>
  <c r="H216" i="5"/>
  <c r="H217" i="5"/>
  <c r="J217" i="5" s="1"/>
  <c r="L217" i="5" s="1"/>
  <c r="H218" i="5"/>
  <c r="H219" i="5"/>
  <c r="H220" i="5"/>
  <c r="J220" i="5" s="1"/>
  <c r="L220" i="5" s="1"/>
  <c r="H221" i="5"/>
  <c r="H222" i="5"/>
  <c r="J222" i="5" s="1"/>
  <c r="L222" i="5" s="1"/>
  <c r="H223" i="5"/>
  <c r="H224" i="5"/>
  <c r="J224" i="5" s="1"/>
  <c r="L224" i="5" s="1"/>
  <c r="H225" i="5"/>
  <c r="J225" i="5" s="1"/>
  <c r="L225" i="5" s="1"/>
  <c r="H226" i="5"/>
  <c r="H227" i="5"/>
  <c r="H228" i="5"/>
  <c r="H229" i="5"/>
  <c r="H230" i="5"/>
  <c r="J230" i="5" s="1"/>
  <c r="L230" i="5" s="1"/>
  <c r="H231" i="5"/>
  <c r="J231" i="5" s="1"/>
  <c r="L231" i="5" s="1"/>
  <c r="H232" i="5"/>
  <c r="J232" i="5" s="1"/>
  <c r="L232" i="5" s="1"/>
  <c r="H233" i="5"/>
  <c r="J233" i="5" s="1"/>
  <c r="L233" i="5" s="1"/>
  <c r="H234" i="5"/>
  <c r="H235" i="5"/>
  <c r="H236" i="5"/>
  <c r="H237" i="5"/>
  <c r="H238" i="5"/>
  <c r="J238" i="5" s="1"/>
  <c r="L238" i="5" s="1"/>
  <c r="H239" i="5"/>
  <c r="H240" i="5"/>
  <c r="H241" i="5"/>
  <c r="J241" i="5" s="1"/>
  <c r="L241" i="5" s="1"/>
  <c r="H242" i="5"/>
  <c r="H243" i="5"/>
  <c r="H244" i="5"/>
  <c r="H245" i="5"/>
  <c r="H246" i="5"/>
  <c r="J246" i="5" s="1"/>
  <c r="L246" i="5" s="1"/>
  <c r="H247" i="5"/>
  <c r="J247" i="5" s="1"/>
  <c r="L247" i="5" s="1"/>
  <c r="H248" i="5"/>
  <c r="H249" i="5"/>
  <c r="J249" i="5" s="1"/>
  <c r="L249" i="5" s="1"/>
  <c r="H250" i="5"/>
  <c r="H251" i="5"/>
  <c r="H252" i="5"/>
  <c r="J252" i="5" s="1"/>
  <c r="L252" i="5" s="1"/>
  <c r="H253" i="5"/>
  <c r="H254" i="5"/>
  <c r="J254" i="5" s="1"/>
  <c r="L254" i="5" s="1"/>
  <c r="H255" i="5"/>
  <c r="J255" i="5" s="1"/>
  <c r="L255" i="5" s="1"/>
  <c r="H256" i="5"/>
  <c r="J256" i="5" s="1"/>
  <c r="L256" i="5" s="1"/>
  <c r="H257" i="5"/>
  <c r="H258" i="5"/>
  <c r="H259" i="5"/>
  <c r="H260" i="5"/>
  <c r="J260" i="5" s="1"/>
  <c r="L260" i="5" s="1"/>
  <c r="H261" i="5"/>
  <c r="H262" i="5"/>
  <c r="J262" i="5" s="1"/>
  <c r="L262" i="5" s="1"/>
  <c r="H263" i="5"/>
  <c r="J263" i="5" s="1"/>
  <c r="L263" i="5" s="1"/>
  <c r="H264" i="5"/>
  <c r="J264" i="5" s="1"/>
  <c r="L264" i="5" s="1"/>
  <c r="H265" i="5"/>
  <c r="H266" i="5"/>
  <c r="H267" i="5"/>
  <c r="H268" i="5"/>
  <c r="J268" i="5" s="1"/>
  <c r="L268" i="5" s="1"/>
  <c r="H269" i="5"/>
  <c r="H270" i="5"/>
  <c r="H271" i="5"/>
  <c r="H272" i="5"/>
  <c r="J272" i="5" s="1"/>
  <c r="L272" i="5" s="1"/>
  <c r="H273" i="5"/>
  <c r="H274" i="5"/>
  <c r="H275" i="5"/>
  <c r="H276" i="5"/>
  <c r="J276" i="5" s="1"/>
  <c r="L276" i="5" s="1"/>
  <c r="H277" i="5"/>
  <c r="H278" i="5"/>
  <c r="H279" i="5"/>
  <c r="J279" i="5" s="1"/>
  <c r="L279" i="5" s="1"/>
  <c r="H280" i="5"/>
  <c r="J280" i="5" s="1"/>
  <c r="L280" i="5" s="1"/>
  <c r="H281" i="5"/>
  <c r="H282" i="5"/>
  <c r="H283" i="5"/>
  <c r="H284" i="5"/>
  <c r="H285" i="5"/>
  <c r="H286" i="5"/>
  <c r="H287" i="5"/>
  <c r="J287" i="5" s="1"/>
  <c r="L287" i="5" s="1"/>
  <c r="H288" i="5"/>
  <c r="J288" i="5" s="1"/>
  <c r="L288" i="5" s="1"/>
  <c r="H289" i="5"/>
  <c r="H290" i="5"/>
  <c r="H291" i="5"/>
  <c r="H292" i="5"/>
  <c r="H293" i="5"/>
  <c r="H294" i="5"/>
  <c r="H295" i="5"/>
  <c r="J295" i="5" s="1"/>
  <c r="L295" i="5" s="1"/>
  <c r="H296" i="5"/>
  <c r="J296" i="5" s="1"/>
  <c r="L296" i="5" s="1"/>
  <c r="H297" i="5"/>
  <c r="H298" i="5"/>
  <c r="H299" i="5"/>
  <c r="H300" i="5"/>
  <c r="H301" i="5"/>
  <c r="H302" i="5"/>
  <c r="H303" i="5"/>
  <c r="J303" i="5" s="1"/>
  <c r="L303" i="5" s="1"/>
  <c r="H304" i="5"/>
  <c r="H305" i="5"/>
  <c r="H306" i="5"/>
  <c r="H307" i="5"/>
  <c r="H308" i="5"/>
  <c r="H309" i="5"/>
  <c r="H310" i="5"/>
  <c r="J310" i="5" s="1"/>
  <c r="L310" i="5" s="1"/>
  <c r="H311" i="5"/>
  <c r="J311" i="5" s="1"/>
  <c r="L311" i="5" s="1"/>
  <c r="H312" i="5"/>
  <c r="J312" i="5" s="1"/>
  <c r="L312" i="5" s="1"/>
  <c r="H313" i="5"/>
  <c r="H314" i="5"/>
  <c r="H315" i="5"/>
  <c r="H316" i="5"/>
  <c r="H317" i="5"/>
  <c r="H318" i="5"/>
  <c r="H319" i="5"/>
  <c r="J319" i="5" s="1"/>
  <c r="L319" i="5" s="1"/>
  <c r="H320" i="5"/>
  <c r="J320" i="5" s="1"/>
  <c r="L320" i="5" s="1"/>
  <c r="H321" i="5"/>
  <c r="H322" i="5"/>
  <c r="H323" i="5"/>
  <c r="H324" i="5"/>
  <c r="J324" i="5" s="1"/>
  <c r="L324" i="5" s="1"/>
  <c r="H325" i="5"/>
  <c r="H326" i="5"/>
  <c r="H327" i="5"/>
  <c r="J327" i="5" s="1"/>
  <c r="L327" i="5" s="1"/>
  <c r="H328" i="5"/>
  <c r="J328" i="5" s="1"/>
  <c r="L328" i="5" s="1"/>
  <c r="H329" i="5"/>
  <c r="J329" i="5" s="1"/>
  <c r="L329" i="5" s="1"/>
  <c r="H330" i="5"/>
  <c r="H331" i="5"/>
  <c r="H2" i="5"/>
  <c r="J52" i="5"/>
  <c r="L52" i="5" s="1"/>
  <c r="J111" i="5"/>
  <c r="L111" i="5" s="1"/>
  <c r="J144" i="5"/>
  <c r="L144" i="5" s="1"/>
  <c r="J167" i="5"/>
  <c r="L167" i="5" s="1"/>
  <c r="J304" i="5"/>
  <c r="L304" i="5" s="1"/>
  <c r="K331" i="5"/>
  <c r="J331" i="5"/>
  <c r="D331" i="5"/>
  <c r="J227" i="5"/>
  <c r="L227" i="5" s="1"/>
  <c r="J155" i="5"/>
  <c r="L155" i="5" s="1"/>
  <c r="H125" i="3"/>
  <c r="I125" i="3" s="1"/>
  <c r="H165" i="3"/>
  <c r="I165" i="3" s="1"/>
  <c r="J219" i="5"/>
  <c r="L219" i="5" s="1"/>
  <c r="J187" i="5"/>
  <c r="L187" i="5" s="1"/>
  <c r="H29" i="3"/>
  <c r="I29" i="3" s="1"/>
  <c r="J211" i="5"/>
  <c r="L211" i="5" s="1"/>
  <c r="H21" i="3"/>
  <c r="I21" i="3" s="1"/>
  <c r="V5" i="13"/>
  <c r="W5" i="13" s="1"/>
  <c r="V6" i="13"/>
  <c r="W6" i="13" s="1"/>
  <c r="V7" i="13"/>
  <c r="W7" i="13" s="1"/>
  <c r="V10" i="13"/>
  <c r="W10" i="13" s="1"/>
  <c r="V13" i="13"/>
  <c r="W13" i="13" s="1"/>
  <c r="V14" i="13"/>
  <c r="W14" i="13" s="1"/>
  <c r="V21" i="13"/>
  <c r="W21" i="13" s="1"/>
  <c r="V22" i="13"/>
  <c r="W22" i="13" s="1"/>
  <c r="V24" i="13"/>
  <c r="W24" i="13" s="1"/>
  <c r="V29" i="13"/>
  <c r="W29" i="13" s="1"/>
  <c r="V30" i="13"/>
  <c r="W30" i="13" s="1"/>
  <c r="V31" i="13"/>
  <c r="W31" i="13" s="1"/>
  <c r="V32" i="13"/>
  <c r="W32" i="13" s="1"/>
  <c r="V38" i="13"/>
  <c r="W38" i="13" s="1"/>
  <c r="V39" i="13"/>
  <c r="W39" i="13" s="1"/>
  <c r="V40" i="13"/>
  <c r="W40" i="13" s="1"/>
  <c r="V42" i="13"/>
  <c r="W42" i="13" s="1"/>
  <c r="V28" i="13"/>
  <c r="W28" i="13" s="1"/>
  <c r="V23" i="13"/>
  <c r="W23" i="13" s="1"/>
  <c r="V15" i="13"/>
  <c r="W15" i="13" s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3" i="14"/>
  <c r="T44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3" i="14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3" i="13"/>
  <c r="W33" i="13"/>
  <c r="V4" i="13"/>
  <c r="W4" i="13" s="1"/>
  <c r="V8" i="13"/>
  <c r="W8" i="13" s="1"/>
  <c r="V9" i="13"/>
  <c r="W9" i="13" s="1"/>
  <c r="V11" i="13"/>
  <c r="W11" i="13" s="1"/>
  <c r="V12" i="13"/>
  <c r="W12" i="13" s="1"/>
  <c r="V16" i="13"/>
  <c r="W16" i="13" s="1"/>
  <c r="V17" i="13"/>
  <c r="W17" i="13" s="1"/>
  <c r="V18" i="13"/>
  <c r="W18" i="13" s="1"/>
  <c r="V19" i="13"/>
  <c r="W19" i="13" s="1"/>
  <c r="V20" i="13"/>
  <c r="W20" i="13" s="1"/>
  <c r="V25" i="13"/>
  <c r="W25" i="13" s="1"/>
  <c r="V26" i="13"/>
  <c r="W26" i="13" s="1"/>
  <c r="V27" i="13"/>
  <c r="W27" i="13" s="1"/>
  <c r="V33" i="13"/>
  <c r="V34" i="13"/>
  <c r="W34" i="13" s="1"/>
  <c r="V35" i="13"/>
  <c r="W35" i="13" s="1"/>
  <c r="V36" i="13"/>
  <c r="W36" i="13" s="1"/>
  <c r="V37" i="13"/>
  <c r="W37" i="13" s="1"/>
  <c r="V41" i="13"/>
  <c r="W41" i="13" s="1"/>
  <c r="V43" i="13"/>
  <c r="W43" i="13" s="1"/>
  <c r="V44" i="13"/>
  <c r="V3" i="13"/>
  <c r="W3" i="13" s="1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3" i="13"/>
  <c r="J15" i="5"/>
  <c r="L15" i="5" s="1"/>
  <c r="J32" i="5"/>
  <c r="L32" i="5" s="1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3" i="14"/>
  <c r="F329" i="5"/>
  <c r="K329" i="5"/>
  <c r="K330" i="5"/>
  <c r="K256" i="5"/>
  <c r="K205" i="4"/>
  <c r="K206" i="4"/>
  <c r="K193" i="4"/>
  <c r="K194" i="4"/>
  <c r="K195" i="4"/>
  <c r="K196" i="4"/>
  <c r="K197" i="4"/>
  <c r="K198" i="4"/>
  <c r="K199" i="4"/>
  <c r="K200" i="4"/>
  <c r="K201" i="4"/>
  <c r="K202" i="4"/>
  <c r="K203" i="4"/>
  <c r="K183" i="4"/>
  <c r="K184" i="4"/>
  <c r="K185" i="4"/>
  <c r="K186" i="4"/>
  <c r="K187" i="4"/>
  <c r="K188" i="4"/>
  <c r="K189" i="4"/>
  <c r="K190" i="4"/>
  <c r="K191" i="4"/>
  <c r="K178" i="4"/>
  <c r="K176" i="4"/>
  <c r="K164" i="4"/>
  <c r="K165" i="4"/>
  <c r="K166" i="4"/>
  <c r="K167" i="4"/>
  <c r="K168" i="4"/>
  <c r="K169" i="4"/>
  <c r="K170" i="4"/>
  <c r="K171" i="4"/>
  <c r="K172" i="4"/>
  <c r="K173" i="4"/>
  <c r="K174" i="4"/>
  <c r="K159" i="4"/>
  <c r="K160" i="4"/>
  <c r="K161" i="4"/>
  <c r="K162" i="4"/>
  <c r="K154" i="4"/>
  <c r="K152" i="4"/>
  <c r="K147" i="4"/>
  <c r="K148" i="4"/>
  <c r="K149" i="4"/>
  <c r="K150" i="4"/>
  <c r="K142" i="4"/>
  <c r="K137" i="4"/>
  <c r="K138" i="4"/>
  <c r="K139" i="4"/>
  <c r="K132" i="4"/>
  <c r="K133" i="4"/>
  <c r="K134" i="4"/>
  <c r="K125" i="4"/>
  <c r="K126" i="4"/>
  <c r="K127" i="4"/>
  <c r="K128" i="4"/>
  <c r="K129" i="4"/>
  <c r="K130" i="4"/>
  <c r="K121" i="4"/>
  <c r="K118" i="4"/>
  <c r="K113" i="4"/>
  <c r="K108" i="4"/>
  <c r="K109" i="4"/>
  <c r="K110" i="4"/>
  <c r="K103" i="4"/>
  <c r="K104" i="4"/>
  <c r="K105" i="4"/>
  <c r="K106" i="4"/>
  <c r="K96" i="4"/>
  <c r="K97" i="4"/>
  <c r="K98" i="4"/>
  <c r="K99" i="4"/>
  <c r="K100" i="4"/>
  <c r="K101" i="4"/>
  <c r="K92" i="4"/>
  <c r="K89" i="4"/>
  <c r="K84" i="4"/>
  <c r="K85" i="4"/>
  <c r="K74" i="4"/>
  <c r="K75" i="4"/>
  <c r="K76" i="4"/>
  <c r="K77" i="4"/>
  <c r="K78" i="4"/>
  <c r="K79" i="4"/>
  <c r="K80" i="4"/>
  <c r="K81" i="4"/>
  <c r="K67" i="4"/>
  <c r="K68" i="4"/>
  <c r="K69" i="4"/>
  <c r="K70" i="4"/>
  <c r="K71" i="4"/>
  <c r="K72" i="4"/>
  <c r="K63" i="4"/>
  <c r="K60" i="4"/>
  <c r="K61" i="4"/>
  <c r="K55" i="4"/>
  <c r="K56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34" i="4"/>
  <c r="K31" i="4"/>
  <c r="K32" i="4"/>
  <c r="K26" i="4"/>
  <c r="K27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5" i="4"/>
  <c r="K3" i="4"/>
  <c r="K2" i="4"/>
  <c r="K3" i="5"/>
  <c r="K327" i="5"/>
  <c r="K328" i="5"/>
  <c r="K315" i="5"/>
  <c r="K316" i="5"/>
  <c r="K279" i="5"/>
  <c r="K280" i="5"/>
  <c r="K276" i="5"/>
  <c r="K267" i="5"/>
  <c r="K268" i="5"/>
  <c r="K264" i="5"/>
  <c r="K255" i="5"/>
  <c r="K252" i="5"/>
  <c r="K241" i="5"/>
  <c r="K236" i="5"/>
  <c r="K237" i="5"/>
  <c r="K234" i="5"/>
  <c r="K217" i="5"/>
  <c r="K212" i="5"/>
  <c r="K207" i="5"/>
  <c r="K208" i="5"/>
  <c r="K205" i="5"/>
  <c r="K202" i="5"/>
  <c r="K203" i="5"/>
  <c r="K194" i="5"/>
  <c r="K188" i="5"/>
  <c r="K183" i="5"/>
  <c r="K178" i="5"/>
  <c r="K179" i="5"/>
  <c r="K176" i="5"/>
  <c r="K159" i="5"/>
  <c r="K55" i="5"/>
  <c r="K51" i="5"/>
  <c r="K48" i="5"/>
  <c r="K45" i="5"/>
  <c r="K46" i="5"/>
  <c r="K38" i="5"/>
  <c r="K32" i="5"/>
  <c r="K27" i="5"/>
  <c r="K22" i="5"/>
  <c r="K23" i="5"/>
  <c r="K20" i="5"/>
  <c r="H2" i="4"/>
  <c r="J2" i="4" s="1"/>
  <c r="L2" i="4" s="1"/>
  <c r="H20" i="7"/>
  <c r="H21" i="7"/>
  <c r="H22" i="7"/>
  <c r="H23" i="7"/>
  <c r="H24" i="7"/>
  <c r="H25" i="7"/>
  <c r="H26" i="7"/>
  <c r="H27" i="7"/>
  <c r="H12" i="7"/>
  <c r="H13" i="7"/>
  <c r="H14" i="7"/>
  <c r="H15" i="7"/>
  <c r="H16" i="7"/>
  <c r="H17" i="7"/>
  <c r="H18" i="7"/>
  <c r="H31" i="7"/>
  <c r="H32" i="7"/>
  <c r="H33" i="7"/>
  <c r="H34" i="7"/>
  <c r="H35" i="7"/>
  <c r="H36" i="7"/>
  <c r="H37" i="7"/>
  <c r="H38" i="7"/>
  <c r="H39" i="7"/>
  <c r="H40" i="7"/>
  <c r="H41" i="7"/>
  <c r="H42" i="7"/>
  <c r="H2" i="7"/>
  <c r="H3" i="7"/>
  <c r="H4" i="7"/>
  <c r="H5" i="7"/>
  <c r="H6" i="7"/>
  <c r="H7" i="7"/>
  <c r="H8" i="7"/>
  <c r="H9" i="7"/>
  <c r="H10" i="7"/>
  <c r="H11" i="7"/>
  <c r="H28" i="7"/>
  <c r="H29" i="7"/>
  <c r="H30" i="7"/>
  <c r="H19" i="7"/>
  <c r="F20" i="7"/>
  <c r="F21" i="7"/>
  <c r="F22" i="7"/>
  <c r="F23" i="7"/>
  <c r="F24" i="7"/>
  <c r="F25" i="7"/>
  <c r="F26" i="7"/>
  <c r="F27" i="7"/>
  <c r="F12" i="7"/>
  <c r="F13" i="7"/>
  <c r="F14" i="7"/>
  <c r="F15" i="7"/>
  <c r="F16" i="7"/>
  <c r="F17" i="7"/>
  <c r="F18" i="7"/>
  <c r="F31" i="7"/>
  <c r="F32" i="7"/>
  <c r="F33" i="7"/>
  <c r="F34" i="7"/>
  <c r="F35" i="7"/>
  <c r="F36" i="7"/>
  <c r="F37" i="7"/>
  <c r="F38" i="7"/>
  <c r="F39" i="7"/>
  <c r="F40" i="7"/>
  <c r="F41" i="7"/>
  <c r="F42" i="7"/>
  <c r="F2" i="7"/>
  <c r="F3" i="7"/>
  <c r="F4" i="7"/>
  <c r="F5" i="7"/>
  <c r="F6" i="7"/>
  <c r="F7" i="7"/>
  <c r="F8" i="7"/>
  <c r="F9" i="7"/>
  <c r="F10" i="7"/>
  <c r="F11" i="7"/>
  <c r="F28" i="7"/>
  <c r="F29" i="7"/>
  <c r="F30" i="7"/>
  <c r="F19" i="7"/>
  <c r="J3" i="5"/>
  <c r="L3" i="5" s="1"/>
  <c r="J4" i="5"/>
  <c r="L4" i="5" s="1"/>
  <c r="J7" i="5"/>
  <c r="L7" i="5" s="1"/>
  <c r="J8" i="5"/>
  <c r="L8" i="5" s="1"/>
  <c r="J11" i="5"/>
  <c r="L11" i="5" s="1"/>
  <c r="J12" i="5"/>
  <c r="L12" i="5" s="1"/>
  <c r="J19" i="5"/>
  <c r="L19" i="5" s="1"/>
  <c r="J20" i="5"/>
  <c r="L20" i="5" s="1"/>
  <c r="J27" i="5"/>
  <c r="L27" i="5" s="1"/>
  <c r="J28" i="5"/>
  <c r="L28" i="5" s="1"/>
  <c r="J33" i="5"/>
  <c r="L33" i="5" s="1"/>
  <c r="J35" i="5"/>
  <c r="L35" i="5" s="1"/>
  <c r="J43" i="5"/>
  <c r="L43" i="5" s="1"/>
  <c r="J46" i="5"/>
  <c r="L46" i="5" s="1"/>
  <c r="J47" i="5"/>
  <c r="L47" i="5" s="1"/>
  <c r="J55" i="5"/>
  <c r="L55" i="5" s="1"/>
  <c r="J59" i="5"/>
  <c r="L59" i="5" s="1"/>
  <c r="J60" i="5"/>
  <c r="L60" i="5" s="1"/>
  <c r="J67" i="5"/>
  <c r="L67" i="5" s="1"/>
  <c r="J68" i="5"/>
  <c r="L68" i="5" s="1"/>
  <c r="J70" i="5"/>
  <c r="L70" i="5" s="1"/>
  <c r="J72" i="5"/>
  <c r="L72" i="5" s="1"/>
  <c r="J75" i="5"/>
  <c r="L75" i="5" s="1"/>
  <c r="J84" i="5"/>
  <c r="L84" i="5" s="1"/>
  <c r="J86" i="5"/>
  <c r="L86" i="5" s="1"/>
  <c r="J92" i="5"/>
  <c r="L92" i="5" s="1"/>
  <c r="J94" i="5"/>
  <c r="L94" i="5" s="1"/>
  <c r="J101" i="5"/>
  <c r="L101" i="5" s="1"/>
  <c r="J107" i="5"/>
  <c r="L107" i="5" s="1"/>
  <c r="J110" i="5"/>
  <c r="L110" i="5" s="1"/>
  <c r="J115" i="5"/>
  <c r="L115" i="5" s="1"/>
  <c r="J118" i="5"/>
  <c r="L118" i="5" s="1"/>
  <c r="J123" i="5"/>
  <c r="L123" i="5" s="1"/>
  <c r="J131" i="5"/>
  <c r="L131" i="5" s="1"/>
  <c r="J139" i="5"/>
  <c r="L139" i="5" s="1"/>
  <c r="J163" i="5"/>
  <c r="L163" i="5" s="1"/>
  <c r="J171" i="5"/>
  <c r="L171" i="5" s="1"/>
  <c r="J174" i="5"/>
  <c r="L174" i="5" s="1"/>
  <c r="J192" i="5"/>
  <c r="L192" i="5" s="1"/>
  <c r="J196" i="5"/>
  <c r="L196" i="5" s="1"/>
  <c r="J203" i="5"/>
  <c r="L203" i="5" s="1"/>
  <c r="J223" i="5"/>
  <c r="L223" i="5" s="1"/>
  <c r="J235" i="5"/>
  <c r="L235" i="5" s="1"/>
  <c r="J239" i="5"/>
  <c r="L239" i="5" s="1"/>
  <c r="J243" i="5"/>
  <c r="L243" i="5" s="1"/>
  <c r="J251" i="5"/>
  <c r="L251" i="5" s="1"/>
  <c r="J259" i="5"/>
  <c r="L259" i="5" s="1"/>
  <c r="J267" i="5"/>
  <c r="L267" i="5" s="1"/>
  <c r="J271" i="5"/>
  <c r="L271" i="5" s="1"/>
  <c r="J275" i="5"/>
  <c r="L275" i="5" s="1"/>
  <c r="J283" i="5"/>
  <c r="L283" i="5" s="1"/>
  <c r="J286" i="5"/>
  <c r="L286" i="5" s="1"/>
  <c r="J291" i="5"/>
  <c r="L291" i="5" s="1"/>
  <c r="J299" i="5"/>
  <c r="L299" i="5" s="1"/>
  <c r="J300" i="5"/>
  <c r="L300" i="5" s="1"/>
  <c r="J307" i="5"/>
  <c r="L307" i="5" s="1"/>
  <c r="J315" i="5"/>
  <c r="L315" i="5" s="1"/>
  <c r="J323" i="5"/>
  <c r="L323" i="5" s="1"/>
  <c r="H3" i="3"/>
  <c r="I3" i="3" s="1"/>
  <c r="H4" i="3"/>
  <c r="I4" i="3" s="1"/>
  <c r="H5" i="3"/>
  <c r="I5" i="3" s="1"/>
  <c r="H6" i="3"/>
  <c r="I6" i="3" s="1"/>
  <c r="H7" i="3"/>
  <c r="I7" i="3" s="1"/>
  <c r="H11" i="3"/>
  <c r="I11" i="3" s="1"/>
  <c r="H12" i="3"/>
  <c r="I12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3" i="3"/>
  <c r="I23" i="3" s="1"/>
  <c r="H27" i="3"/>
  <c r="I27" i="3" s="1"/>
  <c r="H28" i="3"/>
  <c r="I28" i="3" s="1"/>
  <c r="H31" i="3"/>
  <c r="I31" i="3" s="1"/>
  <c r="H35" i="3"/>
  <c r="I35" i="3" s="1"/>
  <c r="H36" i="3"/>
  <c r="I36" i="3" s="1"/>
  <c r="H38" i="3"/>
  <c r="I38" i="3" s="1"/>
  <c r="H39" i="3"/>
  <c r="I39" i="3" s="1"/>
  <c r="H40" i="3"/>
  <c r="I40" i="3" s="1"/>
  <c r="H41" i="3"/>
  <c r="I41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9" i="3"/>
  <c r="I79" i="3" s="1"/>
  <c r="H83" i="3"/>
  <c r="I83" i="3" s="1"/>
  <c r="H84" i="3"/>
  <c r="I84" i="3" s="1"/>
  <c r="H85" i="3"/>
  <c r="I85" i="3" s="1"/>
  <c r="H87" i="3"/>
  <c r="I87" i="3" s="1"/>
  <c r="H91" i="3"/>
  <c r="I91" i="3" s="1"/>
  <c r="H92" i="3"/>
  <c r="I92" i="3" s="1"/>
  <c r="H95" i="3"/>
  <c r="I95" i="3" s="1"/>
  <c r="H96" i="3"/>
  <c r="I96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7" i="3"/>
  <c r="I107" i="3" s="1"/>
  <c r="H108" i="3"/>
  <c r="I108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7" i="3"/>
  <c r="I127" i="3" s="1"/>
  <c r="H131" i="3"/>
  <c r="I131" i="3" s="1"/>
  <c r="H132" i="3"/>
  <c r="I132" i="3" s="1"/>
  <c r="H134" i="3"/>
  <c r="I134" i="3" s="1"/>
  <c r="H135" i="3"/>
  <c r="I135" i="3" s="1"/>
  <c r="H139" i="3"/>
  <c r="I139" i="3" s="1"/>
  <c r="H140" i="3"/>
  <c r="I140" i="3" s="1"/>
  <c r="H141" i="3"/>
  <c r="I141" i="3" s="1"/>
  <c r="H142" i="3"/>
  <c r="I142" i="3" s="1"/>
  <c r="H143" i="3"/>
  <c r="I143" i="3" s="1"/>
  <c r="H147" i="3"/>
  <c r="I147" i="3" s="1"/>
  <c r="H148" i="3"/>
  <c r="I148" i="3" s="1"/>
  <c r="H149" i="3"/>
  <c r="I149" i="3" s="1"/>
  <c r="H151" i="3"/>
  <c r="I151" i="3" s="1"/>
  <c r="H152" i="3"/>
  <c r="I152" i="3" s="1"/>
  <c r="H155" i="3"/>
  <c r="I155" i="3" s="1"/>
  <c r="H156" i="3"/>
  <c r="I156" i="3" s="1"/>
  <c r="H158" i="3"/>
  <c r="I158" i="3" s="1"/>
  <c r="H159" i="3"/>
  <c r="I159" i="3" s="1"/>
  <c r="H160" i="3"/>
  <c r="I160" i="3" s="1"/>
  <c r="H161" i="3"/>
  <c r="I161" i="3" s="1"/>
  <c r="H163" i="3"/>
  <c r="I163" i="3" s="1"/>
  <c r="H164" i="3"/>
  <c r="I164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3" i="4"/>
  <c r="J3" i="4" s="1"/>
  <c r="L3" i="4" s="1"/>
  <c r="H4" i="4"/>
  <c r="J4" i="4" s="1"/>
  <c r="L4" i="4" s="1"/>
  <c r="H5" i="4"/>
  <c r="J5" i="4" s="1"/>
  <c r="L5" i="4" s="1"/>
  <c r="H6" i="4"/>
  <c r="J6" i="4" s="1"/>
  <c r="L6" i="4" s="1"/>
  <c r="H7" i="4"/>
  <c r="J7" i="4" s="1"/>
  <c r="L7" i="4" s="1"/>
  <c r="H8" i="4"/>
  <c r="J8" i="4" s="1"/>
  <c r="L8" i="4" s="1"/>
  <c r="H9" i="4"/>
  <c r="J9" i="4" s="1"/>
  <c r="L9" i="4" s="1"/>
  <c r="H10" i="4"/>
  <c r="J10" i="4" s="1"/>
  <c r="L10" i="4" s="1"/>
  <c r="H11" i="4"/>
  <c r="J11" i="4" s="1"/>
  <c r="L11" i="4" s="1"/>
  <c r="H12" i="4"/>
  <c r="J12" i="4" s="1"/>
  <c r="L12" i="4" s="1"/>
  <c r="H13" i="4"/>
  <c r="J13" i="4" s="1"/>
  <c r="L13" i="4" s="1"/>
  <c r="H14" i="4"/>
  <c r="J14" i="4" s="1"/>
  <c r="L14" i="4" s="1"/>
  <c r="H15" i="4"/>
  <c r="J15" i="4" s="1"/>
  <c r="L15" i="4" s="1"/>
  <c r="H16" i="4"/>
  <c r="J16" i="4" s="1"/>
  <c r="L16" i="4" s="1"/>
  <c r="H17" i="4"/>
  <c r="J17" i="4" s="1"/>
  <c r="L17" i="4" s="1"/>
  <c r="H18" i="4"/>
  <c r="J18" i="4" s="1"/>
  <c r="L18" i="4" s="1"/>
  <c r="H19" i="4"/>
  <c r="J19" i="4" s="1"/>
  <c r="L19" i="4" s="1"/>
  <c r="H20" i="4"/>
  <c r="J20" i="4" s="1"/>
  <c r="L20" i="4" s="1"/>
  <c r="H21" i="4"/>
  <c r="J21" i="4" s="1"/>
  <c r="L21" i="4" s="1"/>
  <c r="H22" i="4"/>
  <c r="J22" i="4" s="1"/>
  <c r="L22" i="4" s="1"/>
  <c r="H23" i="4"/>
  <c r="J23" i="4" s="1"/>
  <c r="L23" i="4" s="1"/>
  <c r="H24" i="4"/>
  <c r="J24" i="4" s="1"/>
  <c r="L24" i="4" s="1"/>
  <c r="H25" i="4"/>
  <c r="J25" i="4" s="1"/>
  <c r="L25" i="4" s="1"/>
  <c r="H26" i="4"/>
  <c r="J26" i="4" s="1"/>
  <c r="L26" i="4" s="1"/>
  <c r="H27" i="4"/>
  <c r="J27" i="4" s="1"/>
  <c r="L27" i="4" s="1"/>
  <c r="H28" i="4"/>
  <c r="J28" i="4" s="1"/>
  <c r="L28" i="4" s="1"/>
  <c r="H29" i="4"/>
  <c r="J29" i="4" s="1"/>
  <c r="L29" i="4" s="1"/>
  <c r="H30" i="4"/>
  <c r="J30" i="4" s="1"/>
  <c r="L30" i="4" s="1"/>
  <c r="H31" i="4"/>
  <c r="J31" i="4" s="1"/>
  <c r="L31" i="4" s="1"/>
  <c r="H32" i="4"/>
  <c r="J32" i="4" s="1"/>
  <c r="L32" i="4" s="1"/>
  <c r="H33" i="4"/>
  <c r="J33" i="4" s="1"/>
  <c r="L33" i="4" s="1"/>
  <c r="H34" i="4"/>
  <c r="J34" i="4" s="1"/>
  <c r="L34" i="4" s="1"/>
  <c r="H35" i="4"/>
  <c r="J35" i="4" s="1"/>
  <c r="L35" i="4" s="1"/>
  <c r="H36" i="4"/>
  <c r="J36" i="4" s="1"/>
  <c r="L36" i="4" s="1"/>
  <c r="H37" i="4"/>
  <c r="J37" i="4" s="1"/>
  <c r="L37" i="4" s="1"/>
  <c r="H38" i="4"/>
  <c r="J38" i="4" s="1"/>
  <c r="L38" i="4" s="1"/>
  <c r="H39" i="4"/>
  <c r="J39" i="4" s="1"/>
  <c r="L39" i="4" s="1"/>
  <c r="H40" i="4"/>
  <c r="J40" i="4" s="1"/>
  <c r="L40" i="4" s="1"/>
  <c r="H41" i="4"/>
  <c r="J41" i="4" s="1"/>
  <c r="L41" i="4" s="1"/>
  <c r="H42" i="4"/>
  <c r="J42" i="4" s="1"/>
  <c r="L42" i="4" s="1"/>
  <c r="H43" i="4"/>
  <c r="J43" i="4" s="1"/>
  <c r="L43" i="4" s="1"/>
  <c r="H44" i="4"/>
  <c r="J44" i="4" s="1"/>
  <c r="L44" i="4" s="1"/>
  <c r="H45" i="4"/>
  <c r="J45" i="4" s="1"/>
  <c r="L45" i="4" s="1"/>
  <c r="H46" i="4"/>
  <c r="J46" i="4" s="1"/>
  <c r="L46" i="4" s="1"/>
  <c r="H47" i="4"/>
  <c r="J47" i="4" s="1"/>
  <c r="L47" i="4" s="1"/>
  <c r="H48" i="4"/>
  <c r="J48" i="4" s="1"/>
  <c r="L48" i="4" s="1"/>
  <c r="H49" i="4"/>
  <c r="J49" i="4" s="1"/>
  <c r="L49" i="4" s="1"/>
  <c r="H50" i="4"/>
  <c r="J50" i="4" s="1"/>
  <c r="L50" i="4" s="1"/>
  <c r="H51" i="4"/>
  <c r="J51" i="4" s="1"/>
  <c r="L51" i="4" s="1"/>
  <c r="H52" i="4"/>
  <c r="J52" i="4" s="1"/>
  <c r="L52" i="4" s="1"/>
  <c r="H53" i="4"/>
  <c r="J53" i="4" s="1"/>
  <c r="L53" i="4" s="1"/>
  <c r="H54" i="4"/>
  <c r="J54" i="4" s="1"/>
  <c r="L54" i="4" s="1"/>
  <c r="H55" i="4"/>
  <c r="J55" i="4" s="1"/>
  <c r="L55" i="4" s="1"/>
  <c r="H56" i="4"/>
  <c r="J56" i="4" s="1"/>
  <c r="L56" i="4" s="1"/>
  <c r="H57" i="4"/>
  <c r="J57" i="4" s="1"/>
  <c r="L57" i="4" s="1"/>
  <c r="H58" i="4"/>
  <c r="J58" i="4" s="1"/>
  <c r="L58" i="4" s="1"/>
  <c r="H59" i="4"/>
  <c r="J59" i="4" s="1"/>
  <c r="L59" i="4" s="1"/>
  <c r="H60" i="4"/>
  <c r="J60" i="4" s="1"/>
  <c r="L60" i="4" s="1"/>
  <c r="H61" i="4"/>
  <c r="J61" i="4" s="1"/>
  <c r="L61" i="4" s="1"/>
  <c r="H62" i="4"/>
  <c r="J62" i="4" s="1"/>
  <c r="L62" i="4" s="1"/>
  <c r="H63" i="4"/>
  <c r="J63" i="4" s="1"/>
  <c r="L63" i="4" s="1"/>
  <c r="H64" i="4"/>
  <c r="J64" i="4" s="1"/>
  <c r="L64" i="4" s="1"/>
  <c r="H65" i="4"/>
  <c r="J65" i="4" s="1"/>
  <c r="L65" i="4" s="1"/>
  <c r="H66" i="4"/>
  <c r="J66" i="4" s="1"/>
  <c r="L66" i="4" s="1"/>
  <c r="H67" i="4"/>
  <c r="J67" i="4" s="1"/>
  <c r="L67" i="4" s="1"/>
  <c r="H68" i="4"/>
  <c r="J68" i="4" s="1"/>
  <c r="L68" i="4" s="1"/>
  <c r="H69" i="4"/>
  <c r="J69" i="4" s="1"/>
  <c r="L69" i="4" s="1"/>
  <c r="H70" i="4"/>
  <c r="J70" i="4" s="1"/>
  <c r="L70" i="4" s="1"/>
  <c r="H71" i="4"/>
  <c r="J71" i="4" s="1"/>
  <c r="L71" i="4" s="1"/>
  <c r="H72" i="4"/>
  <c r="J72" i="4" s="1"/>
  <c r="L72" i="4" s="1"/>
  <c r="H73" i="4"/>
  <c r="J73" i="4" s="1"/>
  <c r="L73" i="4" s="1"/>
  <c r="H74" i="4"/>
  <c r="J74" i="4" s="1"/>
  <c r="L74" i="4" s="1"/>
  <c r="H75" i="4"/>
  <c r="J75" i="4" s="1"/>
  <c r="L75" i="4" s="1"/>
  <c r="H76" i="4"/>
  <c r="J76" i="4" s="1"/>
  <c r="L76" i="4" s="1"/>
  <c r="H77" i="4"/>
  <c r="J77" i="4" s="1"/>
  <c r="L77" i="4" s="1"/>
  <c r="H78" i="4"/>
  <c r="J78" i="4" s="1"/>
  <c r="L78" i="4" s="1"/>
  <c r="H79" i="4"/>
  <c r="J79" i="4" s="1"/>
  <c r="L79" i="4" s="1"/>
  <c r="H80" i="4"/>
  <c r="J80" i="4" s="1"/>
  <c r="L80" i="4" s="1"/>
  <c r="H81" i="4"/>
  <c r="J81" i="4" s="1"/>
  <c r="L81" i="4" s="1"/>
  <c r="H82" i="4"/>
  <c r="J82" i="4" s="1"/>
  <c r="L82" i="4" s="1"/>
  <c r="H83" i="4"/>
  <c r="J83" i="4" s="1"/>
  <c r="L83" i="4" s="1"/>
  <c r="H84" i="4"/>
  <c r="J84" i="4" s="1"/>
  <c r="L84" i="4" s="1"/>
  <c r="H85" i="4"/>
  <c r="J85" i="4" s="1"/>
  <c r="L85" i="4" s="1"/>
  <c r="H86" i="4"/>
  <c r="J86" i="4" s="1"/>
  <c r="L86" i="4" s="1"/>
  <c r="H87" i="4"/>
  <c r="J87" i="4" s="1"/>
  <c r="L87" i="4" s="1"/>
  <c r="H88" i="4"/>
  <c r="J88" i="4" s="1"/>
  <c r="L88" i="4" s="1"/>
  <c r="H89" i="4"/>
  <c r="J89" i="4" s="1"/>
  <c r="L89" i="4" s="1"/>
  <c r="H90" i="4"/>
  <c r="J90" i="4" s="1"/>
  <c r="L90" i="4" s="1"/>
  <c r="H91" i="4"/>
  <c r="J91" i="4" s="1"/>
  <c r="L91" i="4" s="1"/>
  <c r="H92" i="4"/>
  <c r="J92" i="4" s="1"/>
  <c r="L92" i="4" s="1"/>
  <c r="H93" i="4"/>
  <c r="J93" i="4" s="1"/>
  <c r="L93" i="4" s="1"/>
  <c r="H94" i="4"/>
  <c r="J94" i="4" s="1"/>
  <c r="L94" i="4" s="1"/>
  <c r="H95" i="4"/>
  <c r="J95" i="4" s="1"/>
  <c r="L95" i="4" s="1"/>
  <c r="H96" i="4"/>
  <c r="J96" i="4" s="1"/>
  <c r="L96" i="4" s="1"/>
  <c r="H97" i="4"/>
  <c r="J97" i="4" s="1"/>
  <c r="L97" i="4" s="1"/>
  <c r="H98" i="4"/>
  <c r="J98" i="4" s="1"/>
  <c r="L98" i="4" s="1"/>
  <c r="H99" i="4"/>
  <c r="J99" i="4" s="1"/>
  <c r="L99" i="4" s="1"/>
  <c r="H100" i="4"/>
  <c r="J100" i="4" s="1"/>
  <c r="L100" i="4" s="1"/>
  <c r="H101" i="4"/>
  <c r="J101" i="4" s="1"/>
  <c r="L101" i="4" s="1"/>
  <c r="H102" i="4"/>
  <c r="J102" i="4" s="1"/>
  <c r="L102" i="4" s="1"/>
  <c r="H103" i="4"/>
  <c r="J103" i="4" s="1"/>
  <c r="L103" i="4" s="1"/>
  <c r="H104" i="4"/>
  <c r="J104" i="4" s="1"/>
  <c r="L104" i="4" s="1"/>
  <c r="H105" i="4"/>
  <c r="J105" i="4" s="1"/>
  <c r="L105" i="4" s="1"/>
  <c r="H106" i="4"/>
  <c r="J106" i="4" s="1"/>
  <c r="L106" i="4" s="1"/>
  <c r="H107" i="4"/>
  <c r="J107" i="4" s="1"/>
  <c r="L107" i="4" s="1"/>
  <c r="H108" i="4"/>
  <c r="J108" i="4" s="1"/>
  <c r="L108" i="4" s="1"/>
  <c r="H109" i="4"/>
  <c r="J109" i="4" s="1"/>
  <c r="L109" i="4" s="1"/>
  <c r="H110" i="4"/>
  <c r="J110" i="4" s="1"/>
  <c r="L110" i="4" s="1"/>
  <c r="H111" i="4"/>
  <c r="J111" i="4" s="1"/>
  <c r="L111" i="4" s="1"/>
  <c r="H112" i="4"/>
  <c r="J112" i="4" s="1"/>
  <c r="L112" i="4" s="1"/>
  <c r="H113" i="4"/>
  <c r="J113" i="4" s="1"/>
  <c r="L113" i="4" s="1"/>
  <c r="H114" i="4"/>
  <c r="J114" i="4" s="1"/>
  <c r="L114" i="4" s="1"/>
  <c r="H115" i="4"/>
  <c r="J115" i="4" s="1"/>
  <c r="L115" i="4" s="1"/>
  <c r="H116" i="4"/>
  <c r="J116" i="4" s="1"/>
  <c r="L116" i="4" s="1"/>
  <c r="H117" i="4"/>
  <c r="J117" i="4" s="1"/>
  <c r="L117" i="4" s="1"/>
  <c r="H118" i="4"/>
  <c r="J118" i="4" s="1"/>
  <c r="L118" i="4" s="1"/>
  <c r="H119" i="4"/>
  <c r="J119" i="4" s="1"/>
  <c r="L119" i="4" s="1"/>
  <c r="H120" i="4"/>
  <c r="J120" i="4" s="1"/>
  <c r="L120" i="4" s="1"/>
  <c r="H121" i="4"/>
  <c r="J121" i="4" s="1"/>
  <c r="L121" i="4" s="1"/>
  <c r="H122" i="4"/>
  <c r="J122" i="4" s="1"/>
  <c r="L122" i="4" s="1"/>
  <c r="H123" i="4"/>
  <c r="J123" i="4" s="1"/>
  <c r="L123" i="4" s="1"/>
  <c r="H124" i="4"/>
  <c r="J124" i="4" s="1"/>
  <c r="L124" i="4" s="1"/>
  <c r="H125" i="4"/>
  <c r="J125" i="4" s="1"/>
  <c r="L125" i="4" s="1"/>
  <c r="H126" i="4"/>
  <c r="J126" i="4" s="1"/>
  <c r="L126" i="4" s="1"/>
  <c r="H127" i="4"/>
  <c r="J127" i="4" s="1"/>
  <c r="L127" i="4" s="1"/>
  <c r="H128" i="4"/>
  <c r="J128" i="4" s="1"/>
  <c r="L128" i="4" s="1"/>
  <c r="H129" i="4"/>
  <c r="J129" i="4" s="1"/>
  <c r="L129" i="4" s="1"/>
  <c r="H130" i="4"/>
  <c r="J130" i="4" s="1"/>
  <c r="L130" i="4" s="1"/>
  <c r="H131" i="4"/>
  <c r="J131" i="4" s="1"/>
  <c r="L131" i="4" s="1"/>
  <c r="H132" i="4"/>
  <c r="J132" i="4" s="1"/>
  <c r="L132" i="4" s="1"/>
  <c r="H133" i="4"/>
  <c r="J133" i="4" s="1"/>
  <c r="L133" i="4" s="1"/>
  <c r="H134" i="4"/>
  <c r="J134" i="4" s="1"/>
  <c r="L134" i="4" s="1"/>
  <c r="H135" i="4"/>
  <c r="J135" i="4" s="1"/>
  <c r="L135" i="4" s="1"/>
  <c r="H136" i="4"/>
  <c r="J136" i="4" s="1"/>
  <c r="L136" i="4" s="1"/>
  <c r="H137" i="4"/>
  <c r="J137" i="4" s="1"/>
  <c r="L137" i="4" s="1"/>
  <c r="H138" i="4"/>
  <c r="J138" i="4" s="1"/>
  <c r="L138" i="4" s="1"/>
  <c r="H139" i="4"/>
  <c r="J139" i="4" s="1"/>
  <c r="L139" i="4" s="1"/>
  <c r="H140" i="4"/>
  <c r="J140" i="4" s="1"/>
  <c r="L140" i="4" s="1"/>
  <c r="H141" i="4"/>
  <c r="J141" i="4" s="1"/>
  <c r="L141" i="4" s="1"/>
  <c r="H142" i="4"/>
  <c r="J142" i="4" s="1"/>
  <c r="L142" i="4" s="1"/>
  <c r="H143" i="4"/>
  <c r="J143" i="4" s="1"/>
  <c r="L143" i="4" s="1"/>
  <c r="H144" i="4"/>
  <c r="J144" i="4" s="1"/>
  <c r="L144" i="4" s="1"/>
  <c r="H145" i="4"/>
  <c r="J145" i="4" s="1"/>
  <c r="L145" i="4" s="1"/>
  <c r="H146" i="4"/>
  <c r="J146" i="4" s="1"/>
  <c r="L146" i="4" s="1"/>
  <c r="H147" i="4"/>
  <c r="J147" i="4" s="1"/>
  <c r="L147" i="4" s="1"/>
  <c r="H148" i="4"/>
  <c r="J148" i="4" s="1"/>
  <c r="L148" i="4" s="1"/>
  <c r="H149" i="4"/>
  <c r="J149" i="4" s="1"/>
  <c r="L149" i="4" s="1"/>
  <c r="H150" i="4"/>
  <c r="J150" i="4" s="1"/>
  <c r="L150" i="4" s="1"/>
  <c r="H151" i="4"/>
  <c r="J151" i="4" s="1"/>
  <c r="L151" i="4" s="1"/>
  <c r="H152" i="4"/>
  <c r="J152" i="4" s="1"/>
  <c r="L152" i="4" s="1"/>
  <c r="H153" i="4"/>
  <c r="J153" i="4" s="1"/>
  <c r="L153" i="4" s="1"/>
  <c r="H154" i="4"/>
  <c r="J154" i="4" s="1"/>
  <c r="L154" i="4" s="1"/>
  <c r="H155" i="4"/>
  <c r="J155" i="4" s="1"/>
  <c r="L155" i="4" s="1"/>
  <c r="H156" i="4"/>
  <c r="J156" i="4" s="1"/>
  <c r="L156" i="4" s="1"/>
  <c r="H157" i="4"/>
  <c r="J157" i="4" s="1"/>
  <c r="L157" i="4" s="1"/>
  <c r="H158" i="4"/>
  <c r="J158" i="4" s="1"/>
  <c r="L158" i="4" s="1"/>
  <c r="H159" i="4"/>
  <c r="J159" i="4" s="1"/>
  <c r="L159" i="4" s="1"/>
  <c r="H160" i="4"/>
  <c r="J160" i="4" s="1"/>
  <c r="L160" i="4" s="1"/>
  <c r="H161" i="4"/>
  <c r="J161" i="4" s="1"/>
  <c r="L161" i="4" s="1"/>
  <c r="H162" i="4"/>
  <c r="J162" i="4" s="1"/>
  <c r="L162" i="4" s="1"/>
  <c r="H163" i="4"/>
  <c r="J163" i="4" s="1"/>
  <c r="L163" i="4" s="1"/>
  <c r="H164" i="4"/>
  <c r="J164" i="4" s="1"/>
  <c r="L164" i="4" s="1"/>
  <c r="H165" i="4"/>
  <c r="J165" i="4" s="1"/>
  <c r="L165" i="4" s="1"/>
  <c r="H166" i="4"/>
  <c r="J166" i="4" s="1"/>
  <c r="L166" i="4" s="1"/>
  <c r="H167" i="4"/>
  <c r="J167" i="4" s="1"/>
  <c r="L167" i="4" s="1"/>
  <c r="H168" i="4"/>
  <c r="J168" i="4" s="1"/>
  <c r="L168" i="4" s="1"/>
  <c r="H169" i="4"/>
  <c r="J169" i="4" s="1"/>
  <c r="L169" i="4" s="1"/>
  <c r="H170" i="4"/>
  <c r="J170" i="4" s="1"/>
  <c r="L170" i="4" s="1"/>
  <c r="H171" i="4"/>
  <c r="J171" i="4" s="1"/>
  <c r="L171" i="4" s="1"/>
  <c r="H172" i="4"/>
  <c r="J172" i="4" s="1"/>
  <c r="L172" i="4" s="1"/>
  <c r="H173" i="4"/>
  <c r="J173" i="4" s="1"/>
  <c r="L173" i="4" s="1"/>
  <c r="H174" i="4"/>
  <c r="J174" i="4" s="1"/>
  <c r="L174" i="4" s="1"/>
  <c r="H175" i="4"/>
  <c r="J175" i="4" s="1"/>
  <c r="L175" i="4" s="1"/>
  <c r="H176" i="4"/>
  <c r="J176" i="4" s="1"/>
  <c r="L176" i="4" s="1"/>
  <c r="H177" i="4"/>
  <c r="J177" i="4" s="1"/>
  <c r="L177" i="4" s="1"/>
  <c r="H178" i="4"/>
  <c r="J178" i="4" s="1"/>
  <c r="L178" i="4" s="1"/>
  <c r="H179" i="4"/>
  <c r="J179" i="4" s="1"/>
  <c r="L179" i="4" s="1"/>
  <c r="H180" i="4"/>
  <c r="J180" i="4" s="1"/>
  <c r="L180" i="4" s="1"/>
  <c r="H181" i="4"/>
  <c r="J181" i="4" s="1"/>
  <c r="L181" i="4" s="1"/>
  <c r="H182" i="4"/>
  <c r="J182" i="4" s="1"/>
  <c r="L182" i="4" s="1"/>
  <c r="H183" i="4"/>
  <c r="J183" i="4" s="1"/>
  <c r="L183" i="4" s="1"/>
  <c r="H184" i="4"/>
  <c r="J184" i="4" s="1"/>
  <c r="L184" i="4" s="1"/>
  <c r="H185" i="4"/>
  <c r="J185" i="4" s="1"/>
  <c r="L185" i="4" s="1"/>
  <c r="H186" i="4"/>
  <c r="J186" i="4" s="1"/>
  <c r="L186" i="4" s="1"/>
  <c r="H187" i="4"/>
  <c r="J187" i="4" s="1"/>
  <c r="L187" i="4" s="1"/>
  <c r="H188" i="4"/>
  <c r="J188" i="4" s="1"/>
  <c r="L188" i="4" s="1"/>
  <c r="H189" i="4"/>
  <c r="J189" i="4" s="1"/>
  <c r="L189" i="4" s="1"/>
  <c r="H190" i="4"/>
  <c r="J190" i="4" s="1"/>
  <c r="L190" i="4" s="1"/>
  <c r="H191" i="4"/>
  <c r="J191" i="4" s="1"/>
  <c r="L191" i="4" s="1"/>
  <c r="H192" i="4"/>
  <c r="J192" i="4" s="1"/>
  <c r="L192" i="4" s="1"/>
  <c r="H193" i="4"/>
  <c r="J193" i="4" s="1"/>
  <c r="L193" i="4" s="1"/>
  <c r="H194" i="4"/>
  <c r="J194" i="4" s="1"/>
  <c r="L194" i="4" s="1"/>
  <c r="H195" i="4"/>
  <c r="J195" i="4" s="1"/>
  <c r="L195" i="4" s="1"/>
  <c r="H196" i="4"/>
  <c r="J196" i="4" s="1"/>
  <c r="L196" i="4" s="1"/>
  <c r="H197" i="4"/>
  <c r="J197" i="4" s="1"/>
  <c r="L197" i="4" s="1"/>
  <c r="H198" i="4"/>
  <c r="J198" i="4" s="1"/>
  <c r="L198" i="4" s="1"/>
  <c r="H199" i="4"/>
  <c r="J199" i="4" s="1"/>
  <c r="L199" i="4" s="1"/>
  <c r="H200" i="4"/>
  <c r="J200" i="4" s="1"/>
  <c r="L200" i="4" s="1"/>
  <c r="H201" i="4"/>
  <c r="J201" i="4" s="1"/>
  <c r="L201" i="4" s="1"/>
  <c r="H202" i="4"/>
  <c r="J202" i="4" s="1"/>
  <c r="L202" i="4" s="1"/>
  <c r="H203" i="4"/>
  <c r="J203" i="4" s="1"/>
  <c r="L203" i="4" s="1"/>
  <c r="H204" i="4"/>
  <c r="J204" i="4" s="1"/>
  <c r="L204" i="4" s="1"/>
  <c r="H205" i="4"/>
  <c r="J205" i="4" s="1"/>
  <c r="L205" i="4" s="1"/>
  <c r="H206" i="4"/>
  <c r="J206" i="4" s="1"/>
  <c r="L206" i="4" s="1"/>
  <c r="F168" i="2"/>
  <c r="H168" i="2" s="1"/>
  <c r="I168" i="2" s="1"/>
  <c r="F169" i="2"/>
  <c r="H169" i="2" s="1"/>
  <c r="I169" i="2" s="1"/>
  <c r="F170" i="2"/>
  <c r="F171" i="2"/>
  <c r="H171" i="2" s="1"/>
  <c r="I171" i="2" s="1"/>
  <c r="F172" i="2"/>
  <c r="H172" i="2" s="1"/>
  <c r="I172" i="2" s="1"/>
  <c r="F173" i="2"/>
  <c r="H173" i="2" s="1"/>
  <c r="I173" i="2" s="1"/>
  <c r="F174" i="2"/>
  <c r="H174" i="2" s="1"/>
  <c r="I174" i="2" s="1"/>
  <c r="F175" i="2"/>
  <c r="F176" i="2"/>
  <c r="H176" i="2" s="1"/>
  <c r="I176" i="2" s="1"/>
  <c r="F177" i="2"/>
  <c r="H177" i="2" s="1"/>
  <c r="I177" i="2" s="1"/>
  <c r="F178" i="2"/>
  <c r="F179" i="2"/>
  <c r="H179" i="2" s="1"/>
  <c r="I179" i="2" s="1"/>
  <c r="F180" i="2"/>
  <c r="H180" i="2" s="1"/>
  <c r="I180" i="2" s="1"/>
  <c r="F181" i="2"/>
  <c r="H181" i="2" s="1"/>
  <c r="I181" i="2" s="1"/>
  <c r="F182" i="2"/>
  <c r="H182" i="2" s="1"/>
  <c r="I182" i="2" s="1"/>
  <c r="F183" i="2"/>
  <c r="H183" i="2" s="1"/>
  <c r="I183" i="2" s="1"/>
  <c r="F184" i="2"/>
  <c r="H184" i="2" s="1"/>
  <c r="I184" i="2" s="1"/>
  <c r="F185" i="2"/>
  <c r="H185" i="2" s="1"/>
  <c r="I185" i="2" s="1"/>
  <c r="F186" i="2"/>
  <c r="F187" i="2"/>
  <c r="H187" i="2" s="1"/>
  <c r="I187" i="2" s="1"/>
  <c r="F188" i="2"/>
  <c r="H188" i="2" s="1"/>
  <c r="I188" i="2" s="1"/>
  <c r="F189" i="2"/>
  <c r="H189" i="2" s="1"/>
  <c r="I189" i="2" s="1"/>
  <c r="F190" i="2"/>
  <c r="H190" i="2" s="1"/>
  <c r="I190" i="2" s="1"/>
  <c r="F191" i="2"/>
  <c r="H191" i="2" s="1"/>
  <c r="I191" i="2" s="1"/>
  <c r="F192" i="2"/>
  <c r="H192" i="2" s="1"/>
  <c r="I192" i="2" s="1"/>
  <c r="F193" i="2"/>
  <c r="H193" i="2" s="1"/>
  <c r="I193" i="2" s="1"/>
  <c r="F194" i="2"/>
  <c r="F195" i="2"/>
  <c r="H195" i="2" s="1"/>
  <c r="I195" i="2" s="1"/>
  <c r="F196" i="2"/>
  <c r="H196" i="2" s="1"/>
  <c r="I196" i="2" s="1"/>
  <c r="F197" i="2"/>
  <c r="H197" i="2" s="1"/>
  <c r="I197" i="2" s="1"/>
  <c r="F198" i="2"/>
  <c r="H198" i="2" s="1"/>
  <c r="I198" i="2" s="1"/>
  <c r="F199" i="2"/>
  <c r="H199" i="2" s="1"/>
  <c r="I199" i="2" s="1"/>
  <c r="F200" i="2"/>
  <c r="H200" i="2" s="1"/>
  <c r="I200" i="2" s="1"/>
  <c r="F201" i="2"/>
  <c r="H201" i="2" s="1"/>
  <c r="I201" i="2" s="1"/>
  <c r="F202" i="2"/>
  <c r="F203" i="2"/>
  <c r="H203" i="2" s="1"/>
  <c r="I203" i="2" s="1"/>
  <c r="F204" i="2"/>
  <c r="H204" i="2" s="1"/>
  <c r="I204" i="2" s="1"/>
  <c r="F205" i="2"/>
  <c r="H205" i="2" s="1"/>
  <c r="I205" i="2" s="1"/>
  <c r="F206" i="2"/>
  <c r="H206" i="2" s="1"/>
  <c r="I206" i="2" s="1"/>
  <c r="F130" i="2"/>
  <c r="H130" i="2" s="1"/>
  <c r="I130" i="2" s="1"/>
  <c r="F131" i="2"/>
  <c r="H131" i="2" s="1"/>
  <c r="I131" i="2" s="1"/>
  <c r="F132" i="2"/>
  <c r="H132" i="2" s="1"/>
  <c r="I132" i="2" s="1"/>
  <c r="F133" i="2"/>
  <c r="F134" i="2"/>
  <c r="F135" i="2"/>
  <c r="H135" i="2" s="1"/>
  <c r="I135" i="2" s="1"/>
  <c r="F136" i="2"/>
  <c r="H136" i="2" s="1"/>
  <c r="I136" i="2" s="1"/>
  <c r="F137" i="2"/>
  <c r="H137" i="2" s="1"/>
  <c r="I137" i="2" s="1"/>
  <c r="F138" i="2"/>
  <c r="H138" i="2" s="1"/>
  <c r="I138" i="2" s="1"/>
  <c r="F139" i="2"/>
  <c r="H139" i="2" s="1"/>
  <c r="I139" i="2" s="1"/>
  <c r="F140" i="2"/>
  <c r="H140" i="2" s="1"/>
  <c r="I140" i="2" s="1"/>
  <c r="F141" i="2"/>
  <c r="F142" i="2"/>
  <c r="F143" i="2"/>
  <c r="H143" i="2" s="1"/>
  <c r="I143" i="2" s="1"/>
  <c r="F144" i="2"/>
  <c r="F145" i="2"/>
  <c r="H145" i="2" s="1"/>
  <c r="I145" i="2" s="1"/>
  <c r="F146" i="2"/>
  <c r="H146" i="2" s="1"/>
  <c r="I146" i="2" s="1"/>
  <c r="F147" i="2"/>
  <c r="H147" i="2" s="1"/>
  <c r="I147" i="2" s="1"/>
  <c r="F148" i="2"/>
  <c r="H148" i="2" s="1"/>
  <c r="I148" i="2" s="1"/>
  <c r="F149" i="2"/>
  <c r="F150" i="2"/>
  <c r="F151" i="2"/>
  <c r="H151" i="2" s="1"/>
  <c r="I151" i="2" s="1"/>
  <c r="F152" i="2"/>
  <c r="H152" i="2" s="1"/>
  <c r="I152" i="2" s="1"/>
  <c r="F153" i="2"/>
  <c r="H153" i="2" s="1"/>
  <c r="I153" i="2" s="1"/>
  <c r="F154" i="2"/>
  <c r="H154" i="2" s="1"/>
  <c r="I154" i="2" s="1"/>
  <c r="F155" i="2"/>
  <c r="H155" i="2" s="1"/>
  <c r="I155" i="2" s="1"/>
  <c r="F156" i="2"/>
  <c r="H156" i="2" s="1"/>
  <c r="I156" i="2" s="1"/>
  <c r="F157" i="2"/>
  <c r="F158" i="2"/>
  <c r="F159" i="2"/>
  <c r="H159" i="2" s="1"/>
  <c r="I159" i="2" s="1"/>
  <c r="F160" i="2"/>
  <c r="H160" i="2" s="1"/>
  <c r="I160" i="2" s="1"/>
  <c r="F161" i="2"/>
  <c r="H161" i="2" s="1"/>
  <c r="I161" i="2" s="1"/>
  <c r="F162" i="2"/>
  <c r="H162" i="2" s="1"/>
  <c r="I162" i="2" s="1"/>
  <c r="F163" i="2"/>
  <c r="H163" i="2" s="1"/>
  <c r="I163" i="2" s="1"/>
  <c r="F164" i="2"/>
  <c r="H164" i="2" s="1"/>
  <c r="I164" i="2" s="1"/>
  <c r="F165" i="2"/>
  <c r="F166" i="2"/>
  <c r="F167" i="2"/>
  <c r="H167" i="2" s="1"/>
  <c r="I167" i="2" s="1"/>
  <c r="F3" i="2"/>
  <c r="H3" i="2" s="1"/>
  <c r="I3" i="2" s="1"/>
  <c r="F4" i="2"/>
  <c r="H4" i="2" s="1"/>
  <c r="I4" i="2" s="1"/>
  <c r="F5" i="2"/>
  <c r="H5" i="2" s="1"/>
  <c r="I5" i="2" s="1"/>
  <c r="F6" i="2"/>
  <c r="H6" i="2" s="1"/>
  <c r="I6" i="2" s="1"/>
  <c r="F7" i="2"/>
  <c r="F8" i="2"/>
  <c r="F9" i="2"/>
  <c r="H9" i="2" s="1"/>
  <c r="I9" i="2" s="1"/>
  <c r="F10" i="2"/>
  <c r="H10" i="2" s="1"/>
  <c r="I10" i="2" s="1"/>
  <c r="F11" i="2"/>
  <c r="H11" i="2" s="1"/>
  <c r="I11" i="2" s="1"/>
  <c r="F12" i="2"/>
  <c r="H12" i="2" s="1"/>
  <c r="I12" i="2" s="1"/>
  <c r="F13" i="2"/>
  <c r="H13" i="2" s="1"/>
  <c r="I13" i="2" s="1"/>
  <c r="F14" i="2"/>
  <c r="H14" i="2" s="1"/>
  <c r="I14" i="2" s="1"/>
  <c r="F15" i="2"/>
  <c r="H15" i="2" s="1"/>
  <c r="I15" i="2" s="1"/>
  <c r="F16" i="2"/>
  <c r="F17" i="2"/>
  <c r="H17" i="2" s="1"/>
  <c r="I17" i="2" s="1"/>
  <c r="F18" i="2"/>
  <c r="H18" i="2" s="1"/>
  <c r="I18" i="2" s="1"/>
  <c r="F19" i="2"/>
  <c r="H19" i="2" s="1"/>
  <c r="I19" i="2" s="1"/>
  <c r="F20" i="2"/>
  <c r="H20" i="2" s="1"/>
  <c r="I20" i="2" s="1"/>
  <c r="F21" i="2"/>
  <c r="H21" i="2" s="1"/>
  <c r="I21" i="2" s="1"/>
  <c r="F22" i="2"/>
  <c r="H22" i="2" s="1"/>
  <c r="I22" i="2" s="1"/>
  <c r="F23" i="2"/>
  <c r="H23" i="2" s="1"/>
  <c r="I23" i="2" s="1"/>
  <c r="F24" i="2"/>
  <c r="F25" i="2"/>
  <c r="H25" i="2" s="1"/>
  <c r="I25" i="2" s="1"/>
  <c r="F26" i="2"/>
  <c r="H26" i="2" s="1"/>
  <c r="I26" i="2" s="1"/>
  <c r="F27" i="2"/>
  <c r="H27" i="2" s="1"/>
  <c r="I27" i="2" s="1"/>
  <c r="F28" i="2"/>
  <c r="H28" i="2" s="1"/>
  <c r="I28" i="2" s="1"/>
  <c r="F29" i="2"/>
  <c r="H29" i="2" s="1"/>
  <c r="I29" i="2" s="1"/>
  <c r="F30" i="2"/>
  <c r="H30" i="2" s="1"/>
  <c r="I30" i="2" s="1"/>
  <c r="F31" i="2"/>
  <c r="H31" i="2" s="1"/>
  <c r="I31" i="2" s="1"/>
  <c r="F32" i="2"/>
  <c r="F33" i="2"/>
  <c r="H33" i="2" s="1"/>
  <c r="I33" i="2" s="1"/>
  <c r="F34" i="2"/>
  <c r="H34" i="2" s="1"/>
  <c r="I34" i="2" s="1"/>
  <c r="F35" i="2"/>
  <c r="H35" i="2" s="1"/>
  <c r="I35" i="2" s="1"/>
  <c r="F36" i="2"/>
  <c r="H36" i="2" s="1"/>
  <c r="I36" i="2" s="1"/>
  <c r="F37" i="2"/>
  <c r="H37" i="2" s="1"/>
  <c r="I37" i="2" s="1"/>
  <c r="F38" i="2"/>
  <c r="H38" i="2" s="1"/>
  <c r="I38" i="2" s="1"/>
  <c r="F39" i="2"/>
  <c r="H39" i="2" s="1"/>
  <c r="I39" i="2" s="1"/>
  <c r="F40" i="2"/>
  <c r="F41" i="2"/>
  <c r="H41" i="2" s="1"/>
  <c r="I41" i="2" s="1"/>
  <c r="F42" i="2"/>
  <c r="H42" i="2" s="1"/>
  <c r="I42" i="2" s="1"/>
  <c r="F43" i="2"/>
  <c r="H43" i="2" s="1"/>
  <c r="I43" i="2" s="1"/>
  <c r="F44" i="2"/>
  <c r="H44" i="2" s="1"/>
  <c r="I44" i="2" s="1"/>
  <c r="F45" i="2"/>
  <c r="H45" i="2" s="1"/>
  <c r="I45" i="2" s="1"/>
  <c r="F46" i="2"/>
  <c r="H46" i="2" s="1"/>
  <c r="I46" i="2" s="1"/>
  <c r="F47" i="2"/>
  <c r="H47" i="2" s="1"/>
  <c r="I47" i="2" s="1"/>
  <c r="F48" i="2"/>
  <c r="F49" i="2"/>
  <c r="H49" i="2" s="1"/>
  <c r="I49" i="2" s="1"/>
  <c r="F50" i="2"/>
  <c r="H50" i="2" s="1"/>
  <c r="I50" i="2" s="1"/>
  <c r="F51" i="2"/>
  <c r="H51" i="2" s="1"/>
  <c r="I51" i="2" s="1"/>
  <c r="F52" i="2"/>
  <c r="H52" i="2" s="1"/>
  <c r="I52" i="2" s="1"/>
  <c r="F53" i="2"/>
  <c r="H53" i="2" s="1"/>
  <c r="I53" i="2" s="1"/>
  <c r="F54" i="2"/>
  <c r="H54" i="2" s="1"/>
  <c r="I54" i="2" s="1"/>
  <c r="F55" i="2"/>
  <c r="H55" i="2" s="1"/>
  <c r="I55" i="2" s="1"/>
  <c r="F56" i="2"/>
  <c r="F57" i="2"/>
  <c r="H57" i="2" s="1"/>
  <c r="I57" i="2" s="1"/>
  <c r="F58" i="2"/>
  <c r="H58" i="2" s="1"/>
  <c r="I58" i="2" s="1"/>
  <c r="F59" i="2"/>
  <c r="H59" i="2" s="1"/>
  <c r="I59" i="2" s="1"/>
  <c r="F60" i="2"/>
  <c r="H60" i="2" s="1"/>
  <c r="I60" i="2" s="1"/>
  <c r="F61" i="2"/>
  <c r="H61" i="2" s="1"/>
  <c r="I61" i="2" s="1"/>
  <c r="F62" i="2"/>
  <c r="H62" i="2" s="1"/>
  <c r="I62" i="2" s="1"/>
  <c r="F63" i="2"/>
  <c r="H63" i="2" s="1"/>
  <c r="I63" i="2" s="1"/>
  <c r="F64" i="2"/>
  <c r="F65" i="2"/>
  <c r="H65" i="2" s="1"/>
  <c r="I65" i="2" s="1"/>
  <c r="F66" i="2"/>
  <c r="H66" i="2" s="1"/>
  <c r="I66" i="2" s="1"/>
  <c r="F67" i="2"/>
  <c r="H67" i="2" s="1"/>
  <c r="I67" i="2" s="1"/>
  <c r="F68" i="2"/>
  <c r="H68" i="2" s="1"/>
  <c r="I68" i="2" s="1"/>
  <c r="F69" i="2"/>
  <c r="H69" i="2" s="1"/>
  <c r="I69" i="2" s="1"/>
  <c r="F70" i="2"/>
  <c r="H70" i="2" s="1"/>
  <c r="I70" i="2" s="1"/>
  <c r="F71" i="2"/>
  <c r="H71" i="2" s="1"/>
  <c r="I71" i="2" s="1"/>
  <c r="F72" i="2"/>
  <c r="F73" i="2"/>
  <c r="H73" i="2" s="1"/>
  <c r="I73" i="2" s="1"/>
  <c r="F74" i="2"/>
  <c r="H74" i="2" s="1"/>
  <c r="I74" i="2" s="1"/>
  <c r="F75" i="2"/>
  <c r="H75" i="2" s="1"/>
  <c r="I75" i="2" s="1"/>
  <c r="F76" i="2"/>
  <c r="H76" i="2" s="1"/>
  <c r="I76" i="2" s="1"/>
  <c r="F77" i="2"/>
  <c r="H77" i="2" s="1"/>
  <c r="I77" i="2" s="1"/>
  <c r="F78" i="2"/>
  <c r="H78" i="2" s="1"/>
  <c r="I78" i="2" s="1"/>
  <c r="F79" i="2"/>
  <c r="H79" i="2" s="1"/>
  <c r="I79" i="2" s="1"/>
  <c r="F80" i="2"/>
  <c r="F81" i="2"/>
  <c r="H81" i="2" s="1"/>
  <c r="I81" i="2" s="1"/>
  <c r="F82" i="2"/>
  <c r="H82" i="2" s="1"/>
  <c r="I82" i="2" s="1"/>
  <c r="F83" i="2"/>
  <c r="H83" i="2" s="1"/>
  <c r="I83" i="2" s="1"/>
  <c r="F84" i="2"/>
  <c r="H84" i="2" s="1"/>
  <c r="I84" i="2" s="1"/>
  <c r="F85" i="2"/>
  <c r="H85" i="2" s="1"/>
  <c r="I85" i="2" s="1"/>
  <c r="F86" i="2"/>
  <c r="H86" i="2" s="1"/>
  <c r="I86" i="2" s="1"/>
  <c r="F87" i="2"/>
  <c r="H87" i="2" s="1"/>
  <c r="I87" i="2" s="1"/>
  <c r="F88" i="2"/>
  <c r="F89" i="2"/>
  <c r="H89" i="2" s="1"/>
  <c r="I89" i="2" s="1"/>
  <c r="F90" i="2"/>
  <c r="H90" i="2" s="1"/>
  <c r="I90" i="2" s="1"/>
  <c r="F91" i="2"/>
  <c r="H91" i="2" s="1"/>
  <c r="I91" i="2" s="1"/>
  <c r="F92" i="2"/>
  <c r="H92" i="2" s="1"/>
  <c r="I92" i="2" s="1"/>
  <c r="F93" i="2"/>
  <c r="H93" i="2" s="1"/>
  <c r="I93" i="2" s="1"/>
  <c r="F94" i="2"/>
  <c r="H94" i="2" s="1"/>
  <c r="I94" i="2" s="1"/>
  <c r="F95" i="2"/>
  <c r="H95" i="2" s="1"/>
  <c r="I95" i="2" s="1"/>
  <c r="F96" i="2"/>
  <c r="F97" i="2"/>
  <c r="H97" i="2" s="1"/>
  <c r="I97" i="2" s="1"/>
  <c r="F98" i="2"/>
  <c r="H98" i="2" s="1"/>
  <c r="I98" i="2" s="1"/>
  <c r="F99" i="2"/>
  <c r="H99" i="2" s="1"/>
  <c r="I99" i="2" s="1"/>
  <c r="F100" i="2"/>
  <c r="H100" i="2" s="1"/>
  <c r="I100" i="2" s="1"/>
  <c r="F101" i="2"/>
  <c r="H101" i="2" s="1"/>
  <c r="I101" i="2" s="1"/>
  <c r="F102" i="2"/>
  <c r="H102" i="2" s="1"/>
  <c r="I102" i="2" s="1"/>
  <c r="F103" i="2"/>
  <c r="H103" i="2" s="1"/>
  <c r="I103" i="2" s="1"/>
  <c r="F104" i="2"/>
  <c r="F105" i="2"/>
  <c r="H105" i="2" s="1"/>
  <c r="I105" i="2" s="1"/>
  <c r="F106" i="2"/>
  <c r="H106" i="2" s="1"/>
  <c r="I106" i="2" s="1"/>
  <c r="F107" i="2"/>
  <c r="H107" i="2" s="1"/>
  <c r="I107" i="2" s="1"/>
  <c r="F108" i="2"/>
  <c r="H108" i="2" s="1"/>
  <c r="I108" i="2" s="1"/>
  <c r="F109" i="2"/>
  <c r="H109" i="2" s="1"/>
  <c r="I109" i="2" s="1"/>
  <c r="F110" i="2"/>
  <c r="H110" i="2" s="1"/>
  <c r="I110" i="2" s="1"/>
  <c r="F111" i="2"/>
  <c r="H111" i="2" s="1"/>
  <c r="I111" i="2" s="1"/>
  <c r="F112" i="2"/>
  <c r="F113" i="2"/>
  <c r="H113" i="2" s="1"/>
  <c r="I113" i="2" s="1"/>
  <c r="F114" i="2"/>
  <c r="H114" i="2" s="1"/>
  <c r="I114" i="2" s="1"/>
  <c r="F115" i="2"/>
  <c r="H115" i="2" s="1"/>
  <c r="I115" i="2" s="1"/>
  <c r="F116" i="2"/>
  <c r="H116" i="2" s="1"/>
  <c r="I116" i="2" s="1"/>
  <c r="F117" i="2"/>
  <c r="H117" i="2" s="1"/>
  <c r="I117" i="2" s="1"/>
  <c r="F118" i="2"/>
  <c r="H118" i="2" s="1"/>
  <c r="I118" i="2" s="1"/>
  <c r="F119" i="2"/>
  <c r="H119" i="2" s="1"/>
  <c r="I119" i="2" s="1"/>
  <c r="F120" i="2"/>
  <c r="F121" i="2"/>
  <c r="H121" i="2" s="1"/>
  <c r="I121" i="2" s="1"/>
  <c r="F122" i="2"/>
  <c r="H122" i="2" s="1"/>
  <c r="I122" i="2" s="1"/>
  <c r="F123" i="2"/>
  <c r="H123" i="2" s="1"/>
  <c r="I123" i="2" s="1"/>
  <c r="F124" i="2"/>
  <c r="H124" i="2" s="1"/>
  <c r="I124" i="2" s="1"/>
  <c r="F125" i="2"/>
  <c r="H125" i="2" s="1"/>
  <c r="I125" i="2" s="1"/>
  <c r="F126" i="2"/>
  <c r="H126" i="2" s="1"/>
  <c r="I126" i="2" s="1"/>
  <c r="F127" i="2"/>
  <c r="H127" i="2" s="1"/>
  <c r="I127" i="2" s="1"/>
  <c r="F128" i="2"/>
  <c r="F129" i="2"/>
  <c r="H129" i="2" s="1"/>
  <c r="I129" i="2" s="1"/>
  <c r="F2" i="2"/>
  <c r="H2" i="2" s="1"/>
  <c r="I2" i="2" s="1"/>
  <c r="J330" i="5" l="1"/>
  <c r="L330" i="5" s="1"/>
  <c r="J314" i="5"/>
  <c r="L314" i="5" s="1"/>
  <c r="J306" i="5"/>
  <c r="L306" i="5" s="1"/>
  <c r="J298" i="5"/>
  <c r="L298" i="5" s="1"/>
  <c r="J290" i="5"/>
  <c r="L290" i="5" s="1"/>
  <c r="J282" i="5"/>
  <c r="L282" i="5" s="1"/>
  <c r="J274" i="5"/>
  <c r="L274" i="5" s="1"/>
  <c r="J266" i="5"/>
  <c r="L266" i="5" s="1"/>
  <c r="J258" i="5"/>
  <c r="L258" i="5" s="1"/>
  <c r="J242" i="5"/>
  <c r="L242" i="5" s="1"/>
  <c r="J234" i="5"/>
  <c r="L234" i="5" s="1"/>
  <c r="J226" i="5"/>
  <c r="L226" i="5" s="1"/>
  <c r="J218" i="5"/>
  <c r="L218" i="5" s="1"/>
  <c r="J210" i="5"/>
  <c r="L210" i="5" s="1"/>
  <c r="J202" i="5"/>
  <c r="L202" i="5" s="1"/>
  <c r="J194" i="5"/>
  <c r="L194" i="5" s="1"/>
  <c r="J186" i="5"/>
  <c r="L186" i="5" s="1"/>
  <c r="J178" i="5"/>
  <c r="L178" i="5" s="1"/>
  <c r="J170" i="5"/>
  <c r="L170" i="5" s="1"/>
  <c r="J162" i="5"/>
  <c r="L162" i="5" s="1"/>
  <c r="J154" i="5"/>
  <c r="L154" i="5" s="1"/>
  <c r="J146" i="5"/>
  <c r="L146" i="5" s="1"/>
  <c r="J138" i="5"/>
  <c r="L138" i="5" s="1"/>
  <c r="J130" i="5"/>
  <c r="L130" i="5" s="1"/>
  <c r="J122" i="5"/>
  <c r="L122" i="5" s="1"/>
  <c r="J114" i="5"/>
  <c r="L114" i="5" s="1"/>
  <c r="J106" i="5"/>
  <c r="L106" i="5" s="1"/>
  <c r="J98" i="5"/>
  <c r="L98" i="5" s="1"/>
  <c r="J90" i="5"/>
  <c r="L90" i="5" s="1"/>
  <c r="J82" i="5"/>
  <c r="L82" i="5" s="1"/>
  <c r="J66" i="5"/>
  <c r="L66" i="5" s="1"/>
  <c r="J50" i="5"/>
  <c r="L50" i="5" s="1"/>
  <c r="J26" i="5"/>
  <c r="L26" i="5" s="1"/>
  <c r="J18" i="5"/>
  <c r="L18" i="5" s="1"/>
  <c r="J10" i="5"/>
  <c r="L10" i="5" s="1"/>
  <c r="J168" i="5"/>
  <c r="L168" i="5" s="1"/>
  <c r="J277" i="5"/>
  <c r="L277" i="5" s="1"/>
  <c r="J261" i="5"/>
  <c r="L261" i="5" s="1"/>
  <c r="J229" i="5"/>
  <c r="L229" i="5" s="1"/>
  <c r="J221" i="5"/>
  <c r="L221" i="5" s="1"/>
  <c r="J213" i="5"/>
  <c r="L213" i="5" s="1"/>
  <c r="J205" i="5"/>
  <c r="L205" i="5" s="1"/>
  <c r="J197" i="5"/>
  <c r="L197" i="5" s="1"/>
  <c r="J93" i="5"/>
  <c r="L93" i="5" s="1"/>
  <c r="J85" i="5"/>
  <c r="L85" i="5" s="1"/>
  <c r="J77" i="5"/>
  <c r="L77" i="5" s="1"/>
  <c r="J69" i="5"/>
  <c r="L69" i="5" s="1"/>
  <c r="J53" i="5"/>
  <c r="L53" i="5" s="1"/>
  <c r="J45" i="5"/>
  <c r="L45" i="5" s="1"/>
  <c r="J37" i="5"/>
  <c r="L37" i="5" s="1"/>
  <c r="J29" i="5"/>
  <c r="L29" i="5" s="1"/>
  <c r="J21" i="5"/>
  <c r="L21" i="5" s="1"/>
  <c r="H162" i="3"/>
  <c r="I162" i="3" s="1"/>
  <c r="H154" i="3"/>
  <c r="I154" i="3" s="1"/>
  <c r="H146" i="3"/>
  <c r="I146" i="3" s="1"/>
  <c r="H130" i="3"/>
  <c r="I130" i="3" s="1"/>
  <c r="H90" i="3"/>
  <c r="I90" i="3" s="1"/>
  <c r="H82" i="3"/>
  <c r="I82" i="3" s="1"/>
  <c r="H50" i="3"/>
  <c r="I50" i="3" s="1"/>
  <c r="H42" i="3"/>
  <c r="I42" i="3" s="1"/>
  <c r="H26" i="3"/>
  <c r="I26" i="3" s="1"/>
  <c r="H10" i="3"/>
  <c r="I10" i="3" s="1"/>
  <c r="H153" i="3"/>
  <c r="I153" i="3" s="1"/>
  <c r="H145" i="3"/>
  <c r="I145" i="3" s="1"/>
  <c r="H137" i="3"/>
  <c r="I137" i="3" s="1"/>
  <c r="H129" i="3"/>
  <c r="I129" i="3" s="1"/>
  <c r="H97" i="3"/>
  <c r="I97" i="3" s="1"/>
  <c r="H89" i="3"/>
  <c r="I89" i="3" s="1"/>
  <c r="H81" i="3"/>
  <c r="I81" i="3" s="1"/>
  <c r="H33" i="3"/>
  <c r="I33" i="3" s="1"/>
  <c r="H25" i="3"/>
  <c r="I25" i="3" s="1"/>
  <c r="H9" i="3"/>
  <c r="I9" i="3" s="1"/>
  <c r="H175" i="2"/>
  <c r="I175" i="2" s="1"/>
  <c r="H144" i="2"/>
  <c r="I144" i="2" s="1"/>
  <c r="H134" i="2"/>
  <c r="I134" i="2" s="1"/>
  <c r="H166" i="2"/>
  <c r="I166" i="2" s="1"/>
  <c r="H158" i="2"/>
  <c r="I158" i="2" s="1"/>
  <c r="H150" i="2"/>
  <c r="I150" i="2" s="1"/>
  <c r="H142" i="2"/>
  <c r="I142" i="2" s="1"/>
  <c r="H128" i="2"/>
  <c r="I128" i="2" s="1"/>
  <c r="H120" i="2"/>
  <c r="I120" i="2" s="1"/>
  <c r="H112" i="2"/>
  <c r="I112" i="2" s="1"/>
  <c r="H104" i="2"/>
  <c r="I104" i="2" s="1"/>
  <c r="H96" i="2"/>
  <c r="I96" i="2" s="1"/>
  <c r="H88" i="2"/>
  <c r="I88" i="2" s="1"/>
  <c r="H80" i="2"/>
  <c r="I80" i="2" s="1"/>
  <c r="H72" i="2"/>
  <c r="I72" i="2" s="1"/>
  <c r="H64" i="2"/>
  <c r="I64" i="2" s="1"/>
  <c r="H56" i="2"/>
  <c r="I56" i="2" s="1"/>
  <c r="H48" i="2"/>
  <c r="I48" i="2" s="1"/>
  <c r="H40" i="2"/>
  <c r="I40" i="2" s="1"/>
  <c r="H32" i="2"/>
  <c r="I32" i="2" s="1"/>
  <c r="H24" i="2"/>
  <c r="I24" i="2" s="1"/>
  <c r="H16" i="2"/>
  <c r="I16" i="2" s="1"/>
  <c r="H8" i="2"/>
  <c r="I8" i="2" s="1"/>
  <c r="H165" i="2"/>
  <c r="I165" i="2" s="1"/>
  <c r="H157" i="2"/>
  <c r="I157" i="2" s="1"/>
  <c r="H149" i="2"/>
  <c r="I149" i="2" s="1"/>
  <c r="H141" i="2"/>
  <c r="I141" i="2" s="1"/>
  <c r="H133" i="2"/>
  <c r="I133" i="2" s="1"/>
  <c r="H202" i="2"/>
  <c r="I202" i="2" s="1"/>
  <c r="H194" i="2"/>
  <c r="I194" i="2" s="1"/>
  <c r="H186" i="2"/>
  <c r="I186" i="2" s="1"/>
  <c r="H178" i="2"/>
  <c r="I178" i="2" s="1"/>
  <c r="H170" i="2"/>
  <c r="I170" i="2" s="1"/>
  <c r="H7" i="2"/>
  <c r="I7" i="2" s="1"/>
  <c r="L331" i="5"/>
  <c r="H138" i="3"/>
  <c r="I138" i="3" s="1"/>
  <c r="H106" i="3"/>
  <c r="I106" i="3" s="1"/>
  <c r="H98" i="3"/>
  <c r="I98" i="3" s="1"/>
  <c r="H66" i="3"/>
  <c r="I66" i="3" s="1"/>
  <c r="H58" i="3"/>
  <c r="I58" i="3" s="1"/>
  <c r="H34" i="3"/>
  <c r="I34" i="3" s="1"/>
  <c r="J2" i="5"/>
  <c r="L2" i="5" s="1"/>
  <c r="J321" i="5"/>
  <c r="L321" i="5" s="1"/>
  <c r="J313" i="5"/>
  <c r="L313" i="5" s="1"/>
  <c r="J305" i="5"/>
  <c r="L305" i="5" s="1"/>
  <c r="J297" i="5"/>
  <c r="L297" i="5" s="1"/>
  <c r="J289" i="5"/>
  <c r="L289" i="5" s="1"/>
  <c r="J281" i="5"/>
  <c r="L281" i="5" s="1"/>
  <c r="J273" i="5"/>
  <c r="L273" i="5" s="1"/>
  <c r="J265" i="5"/>
  <c r="L265" i="5" s="1"/>
  <c r="J257" i="5"/>
  <c r="L257" i="5" s="1"/>
  <c r="J248" i="5"/>
  <c r="L248" i="5" s="1"/>
  <c r="J240" i="5"/>
  <c r="L240" i="5" s="1"/>
  <c r="J216" i="5"/>
  <c r="L216" i="5" s="1"/>
  <c r="J208" i="5"/>
  <c r="L208" i="5" s="1"/>
  <c r="J160" i="5"/>
  <c r="L160" i="5" s="1"/>
  <c r="J128" i="5"/>
  <c r="L128" i="5" s="1"/>
  <c r="J120" i="5"/>
  <c r="L120" i="5" s="1"/>
  <c r="J112" i="5"/>
  <c r="L112" i="5" s="1"/>
  <c r="J95" i="5"/>
  <c r="L95" i="5" s="1"/>
  <c r="J87" i="5"/>
  <c r="L87" i="5" s="1"/>
  <c r="J79" i="5"/>
  <c r="L79" i="5" s="1"/>
  <c r="J71" i="5"/>
  <c r="L71" i="5" s="1"/>
  <c r="J51" i="5"/>
  <c r="L51" i="5" s="1"/>
  <c r="J42" i="5"/>
  <c r="L42" i="5" s="1"/>
  <c r="J34" i="5"/>
  <c r="L34" i="5" s="1"/>
  <c r="J22" i="5"/>
  <c r="L22" i="5" s="1"/>
  <c r="J54" i="5"/>
  <c r="L54" i="5" s="1"/>
  <c r="J30" i="5"/>
  <c r="L30" i="5" s="1"/>
  <c r="J326" i="5"/>
  <c r="L326" i="5" s="1"/>
  <c r="J318" i="5"/>
  <c r="L318" i="5" s="1"/>
  <c r="J302" i="5"/>
  <c r="L302" i="5" s="1"/>
  <c r="J294" i="5"/>
  <c r="L294" i="5" s="1"/>
  <c r="J278" i="5"/>
  <c r="L278" i="5" s="1"/>
  <c r="J270" i="5"/>
  <c r="L270" i="5" s="1"/>
  <c r="J253" i="5"/>
  <c r="L253" i="5" s="1"/>
  <c r="J245" i="5"/>
  <c r="L245" i="5" s="1"/>
  <c r="J237" i="5"/>
  <c r="L237" i="5" s="1"/>
  <c r="J189" i="5"/>
  <c r="L189" i="5" s="1"/>
  <c r="J181" i="5"/>
  <c r="L181" i="5" s="1"/>
  <c r="J173" i="5"/>
  <c r="L173" i="5" s="1"/>
  <c r="J165" i="5"/>
  <c r="L165" i="5" s="1"/>
  <c r="J157" i="5"/>
  <c r="L157" i="5" s="1"/>
  <c r="J149" i="5"/>
  <c r="L149" i="5" s="1"/>
  <c r="J141" i="5"/>
  <c r="L141" i="5" s="1"/>
  <c r="J133" i="5"/>
  <c r="L133" i="5" s="1"/>
  <c r="J125" i="5"/>
  <c r="L125" i="5" s="1"/>
  <c r="J117" i="5"/>
  <c r="L117" i="5" s="1"/>
  <c r="J109" i="5"/>
  <c r="L109" i="5" s="1"/>
  <c r="J100" i="5"/>
  <c r="L100" i="5" s="1"/>
  <c r="J58" i="5"/>
  <c r="L58" i="5" s="1"/>
  <c r="J61" i="5"/>
  <c r="L61" i="5" s="1"/>
  <c r="H206" i="3"/>
  <c r="I206" i="3" s="1"/>
  <c r="H174" i="3"/>
  <c r="I174" i="3" s="1"/>
  <c r="H166" i="3"/>
  <c r="I166" i="3" s="1"/>
  <c r="H150" i="3"/>
  <c r="I150" i="3" s="1"/>
  <c r="H118" i="3"/>
  <c r="I118" i="3" s="1"/>
  <c r="H94" i="3"/>
  <c r="I94" i="3" s="1"/>
  <c r="H86" i="3"/>
  <c r="I86" i="3" s="1"/>
  <c r="H78" i="3"/>
  <c r="I78" i="3" s="1"/>
  <c r="H30" i="3"/>
  <c r="I30" i="3" s="1"/>
  <c r="H22" i="3"/>
  <c r="I22" i="3" s="1"/>
  <c r="J325" i="5"/>
  <c r="L325" i="5" s="1"/>
  <c r="J317" i="5"/>
  <c r="L317" i="5" s="1"/>
  <c r="J309" i="5"/>
  <c r="L309" i="5" s="1"/>
  <c r="J301" i="5"/>
  <c r="L301" i="5" s="1"/>
  <c r="J293" i="5"/>
  <c r="L293" i="5" s="1"/>
  <c r="J285" i="5"/>
  <c r="L285" i="5" s="1"/>
  <c r="J269" i="5"/>
  <c r="L269" i="5" s="1"/>
  <c r="J244" i="5"/>
  <c r="L244" i="5" s="1"/>
  <c r="J236" i="5"/>
  <c r="L236" i="5" s="1"/>
  <c r="J228" i="5"/>
  <c r="L228" i="5" s="1"/>
  <c r="J172" i="5"/>
  <c r="L172" i="5" s="1"/>
  <c r="J140" i="5"/>
  <c r="L140" i="5" s="1"/>
  <c r="J116" i="5"/>
  <c r="L116" i="5" s="1"/>
  <c r="J108" i="5"/>
  <c r="L108" i="5" s="1"/>
  <c r="J99" i="5"/>
  <c r="L99" i="5" s="1"/>
  <c r="J91" i="5"/>
  <c r="L91" i="5" s="1"/>
  <c r="J83" i="5"/>
  <c r="L83" i="5" s="1"/>
  <c r="J38" i="5"/>
  <c r="L38" i="5" s="1"/>
  <c r="J62" i="5"/>
  <c r="L62" i="5" s="1"/>
  <c r="H157" i="3"/>
  <c r="I157" i="3" s="1"/>
  <c r="H133" i="3"/>
  <c r="I133" i="3" s="1"/>
  <c r="H93" i="3"/>
  <c r="I93" i="3" s="1"/>
  <c r="H77" i="3"/>
  <c r="I77" i="3" s="1"/>
  <c r="H37" i="3"/>
  <c r="I37" i="3" s="1"/>
  <c r="H13" i="3"/>
  <c r="I13" i="3" s="1"/>
  <c r="J316" i="5"/>
  <c r="L316" i="5" s="1"/>
  <c r="J308" i="5"/>
  <c r="L308" i="5" s="1"/>
  <c r="J292" i="5"/>
  <c r="L292" i="5" s="1"/>
  <c r="J284" i="5"/>
  <c r="L284" i="5" s="1"/>
  <c r="J195" i="5"/>
  <c r="L195" i="5" s="1"/>
  <c r="J179" i="5"/>
  <c r="L179" i="5" s="1"/>
  <c r="J147" i="5"/>
  <c r="L147" i="5" s="1"/>
  <c r="J74" i="5"/>
  <c r="L74" i="5" s="1"/>
  <c r="W44" i="13"/>
  <c r="J44" i="5"/>
  <c r="L44" i="5" s="1"/>
  <c r="J5" i="5"/>
  <c r="L5" i="5" s="1"/>
  <c r="J16" i="5"/>
  <c r="L16" i="5" s="1"/>
</calcChain>
</file>

<file path=xl/sharedStrings.xml><?xml version="1.0" encoding="utf-8"?>
<sst xmlns="http://schemas.openxmlformats.org/spreadsheetml/2006/main" count="3813" uniqueCount="105">
  <si>
    <t>BENG01</t>
  </si>
  <si>
    <t>BENG02</t>
  </si>
  <si>
    <t>BENG03</t>
  </si>
  <si>
    <t>BENG04</t>
  </si>
  <si>
    <t>BENG05</t>
  </si>
  <si>
    <t>BENG06</t>
  </si>
  <si>
    <t>BENG07</t>
  </si>
  <si>
    <t>BENG08</t>
  </si>
  <si>
    <t>BENG09</t>
  </si>
  <si>
    <t>BENG10</t>
  </si>
  <si>
    <t>CGCUT01</t>
  </si>
  <si>
    <t>CGCUT02</t>
  </si>
  <si>
    <t>CGCUT03</t>
  </si>
  <si>
    <t>GCUT01</t>
  </si>
  <si>
    <t>GCUT02</t>
  </si>
  <si>
    <t>GCUT03</t>
  </si>
  <si>
    <t>GCUT04</t>
  </si>
  <si>
    <t>HT01(c1p1)</t>
  </si>
  <si>
    <t>HT02(c1p2)</t>
  </si>
  <si>
    <t>HT03(c1p3)</t>
  </si>
  <si>
    <t>HT04(c2p1)</t>
  </si>
  <si>
    <t>HT05(c2p2)</t>
  </si>
  <si>
    <t>HT06(c2p3)</t>
  </si>
  <si>
    <t>HT07(c3p1)</t>
  </si>
  <si>
    <t>HT08(c3p2)</t>
  </si>
  <si>
    <t>HT09(c3p3)</t>
  </si>
  <si>
    <t>HT10(c4p1)</t>
  </si>
  <si>
    <t>HT11(c4p2)</t>
  </si>
  <si>
    <t>HT12(c4p3)</t>
  </si>
  <si>
    <t>NGCUT01</t>
  </si>
  <si>
    <t>NGCUT02</t>
  </si>
  <si>
    <t>NGCUT03</t>
  </si>
  <si>
    <t>NGCUT04</t>
  </si>
  <si>
    <t>NGCUT05</t>
  </si>
  <si>
    <t>NGCUT06</t>
  </si>
  <si>
    <t>NGCUT07</t>
  </si>
  <si>
    <t>NGCUT08</t>
  </si>
  <si>
    <t>NGCUT09</t>
  </si>
  <si>
    <t>NGCUT10</t>
  </si>
  <si>
    <t>NGCUT11</t>
  </si>
  <si>
    <t>NGCUT12</t>
  </si>
  <si>
    <t>Rotation</t>
  </si>
  <si>
    <t>Without rotation</t>
  </si>
  <si>
    <t>-</t>
  </si>
  <si>
    <t>Instance</t>
  </si>
  <si>
    <t>Runtime</t>
  </si>
  <si>
    <t>Optimal_Height</t>
  </si>
  <si>
    <t>Status</t>
  </si>
  <si>
    <t>Type</t>
  </si>
  <si>
    <t>COMPLETE</t>
  </si>
  <si>
    <t>OR_TOOLS_MIP_R_SB</t>
  </si>
  <si>
    <t>TO</t>
  </si>
  <si>
    <t>CPLEX_CP_C2</t>
  </si>
  <si>
    <t>CPLEX_CP_R_SB</t>
  </si>
  <si>
    <t>CPLEX_MIP_R_SB</t>
  </si>
  <si>
    <t>CPLEX_MIP_C2</t>
  </si>
  <si>
    <t>GUROBI_MIP_C2</t>
  </si>
  <si>
    <t>GUROBI_MIP_R_SB</t>
  </si>
  <si>
    <t>OR-TOOLS_MIP_C2</t>
  </si>
  <si>
    <t>OR-TOOLS_CP_C2</t>
  </si>
  <si>
    <t>Variables</t>
  </si>
  <si>
    <t>Clauses</t>
  </si>
  <si>
    <t>SPP_SB_C2</t>
  </si>
  <si>
    <t>SPP_SB_C1</t>
  </si>
  <si>
    <t>SPP_R_SB</t>
  </si>
  <si>
    <t>SPP_R</t>
  </si>
  <si>
    <t>SPP_MS_SB_C2</t>
  </si>
  <si>
    <t>SPP_MS_SB_C1</t>
  </si>
  <si>
    <t>SPP_INC_R_SB</t>
  </si>
  <si>
    <t>SPP_MS_R_SB</t>
  </si>
  <si>
    <t>SPP_MS_R</t>
  </si>
  <si>
    <t>SPP_MS</t>
  </si>
  <si>
    <t>SPP_INC_SB_C2</t>
  </si>
  <si>
    <t>SPP</t>
  </si>
  <si>
    <t>SPP_INC_SB_C1</t>
  </si>
  <si>
    <t>OR-TOOLS_CP_R_SB</t>
  </si>
  <si>
    <t>Opt</t>
  </si>
  <si>
    <t>Gap</t>
  </si>
  <si>
    <t>Name</t>
  </si>
  <si>
    <t>n</t>
  </si>
  <si>
    <t>W</t>
  </si>
  <si>
    <t>Lower Bound</t>
  </si>
  <si>
    <t>Grand Total</t>
  </si>
  <si>
    <t>without rotation</t>
  </si>
  <si>
    <t>rotation</t>
  </si>
  <si>
    <t>Gap2</t>
  </si>
  <si>
    <t>LB</t>
  </si>
  <si>
    <t>Opt H</t>
  </si>
  <si>
    <t>OR-TOOLS_MIP_R_SB</t>
  </si>
  <si>
    <t># Opt</t>
  </si>
  <si>
    <t>#Opt</t>
  </si>
  <si>
    <t>#Solving Time</t>
  </si>
  <si>
    <t>#Vars</t>
  </si>
  <si>
    <t>#Cls</t>
  </si>
  <si>
    <t># Solving time</t>
  </si>
  <si>
    <t>#Solving time</t>
  </si>
  <si>
    <t>Total # of Opt.</t>
  </si>
  <si>
    <t>Pro.</t>
  </si>
  <si>
    <t>Exact</t>
  </si>
  <si>
    <t>non-rotation</t>
  </si>
  <si>
    <t>Incomp.</t>
  </si>
  <si>
    <t>Total</t>
  </si>
  <si>
    <t>Average of Gap</t>
  </si>
  <si>
    <t>Configuration</t>
  </si>
  <si>
    <t>Gap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</si>
</sst>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#,##0.0000000"/>
    <numFmt numFmtId="171" formatCode="#,##0.000000000"/>
    <numFmt numFmtId="172" formatCode="#,##0.0000000000"/>
  </numFmts>
  <fonts count="7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/>
    <xf numFmtId="0" fontId="1" fillId="0" borderId="4" xfId="0" applyFont="1" applyBorder="1" applyAlignment="1">
      <alignment horizontal="center" vertical="top"/>
    </xf>
    <xf numFmtId="0" fontId="0" fillId="0" borderId="1" xfId="0" applyBorder="1"/>
    <xf numFmtId="0" fontId="1" fillId="0" borderId="4" xfId="0" applyFont="1" applyFill="1" applyBorder="1" applyAlignment="1">
      <alignment horizontal="center" vertical="top"/>
    </xf>
    <xf numFmtId="0" fontId="0" fillId="2" borderId="0" xfId="0" applyFill="1"/>
    <xf numFmtId="0" fontId="0" fillId="2" borderId="1" xfId="0" applyFill="1" applyBorder="1"/>
    <xf numFmtId="169" fontId="0" fillId="2" borderId="0" xfId="0" applyNumberFormat="1" applyFill="1"/>
    <xf numFmtId="171" fontId="0" fillId="2" borderId="0" xfId="0" applyNumberFormat="1" applyFill="1"/>
    <xf numFmtId="0" fontId="0" fillId="0" borderId="0" xfId="0" pivotButton="1"/>
    <xf numFmtId="0" fontId="4" fillId="3" borderId="5" xfId="0" applyFont="1" applyFill="1" applyBorder="1"/>
    <xf numFmtId="0" fontId="4" fillId="0" borderId="5" xfId="0" applyFont="1" applyBorder="1"/>
    <xf numFmtId="0" fontId="4" fillId="0" borderId="0" xfId="0" applyFont="1"/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/>
    <xf numFmtId="0" fontId="0" fillId="0" borderId="15" xfId="0" applyBorder="1"/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3" borderId="16" xfId="0" applyFont="1" applyFill="1" applyBorder="1"/>
    <xf numFmtId="0" fontId="4" fillId="3" borderId="13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/>
    <xf numFmtId="0" fontId="0" fillId="0" borderId="1" xfId="0" applyBorder="1" applyAlignment="1">
      <alignment horizontal="center"/>
    </xf>
    <xf numFmtId="172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kieuvantuyen01_tuyenkieuvan_onmicrosoft_com/Documents/Master/NCKH/SPP_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HT01(c1p1)</v>
          </cell>
          <cell r="B2">
            <v>1407</v>
          </cell>
          <cell r="C2">
            <v>14984</v>
          </cell>
          <cell r="D2">
            <v>2.5830175247999705</v>
          </cell>
          <cell r="E2">
            <v>20</v>
          </cell>
          <cell r="F2" t="str">
            <v>COMPLETE</v>
          </cell>
          <cell r="G2" t="str">
            <v>SPP_MS</v>
          </cell>
          <cell r="H2">
            <v>1</v>
          </cell>
        </row>
        <row r="3">
          <cell r="A3" t="str">
            <v>HT02(c1p2)</v>
          </cell>
          <cell r="B3">
            <v>1586</v>
          </cell>
          <cell r="C3">
            <v>17839</v>
          </cell>
          <cell r="D3">
            <v>2.9586935925000382</v>
          </cell>
          <cell r="E3">
            <v>20</v>
          </cell>
          <cell r="F3" t="str">
            <v>COMPLETE</v>
          </cell>
          <cell r="G3" t="str">
            <v>SPP_MS</v>
          </cell>
          <cell r="H3">
            <v>2</v>
          </cell>
        </row>
        <row r="4">
          <cell r="A4" t="str">
            <v>HT03(c1p3)</v>
          </cell>
          <cell r="B4">
            <v>1346</v>
          </cell>
          <cell r="C4">
            <v>14000</v>
          </cell>
          <cell r="D4">
            <v>3.577313519999735E-2</v>
          </cell>
          <cell r="E4">
            <v>20</v>
          </cell>
          <cell r="F4" t="str">
            <v>COMPLETE</v>
          </cell>
          <cell r="G4" t="str">
            <v>SPP_MS</v>
          </cell>
          <cell r="H4">
            <v>3</v>
          </cell>
        </row>
        <row r="5">
          <cell r="A5" t="str">
            <v>HT04(c2p1)</v>
          </cell>
          <cell r="B5">
            <v>2610</v>
          </cell>
          <cell r="C5">
            <v>35495</v>
          </cell>
          <cell r="D5">
            <v>95.175586314</v>
          </cell>
          <cell r="E5">
            <v>15</v>
          </cell>
          <cell r="F5" t="str">
            <v>COMPLETE</v>
          </cell>
          <cell r="G5" t="str">
            <v>SPP_MS</v>
          </cell>
          <cell r="H5">
            <v>4</v>
          </cell>
        </row>
        <row r="6">
          <cell r="A6" t="str">
            <v>HT05(c2p2)</v>
          </cell>
          <cell r="B6">
            <v>2705</v>
          </cell>
          <cell r="C6">
            <v>37828</v>
          </cell>
          <cell r="D6">
            <v>4.4161083945000312</v>
          </cell>
          <cell r="E6">
            <v>15</v>
          </cell>
          <cell r="F6" t="str">
            <v>COMPLETE</v>
          </cell>
          <cell r="G6" t="str">
            <v>SPP_MS</v>
          </cell>
          <cell r="H6">
            <v>5</v>
          </cell>
        </row>
        <row r="7">
          <cell r="A7" t="str">
            <v>HT06(c2p3)</v>
          </cell>
          <cell r="B7">
            <v>2781</v>
          </cell>
          <cell r="C7">
            <v>39686</v>
          </cell>
          <cell r="D7">
            <v>4.1068074006000188</v>
          </cell>
          <cell r="E7">
            <v>15</v>
          </cell>
          <cell r="F7" t="str">
            <v>COMPLETE</v>
          </cell>
          <cell r="G7" t="str">
            <v>SPP_MS</v>
          </cell>
          <cell r="H7">
            <v>6</v>
          </cell>
        </row>
        <row r="8">
          <cell r="A8" t="str">
            <v>HT07(c3p1)</v>
          </cell>
          <cell r="B8">
            <v>4693</v>
          </cell>
          <cell r="C8">
            <v>89490</v>
          </cell>
          <cell r="D8">
            <v>236.5728504201</v>
          </cell>
          <cell r="E8">
            <v>30</v>
          </cell>
          <cell r="F8" t="str">
            <v>COMPLETE</v>
          </cell>
          <cell r="G8" t="str">
            <v>SPP_MS</v>
          </cell>
          <cell r="H8">
            <v>7</v>
          </cell>
        </row>
        <row r="9">
          <cell r="A9" t="str">
            <v>HT08(c3p2)</v>
          </cell>
          <cell r="B9">
            <v>4521</v>
          </cell>
          <cell r="C9">
            <v>84350</v>
          </cell>
          <cell r="D9" t="str">
            <v>TO</v>
          </cell>
          <cell r="E9">
            <v>51</v>
          </cell>
          <cell r="F9" t="str">
            <v>TIMEOUT</v>
          </cell>
          <cell r="G9" t="str">
            <v>SPP_MS</v>
          </cell>
          <cell r="H9">
            <v>8</v>
          </cell>
        </row>
        <row r="10">
          <cell r="A10" t="str">
            <v>HT09(c3p3)</v>
          </cell>
          <cell r="B10">
            <v>4610</v>
          </cell>
          <cell r="C10">
            <v>87106</v>
          </cell>
          <cell r="D10">
            <v>151.93489098599991</v>
          </cell>
          <cell r="E10">
            <v>30</v>
          </cell>
          <cell r="F10" t="str">
            <v>COMPLETE</v>
          </cell>
          <cell r="G10" t="str">
            <v>SPP_MS</v>
          </cell>
          <cell r="H10">
            <v>9</v>
          </cell>
        </row>
        <row r="11">
          <cell r="A11" t="str">
            <v>CGCUT01</v>
          </cell>
          <cell r="B11">
            <v>1289</v>
          </cell>
          <cell r="C11">
            <v>13075</v>
          </cell>
          <cell r="D11">
            <v>6.1905184199940781E-2</v>
          </cell>
          <cell r="E11">
            <v>23</v>
          </cell>
          <cell r="F11" t="str">
            <v>COMPLETE</v>
          </cell>
          <cell r="G11" t="str">
            <v>SPP_MS</v>
          </cell>
          <cell r="H11">
            <v>10</v>
          </cell>
        </row>
        <row r="12">
          <cell r="A12" t="str">
            <v>CGCUT02</v>
          </cell>
          <cell r="B12">
            <v>5338</v>
          </cell>
          <cell r="C12">
            <v>99884</v>
          </cell>
          <cell r="D12" t="str">
            <v>TO</v>
          </cell>
          <cell r="E12">
            <v>140</v>
          </cell>
          <cell r="F12" t="str">
            <v>TIMEOUT</v>
          </cell>
          <cell r="G12" t="str">
            <v>SPP_MS</v>
          </cell>
          <cell r="H12">
            <v>11</v>
          </cell>
        </row>
        <row r="13">
          <cell r="A13" t="str">
            <v>CGCUT03</v>
          </cell>
          <cell r="B13">
            <v>58961</v>
          </cell>
          <cell r="C13">
            <v>3188783</v>
          </cell>
          <cell r="D13" t="str">
            <v>TO</v>
          </cell>
          <cell r="E13">
            <v>805</v>
          </cell>
          <cell r="F13" t="str">
            <v>TIMEOUT</v>
          </cell>
          <cell r="G13" t="str">
            <v>SPP_MS</v>
          </cell>
          <cell r="H13">
            <v>12</v>
          </cell>
        </row>
        <row r="14">
          <cell r="A14" t="str">
            <v>GCUT01</v>
          </cell>
          <cell r="B14">
            <v>1289</v>
          </cell>
          <cell r="C14">
            <v>13075</v>
          </cell>
          <cell r="D14">
            <v>6.2199567000061511E-2</v>
          </cell>
          <cell r="E14">
            <v>23</v>
          </cell>
          <cell r="F14" t="str">
            <v>COMPLETE</v>
          </cell>
          <cell r="G14" t="str">
            <v>SPP_MS</v>
          </cell>
          <cell r="H14">
            <v>13</v>
          </cell>
        </row>
        <row r="15">
          <cell r="A15" t="str">
            <v>GCUT02</v>
          </cell>
          <cell r="B15">
            <v>5338</v>
          </cell>
          <cell r="C15">
            <v>99884</v>
          </cell>
          <cell r="D15" t="str">
            <v>TO</v>
          </cell>
          <cell r="E15">
            <v>140</v>
          </cell>
          <cell r="F15" t="str">
            <v>TIMEOUT</v>
          </cell>
          <cell r="G15" t="str">
            <v>SPP_MS</v>
          </cell>
          <cell r="H15">
            <v>14</v>
          </cell>
        </row>
        <row r="16">
          <cell r="A16" t="str">
            <v>GCUT03</v>
          </cell>
          <cell r="B16">
            <v>58961</v>
          </cell>
          <cell r="C16">
            <v>3188783</v>
          </cell>
          <cell r="D16" t="str">
            <v>TO</v>
          </cell>
          <cell r="E16">
            <v>805</v>
          </cell>
          <cell r="F16" t="str">
            <v>TIMEOUT</v>
          </cell>
          <cell r="G16" t="str">
            <v>SPP_MS</v>
          </cell>
          <cell r="H16">
            <v>15</v>
          </cell>
        </row>
        <row r="17">
          <cell r="A17" t="str">
            <v>GCUT04</v>
          </cell>
          <cell r="B17">
            <v>201799</v>
          </cell>
          <cell r="C17">
            <v>9848083</v>
          </cell>
          <cell r="D17" t="str">
            <v>TO</v>
          </cell>
          <cell r="E17">
            <v>3904</v>
          </cell>
          <cell r="F17" t="str">
            <v>TIMEOUT</v>
          </cell>
          <cell r="G17" t="str">
            <v>SPP_MS</v>
          </cell>
          <cell r="H17">
            <v>16</v>
          </cell>
        </row>
        <row r="18">
          <cell r="A18" t="str">
            <v>NGCUT01</v>
          </cell>
          <cell r="B18">
            <v>652</v>
          </cell>
          <cell r="C18">
            <v>4801</v>
          </cell>
          <cell r="D18">
            <v>1.5816953502006075</v>
          </cell>
          <cell r="E18">
            <v>23</v>
          </cell>
          <cell r="F18" t="str">
            <v>COMPLETE</v>
          </cell>
          <cell r="G18" t="str">
            <v>SPP_MS</v>
          </cell>
          <cell r="H18">
            <v>17</v>
          </cell>
        </row>
        <row r="19">
          <cell r="A19" t="str">
            <v>NGCUT02</v>
          </cell>
          <cell r="B19">
            <v>1743</v>
          </cell>
          <cell r="C19">
            <v>20464</v>
          </cell>
          <cell r="D19">
            <v>4.5545128848008973</v>
          </cell>
          <cell r="E19">
            <v>30</v>
          </cell>
          <cell r="F19" t="str">
            <v>COMPLETE</v>
          </cell>
          <cell r="G19" t="str">
            <v>SPP_MS</v>
          </cell>
          <cell r="H19">
            <v>18</v>
          </cell>
        </row>
        <row r="20">
          <cell r="A20" t="str">
            <v>NGCUT03</v>
          </cell>
          <cell r="B20">
            <v>2231</v>
          </cell>
          <cell r="C20">
            <v>29364</v>
          </cell>
          <cell r="D20">
            <v>10.670857621201144</v>
          </cell>
          <cell r="E20">
            <v>28</v>
          </cell>
          <cell r="F20" t="str">
            <v>COMPLETE</v>
          </cell>
          <cell r="G20" t="str">
            <v>SPP_MS</v>
          </cell>
          <cell r="H20">
            <v>19</v>
          </cell>
        </row>
        <row r="21">
          <cell r="A21" t="str">
            <v>NGCUT04</v>
          </cell>
          <cell r="B21">
            <v>313</v>
          </cell>
          <cell r="C21">
            <v>1639</v>
          </cell>
          <cell r="D21">
            <v>1.1046409749000305</v>
          </cell>
          <cell r="E21">
            <v>20</v>
          </cell>
          <cell r="F21" t="str">
            <v>COMPLETE</v>
          </cell>
          <cell r="G21" t="str">
            <v>SPP_MS</v>
          </cell>
          <cell r="H21">
            <v>20</v>
          </cell>
        </row>
        <row r="22">
          <cell r="A22" t="str">
            <v>NGCUT05</v>
          </cell>
          <cell r="B22">
            <v>1058</v>
          </cell>
          <cell r="C22">
            <v>9780</v>
          </cell>
          <cell r="D22">
            <v>3.3817321799688216E-2</v>
          </cell>
          <cell r="E22">
            <v>36</v>
          </cell>
          <cell r="F22" t="str">
            <v>COMPLETE</v>
          </cell>
          <cell r="G22" t="str">
            <v>SPP_MS</v>
          </cell>
          <cell r="H22">
            <v>21</v>
          </cell>
        </row>
        <row r="23">
          <cell r="A23" t="str">
            <v>NGCUT06</v>
          </cell>
          <cell r="B23">
            <v>1552</v>
          </cell>
          <cell r="C23">
            <v>17138</v>
          </cell>
          <cell r="D23">
            <v>10.672651273499469</v>
          </cell>
          <cell r="E23">
            <v>31</v>
          </cell>
          <cell r="F23" t="str">
            <v>COMPLETE</v>
          </cell>
          <cell r="G23" t="str">
            <v>SPP_MS</v>
          </cell>
          <cell r="H23">
            <v>22</v>
          </cell>
        </row>
        <row r="24">
          <cell r="A24" t="str">
            <v>NGCUT07</v>
          </cell>
          <cell r="B24">
            <v>527</v>
          </cell>
          <cell r="C24">
            <v>3343</v>
          </cell>
          <cell r="D24">
            <v>1.5770859299118461E-2</v>
          </cell>
          <cell r="E24">
            <v>20</v>
          </cell>
          <cell r="F24" t="str">
            <v>COMPLETE</v>
          </cell>
          <cell r="G24" t="str">
            <v>SPP_MS</v>
          </cell>
          <cell r="H24">
            <v>23</v>
          </cell>
        </row>
        <row r="25">
          <cell r="A25" t="str">
            <v>NGCUT08</v>
          </cell>
          <cell r="B25">
            <v>1351</v>
          </cell>
          <cell r="C25">
            <v>13624</v>
          </cell>
          <cell r="D25">
            <v>5.866753717799293</v>
          </cell>
          <cell r="E25">
            <v>33</v>
          </cell>
          <cell r="F25" t="str">
            <v>COMPLETE</v>
          </cell>
          <cell r="G25" t="str">
            <v>SPP_MS</v>
          </cell>
          <cell r="H25">
            <v>24</v>
          </cell>
        </row>
        <row r="26">
          <cell r="A26" t="str">
            <v>NGCUT09</v>
          </cell>
          <cell r="B26">
            <v>2738</v>
          </cell>
          <cell r="C26">
            <v>38453</v>
          </cell>
          <cell r="D26">
            <v>370.41826464540065</v>
          </cell>
          <cell r="E26">
            <v>50</v>
          </cell>
          <cell r="F26" t="str">
            <v>COMPLETE</v>
          </cell>
          <cell r="G26" t="str">
            <v>SPP_MS</v>
          </cell>
          <cell r="H26">
            <v>25</v>
          </cell>
        </row>
        <row r="27">
          <cell r="A27" t="str">
            <v>NGCUT10</v>
          </cell>
          <cell r="B27">
            <v>2663</v>
          </cell>
          <cell r="C27">
            <v>30820</v>
          </cell>
          <cell r="D27">
            <v>5.7631816854000135</v>
          </cell>
          <cell r="E27">
            <v>80</v>
          </cell>
          <cell r="F27" t="str">
            <v>COMPLETE</v>
          </cell>
          <cell r="G27" t="str">
            <v>SPP_MS</v>
          </cell>
          <cell r="H27">
            <v>26</v>
          </cell>
        </row>
        <row r="28">
          <cell r="A28" t="str">
            <v>NGCUT11</v>
          </cell>
          <cell r="B28">
            <v>2599</v>
          </cell>
          <cell r="C28">
            <v>32937</v>
          </cell>
          <cell r="D28">
            <v>7.8125514930001376</v>
          </cell>
          <cell r="E28">
            <v>52</v>
          </cell>
          <cell r="F28" t="str">
            <v>COMPLETE</v>
          </cell>
          <cell r="G28" t="str">
            <v>SPP_MS</v>
          </cell>
          <cell r="H28">
            <v>27</v>
          </cell>
        </row>
        <row r="29">
          <cell r="A29" t="str">
            <v>NGCUT12</v>
          </cell>
          <cell r="B29">
            <v>5014</v>
          </cell>
          <cell r="C29">
            <v>90257</v>
          </cell>
          <cell r="D29" t="str">
            <v>TO</v>
          </cell>
          <cell r="E29">
            <v>173</v>
          </cell>
          <cell r="F29" t="str">
            <v>TIMEOUT</v>
          </cell>
          <cell r="G29" t="str">
            <v>SPP_MS</v>
          </cell>
          <cell r="H29">
            <v>28</v>
          </cell>
        </row>
        <row r="30">
          <cell r="A30" t="str">
            <v>BENG01</v>
          </cell>
          <cell r="B30">
            <v>2253</v>
          </cell>
          <cell r="C30">
            <v>29991</v>
          </cell>
          <cell r="D30">
            <v>3.8144337209989319</v>
          </cell>
          <cell r="E30">
            <v>30</v>
          </cell>
          <cell r="F30" t="str">
            <v>COMPLETE</v>
          </cell>
          <cell r="G30" t="str">
            <v>SPP_MS</v>
          </cell>
          <cell r="H30">
            <v>29</v>
          </cell>
        </row>
        <row r="31">
          <cell r="A31" t="str">
            <v>BENG02</v>
          </cell>
          <cell r="B31">
            <v>7590</v>
          </cell>
          <cell r="C31">
            <v>179265</v>
          </cell>
          <cell r="D31">
            <v>444.53340783540096</v>
          </cell>
          <cell r="E31">
            <v>57</v>
          </cell>
          <cell r="F31" t="str">
            <v>COMPLETE</v>
          </cell>
          <cell r="G31" t="str">
            <v>SPP_MS</v>
          </cell>
          <cell r="H31">
            <v>30</v>
          </cell>
        </row>
        <row r="32">
          <cell r="A32" t="str">
            <v>BENG03</v>
          </cell>
          <cell r="B32">
            <v>16438</v>
          </cell>
          <cell r="C32">
            <v>562710</v>
          </cell>
          <cell r="D32">
            <v>186.78048281370008</v>
          </cell>
          <cell r="E32">
            <v>84</v>
          </cell>
          <cell r="F32" t="str">
            <v>COMPLETE</v>
          </cell>
          <cell r="G32" t="str">
            <v>SPP_MS</v>
          </cell>
          <cell r="H32">
            <v>31</v>
          </cell>
        </row>
        <row r="33">
          <cell r="A33" t="str">
            <v>BENG04</v>
          </cell>
          <cell r="B33">
            <v>27844</v>
          </cell>
          <cell r="C33">
            <v>1218505</v>
          </cell>
          <cell r="D33" t="str">
            <v>TO</v>
          </cell>
          <cell r="E33">
            <v>172</v>
          </cell>
          <cell r="F33" t="str">
            <v>TIMEOUT</v>
          </cell>
          <cell r="G33" t="str">
            <v>SPP_MS</v>
          </cell>
          <cell r="H33">
            <v>32</v>
          </cell>
        </row>
        <row r="34">
          <cell r="A34" t="str">
            <v>BENG05</v>
          </cell>
          <cell r="B34">
            <v>43316</v>
          </cell>
          <cell r="C34">
            <v>2354935</v>
          </cell>
          <cell r="D34">
            <v>152.62843407029902</v>
          </cell>
          <cell r="E34">
            <v>134</v>
          </cell>
          <cell r="F34" t="str">
            <v>COMPLETE</v>
          </cell>
          <cell r="G34" t="str">
            <v>SPP_MS</v>
          </cell>
          <cell r="H34">
            <v>33</v>
          </cell>
        </row>
        <row r="35">
          <cell r="A35" t="str">
            <v>BENG06</v>
          </cell>
          <cell r="B35">
            <v>6817</v>
          </cell>
          <cell r="C35">
            <v>148319</v>
          </cell>
          <cell r="D35">
            <v>9.7067052467984443</v>
          </cell>
          <cell r="E35">
            <v>36</v>
          </cell>
          <cell r="F35" t="str">
            <v>COMPLETE</v>
          </cell>
          <cell r="G35" t="str">
            <v>SPP_MS</v>
          </cell>
          <cell r="H35">
            <v>34</v>
          </cell>
        </row>
        <row r="36">
          <cell r="A36" t="str">
            <v>BENG07</v>
          </cell>
          <cell r="B36">
            <v>24629</v>
          </cell>
          <cell r="C36">
            <v>961275</v>
          </cell>
          <cell r="D36" t="str">
            <v>TO</v>
          </cell>
          <cell r="E36">
            <v>117</v>
          </cell>
          <cell r="F36" t="str">
            <v>TIMEOUT</v>
          </cell>
          <cell r="G36" t="str">
            <v>SPP_MS</v>
          </cell>
          <cell r="H36">
            <v>35</v>
          </cell>
        </row>
        <row r="37">
          <cell r="A37" t="str">
            <v>BENG08</v>
          </cell>
          <cell r="B37">
            <v>52062</v>
          </cell>
          <cell r="C37">
            <v>2825006</v>
          </cell>
          <cell r="D37" t="str">
            <v>TO</v>
          </cell>
          <cell r="E37">
            <v>163</v>
          </cell>
          <cell r="F37" t="str">
            <v>TIMEOUT</v>
          </cell>
          <cell r="G37" t="str">
            <v>SPP_MS</v>
          </cell>
          <cell r="H37">
            <v>36</v>
          </cell>
        </row>
        <row r="38">
          <cell r="A38" t="str">
            <v>BENG09</v>
          </cell>
          <cell r="B38">
            <v>91408</v>
          </cell>
          <cell r="C38">
            <v>6491029</v>
          </cell>
          <cell r="D38" t="str">
            <v>TO</v>
          </cell>
          <cell r="E38">
            <v>220</v>
          </cell>
          <cell r="F38" t="str">
            <v>TIMEOUT</v>
          </cell>
          <cell r="G38" t="str">
            <v>SPP_MS</v>
          </cell>
          <cell r="H38">
            <v>37</v>
          </cell>
        </row>
        <row r="39">
          <cell r="A39" t="str">
            <v>BENG10</v>
          </cell>
          <cell r="B39">
            <v>139669</v>
          </cell>
          <cell r="C39">
            <v>12024570</v>
          </cell>
          <cell r="D39" t="str">
            <v>TO</v>
          </cell>
          <cell r="E39">
            <v>267</v>
          </cell>
          <cell r="F39" t="str">
            <v>TIMEOUT</v>
          </cell>
          <cell r="G39" t="str">
            <v>SPP_MS</v>
          </cell>
          <cell r="H39">
            <v>38</v>
          </cell>
        </row>
        <row r="40">
          <cell r="A40" t="str">
            <v>HT10(c4p1)</v>
          </cell>
          <cell r="B40">
            <v>14056</v>
          </cell>
          <cell r="C40">
            <v>459543</v>
          </cell>
          <cell r="D40" t="str">
            <v>TO</v>
          </cell>
          <cell r="E40">
            <v>143</v>
          </cell>
          <cell r="F40" t="str">
            <v>TIMEOUT</v>
          </cell>
          <cell r="G40" t="str">
            <v>SPP_MS</v>
          </cell>
          <cell r="H40">
            <v>39</v>
          </cell>
        </row>
        <row r="41">
          <cell r="A41" t="str">
            <v>HT11(c4p2)</v>
          </cell>
          <cell r="B41">
            <v>14189</v>
          </cell>
          <cell r="C41">
            <v>465824</v>
          </cell>
          <cell r="D41" t="str">
            <v>TO</v>
          </cell>
          <cell r="E41">
            <v>145</v>
          </cell>
          <cell r="F41" t="str">
            <v>TIMEOUT</v>
          </cell>
          <cell r="G41" t="str">
            <v>SPP_MS</v>
          </cell>
          <cell r="H41">
            <v>40</v>
          </cell>
        </row>
        <row r="42">
          <cell r="A42" t="str">
            <v>HT12(c4p3)</v>
          </cell>
          <cell r="B42">
            <v>14456</v>
          </cell>
          <cell r="C42">
            <v>479061</v>
          </cell>
          <cell r="D42" t="str">
            <v>TO</v>
          </cell>
          <cell r="E42">
            <v>150</v>
          </cell>
          <cell r="F42" t="str">
            <v>TIMEOUT</v>
          </cell>
          <cell r="G42" t="str">
            <v>SPP_MS</v>
          </cell>
          <cell r="H42">
            <v>41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ều Văn Tuyên" refreshedDate="45800.313928124997" createdVersion="8" refreshedVersion="8" minRefreshableVersion="3" recordCount="205" xr:uid="{84A5208C-CE32-4C46-AD05-621C72789985}">
  <cacheSource type="worksheet">
    <worksheetSource ref="A1:G206" sheet="Rotation"/>
  </cacheSource>
  <cacheFields count="7">
    <cacheField name="Instance" numFmtId="0">
      <sharedItems/>
    </cacheField>
    <cacheField name="Runtime" numFmtId="0">
      <sharedItems containsMixedTypes="1" containsNumber="1" minValue="4.0002296405145896E-2" maxValue="1620.2997405305739"/>
    </cacheField>
    <cacheField name="Optimal_Height" numFmtId="0">
      <sharedItems containsSemiMixedTypes="0" containsString="0" containsNumber="1" minValue="10" maxValue="3796"/>
    </cacheField>
    <cacheField name="Status" numFmtId="0">
      <sharedItems count="2">
        <s v="COMPLETE"/>
        <s v="TO"/>
      </sharedItems>
    </cacheField>
    <cacheField name="Type" numFmtId="0">
      <sharedItems count="5">
        <s v="OR_TOOLS_MIP_R_SB"/>
        <s v="CPLEX_CP_R_SB"/>
        <s v="CPLEX_MIP_R_SB"/>
        <s v="GUROBI_MIP_R_SB"/>
        <s v="OR-TOOLS_CP_R_SB"/>
      </sharedItems>
    </cacheField>
    <cacheField name="Opt" numFmtId="0">
      <sharedItems containsMixedTypes="1" containsNumber="1" containsInteger="1" minValue="10" maxValue="696"/>
    </cacheField>
    <cacheField name="Gap" numFmtId="0">
      <sharedItems containsMixedTypes="1" containsNumber="1" minValue="0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ều Văn Tuyên" refreshedDate="45800.317126273148" createdVersion="8" refreshedVersion="8" minRefreshableVersion="3" recordCount="205" xr:uid="{D4FF4084-1F5A-3840-B6CE-748EF758DFC5}">
  <cacheSource type="worksheet">
    <worksheetSource ref="A1:G206" sheet="NRotation"/>
  </cacheSource>
  <cacheFields count="7">
    <cacheField name="Instance" numFmtId="0">
      <sharedItems/>
    </cacheField>
    <cacheField name="Runtime" numFmtId="0">
      <sharedItems containsMixedTypes="1" containsNumber="1" minValue="1.5788389E-2" maxValue="1800.2463809999999"/>
    </cacheField>
    <cacheField name="Optimal_Height" numFmtId="0">
      <sharedItems containsSemiMixedTypes="0" containsString="0" containsNumber="1" minValue="15" maxValue="3904"/>
    </cacheField>
    <cacheField name="Status" numFmtId="0">
      <sharedItems count="2">
        <s v="TO"/>
        <s v="COMPLETE"/>
      </sharedItems>
    </cacheField>
    <cacheField name="Type" numFmtId="0">
      <sharedItems count="5">
        <s v="CPLEX_CP_C2"/>
        <s v="CPLEX_MIP_C2"/>
        <s v="GUROBI_MIP_C2"/>
        <s v="OR-TOOLS_MIP_C2"/>
        <s v="OR-TOOLS_CP_C2"/>
      </sharedItems>
    </cacheField>
    <cacheField name="Opt" numFmtId="0">
      <sharedItems containsMixedTypes="1" containsNumber="1" containsInteger="1" minValue="15" maxValue="1803"/>
    </cacheField>
    <cacheField name="Gap" numFmtId="0">
      <sharedItems containsMixedTypes="1" containsNumber="1" minValue="0" maxValue="375.39682539682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ều Văn Tuyên" refreshedDate="45800.318151388892" createdVersion="8" refreshedVersion="8" minRefreshableVersion="3" recordCount="205" xr:uid="{75B8D961-C980-7740-948A-15AE1F6B6C85}">
  <cacheSource type="worksheet">
    <worksheetSource ref="A1:I206" sheet="SAT-Rotation"/>
  </cacheSource>
  <cacheFields count="9">
    <cacheField name="Instance" numFmtId="0">
      <sharedItems count="41">
        <s v="CGCUT01"/>
        <s v="CGCUT02"/>
        <s v="CGCUT03"/>
        <s v="GCUT01"/>
        <s v="GCUT02"/>
        <s v="GCUT03"/>
        <s v="GCUT04"/>
        <s v="NGCUT01"/>
        <s v="NGCUT02"/>
        <s v="NGCUT03"/>
        <s v="NGCUT04"/>
        <s v="NGCUT05"/>
        <s v="NGCUT06"/>
        <s v="NGCUT07"/>
        <s v="NGCUT08"/>
        <s v="NGCUT09"/>
        <s v="NGCUT10"/>
        <s v="NGCUT11"/>
        <s v="NGCUT12"/>
        <s v="BENG01"/>
        <s v="BENG02"/>
        <s v="BENG03"/>
        <s v="BENG04"/>
        <s v="BENG05"/>
        <s v="BENG06"/>
        <s v="BENG07"/>
        <s v="BENG08"/>
        <s v="BENG09"/>
        <s v="BENG10"/>
        <s v="HT01(c1p1)"/>
        <s v="HT02(c1p2)"/>
        <s v="HT03(c1p3)"/>
        <s v="HT04(c2p1)"/>
        <s v="HT05(c2p2)"/>
        <s v="HT06(c2p3)"/>
        <s v="HT07(c3p1)"/>
        <s v="HT08(c3p2)"/>
        <s v="HT09(c3p3)"/>
        <s v="HT10(c4p1)"/>
        <s v="HT11(c4p2)"/>
        <s v="HT12(c4p3)"/>
      </sharedItems>
    </cacheField>
    <cacheField name="Variables" numFmtId="0">
      <sharedItems containsSemiMixedTypes="0" containsString="0" containsNumber="1" containsInteger="1" minValue="287" maxValue="213629"/>
    </cacheField>
    <cacheField name="Clauses" numFmtId="0">
      <sharedItems containsSemiMixedTypes="0" containsString="0" containsNumber="1" containsInteger="1" minValue="2754" maxValue="24894125"/>
    </cacheField>
    <cacheField name="Runtime" numFmtId="0">
      <sharedItems containsMixedTypes="1" containsNumber="1" minValue="1.7613304188125772E-2" maxValue="1125.8385468389956"/>
    </cacheField>
    <cacheField name="Optimal_Height" numFmtId="0">
      <sharedItems containsSemiMixedTypes="0" containsString="0" containsNumber="1" containsInteger="1" minValue="10" maxValue="3904"/>
    </cacheField>
    <cacheField name="Status" numFmtId="0">
      <sharedItems count="2">
        <s v="COMPLETE"/>
        <s v="TO"/>
      </sharedItems>
    </cacheField>
    <cacheField name="Type" numFmtId="0">
      <sharedItems count="5">
        <s v="SPP_R_SB"/>
        <s v="SPP_R"/>
        <s v="SPP_INC_R_SB"/>
        <s v="SPP_MS_R_SB"/>
        <s v="SPP_MS_R"/>
      </sharedItems>
    </cacheField>
    <cacheField name="Opt" numFmtId="0">
      <sharedItems containsMixedTypes="1" containsNumber="1" containsInteger="1" minValue="10" maxValue="696"/>
    </cacheField>
    <cacheField name="Gap" numFmtId="0">
      <sharedItems containsMixedTypes="1" containsNumber="1" minValue="0" maxValue="154.901960784313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ều Văn Tuyên" refreshedDate="45800.319262037039" createdVersion="8" refreshedVersion="8" minRefreshableVersion="3" recordCount="330" xr:uid="{DBB59081-248B-5843-8ED3-6954CC3CA229}">
  <cacheSource type="worksheet">
    <worksheetSource ref="A1:I331" sheet="SAT-NRotation"/>
  </cacheSource>
  <cacheFields count="9">
    <cacheField name="Instance" numFmtId="0">
      <sharedItems count="41">
        <s v="CGCUT01"/>
        <s v="CGCUT02"/>
        <s v="CGCUT03"/>
        <s v="GCUT01"/>
        <s v="GCUT02"/>
        <s v="GCUT03"/>
        <s v="GCUT04"/>
        <s v="NGCUT01"/>
        <s v="NGCUT02"/>
        <s v="NGCUT03"/>
        <s v="NGCUT04"/>
        <s v="NGCUT05"/>
        <s v="NGCUT06"/>
        <s v="NGCUT07"/>
        <s v="NGCUT08"/>
        <s v="NGCUT09"/>
        <s v="NGCUT10"/>
        <s v="NGCUT11"/>
        <s v="NGCUT12"/>
        <s v="BENG01"/>
        <s v="BENG02"/>
        <s v="BENG03"/>
        <s v="BENG04"/>
        <s v="BENG05"/>
        <s v="BENG06"/>
        <s v="BENG07"/>
        <s v="BENG08"/>
        <s v="BENG09"/>
        <s v="BENG10"/>
        <s v="HT01(c1p1)"/>
        <s v="HT02(c1p2)"/>
        <s v="HT03(c1p3)"/>
        <s v="HT04(c2p1)"/>
        <s v="HT05(c2p2)"/>
        <s v="HT06(c2p3)"/>
        <s v="HT07(c3p1)"/>
        <s v="HT08(c3p2)"/>
        <s v="HT09(c3p3)"/>
        <s v="HT10(c4p1)"/>
        <s v="HT11(c4p2)"/>
        <s v="HT12(c4p3)"/>
      </sharedItems>
    </cacheField>
    <cacheField name="Variables" numFmtId="0">
      <sharedItems containsSemiMixedTypes="0" containsString="0" containsNumber="1" containsInteger="1" minValue="229" maxValue="201799"/>
    </cacheField>
    <cacheField name="Clauses" numFmtId="0">
      <sharedItems containsSemiMixedTypes="0" containsString="0" containsNumber="1" containsInteger="1" minValue="662" maxValue="12024570"/>
    </cacheField>
    <cacheField name="Runtime" numFmtId="0">
      <sharedItems containsMixedTypes="1" containsNumber="1" minValue="9.3216500943526636E-3" maxValue="1004.1028512789929"/>
    </cacheField>
    <cacheField name="Optimal_Height" numFmtId="0">
      <sharedItems containsSemiMixedTypes="0" containsString="0" containsNumber="1" containsInteger="1" minValue="15" maxValue="3904"/>
    </cacheField>
    <cacheField name="Status" numFmtId="0">
      <sharedItems count="2">
        <s v="COMPLETE"/>
        <s v="TO"/>
      </sharedItems>
    </cacheField>
    <cacheField name="Type" numFmtId="0">
      <sharedItems count="8">
        <s v="SPP_SB_C2"/>
        <s v="SPP_SB_C1"/>
        <s v="SPP_MS_SB_C2"/>
        <s v="SPP_MS_SB_C1"/>
        <s v="SPP_MS"/>
        <s v="SPP_INC_SB_C2"/>
        <s v="SPP"/>
        <s v="SPP_INC_SB_C1"/>
      </sharedItems>
    </cacheField>
    <cacheField name="Opt" numFmtId="0">
      <sharedItems containsMixedTypes="1" containsNumber="1" containsInteger="1" minValue="15" maxValue="1803"/>
    </cacheField>
    <cacheField name="Gap" numFmtId="0">
      <sharedItems containsMixedTypes="1" containsNumber="1" minValue="0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CGCUT01"/>
    <n v="4.3898731668305118"/>
    <n v="23"/>
    <x v="0"/>
    <x v="0"/>
    <n v="23"/>
    <n v="0"/>
  </r>
  <r>
    <s v="CGCUT02"/>
    <s v="TO"/>
    <n v="136"/>
    <x v="1"/>
    <x v="0"/>
    <n v="63"/>
    <n v="73"/>
  </r>
  <r>
    <s v="CGCUT03"/>
    <s v="TO"/>
    <n v="781"/>
    <x v="1"/>
    <x v="0"/>
    <s v="-"/>
    <s v="-"/>
  </r>
  <r>
    <s v="GCUT01"/>
    <n v="2.7114423110999999"/>
    <n v="696"/>
    <x v="0"/>
    <x v="0"/>
    <n v="696"/>
    <n v="0"/>
  </r>
  <r>
    <s v="GCUT02"/>
    <s v="TO"/>
    <n v="1506"/>
    <x v="1"/>
    <x v="0"/>
    <s v="-"/>
    <s v="-"/>
  </r>
  <r>
    <s v="GCUT03"/>
    <s v="TO"/>
    <n v="2159"/>
    <x v="1"/>
    <x v="0"/>
    <s v="-"/>
    <s v="-"/>
  </r>
  <r>
    <s v="GCUT04"/>
    <s v="TO"/>
    <n v="3796"/>
    <x v="1"/>
    <x v="0"/>
    <s v="-"/>
    <s v="-"/>
  </r>
  <r>
    <s v="NGCUT01"/>
    <n v="341.58331134994518"/>
    <n v="20"/>
    <x v="0"/>
    <x v="0"/>
    <n v="20"/>
    <n v="0"/>
  </r>
  <r>
    <s v="NGCUT02"/>
    <n v="92.925438664492717"/>
    <n v="28"/>
    <x v="0"/>
    <x v="0"/>
    <n v="28"/>
    <n v="0"/>
  </r>
  <r>
    <s v="NGCUT03"/>
    <s v="TO"/>
    <n v="43"/>
    <x v="1"/>
    <x v="0"/>
    <n v="28"/>
    <n v="15"/>
  </r>
  <r>
    <s v="NGCUT04"/>
    <n v="0.55392389190383262"/>
    <n v="18"/>
    <x v="0"/>
    <x v="0"/>
    <n v="18"/>
    <n v="0"/>
  </r>
  <r>
    <s v="NGCUT05"/>
    <n v="34.444614320097017"/>
    <n v="36"/>
    <x v="0"/>
    <x v="0"/>
    <n v="36"/>
    <n v="0"/>
  </r>
  <r>
    <s v="NGCUT06"/>
    <s v="TO"/>
    <n v="41"/>
    <x v="1"/>
    <x v="0"/>
    <n v="29"/>
    <n v="12"/>
  </r>
  <r>
    <s v="NGCUT07"/>
    <n v="0.87489091798779561"/>
    <n v="10"/>
    <x v="0"/>
    <x v="0"/>
    <n v="10"/>
    <n v="0"/>
  </r>
  <r>
    <s v="NGCUT08"/>
    <n v="584.73549604346624"/>
    <n v="33"/>
    <x v="0"/>
    <x v="0"/>
    <n v="33"/>
    <n v="0"/>
  </r>
  <r>
    <s v="NGCUT09"/>
    <s v="TO"/>
    <n v="71"/>
    <x v="1"/>
    <x v="0"/>
    <n v="49"/>
    <n v="22"/>
  </r>
  <r>
    <s v="NGCUT10"/>
    <n v="639.10816762229081"/>
    <n v="59"/>
    <x v="0"/>
    <x v="0"/>
    <n v="59"/>
    <n v="0"/>
  </r>
  <r>
    <s v="NGCUT11"/>
    <s v="TO"/>
    <n v="75"/>
    <x v="1"/>
    <x v="0"/>
    <n v="51"/>
    <n v="24"/>
  </r>
  <r>
    <s v="NGCUT12"/>
    <s v="TO"/>
    <n v="118"/>
    <x v="1"/>
    <x v="0"/>
    <n v="77"/>
    <n v="41"/>
  </r>
  <r>
    <s v="BENG01"/>
    <s v="TO"/>
    <n v="46"/>
    <x v="1"/>
    <x v="0"/>
    <n v="30"/>
    <n v="16"/>
  </r>
  <r>
    <s v="BENG02"/>
    <s v="TO"/>
    <n v="83"/>
    <x v="1"/>
    <x v="0"/>
    <n v="57"/>
    <n v="26"/>
  </r>
  <r>
    <s v="BENG03"/>
    <s v="TO"/>
    <n v="116"/>
    <x v="1"/>
    <x v="0"/>
    <n v="84"/>
    <n v="32"/>
  </r>
  <r>
    <s v="BENG04"/>
    <s v="TO"/>
    <n v="150"/>
    <x v="1"/>
    <x v="0"/>
    <n v="107"/>
    <n v="43"/>
  </r>
  <r>
    <s v="BENG05"/>
    <s v="TO"/>
    <n v="184"/>
    <x v="1"/>
    <x v="0"/>
    <n v="134"/>
    <n v="50"/>
  </r>
  <r>
    <s v="BENG06"/>
    <s v="TO"/>
    <n v="48"/>
    <x v="1"/>
    <x v="0"/>
    <n v="36"/>
    <n v="12"/>
  </r>
  <r>
    <s v="BENG07"/>
    <s v="TO"/>
    <n v="95"/>
    <x v="1"/>
    <x v="0"/>
    <n v="67"/>
    <n v="28"/>
  </r>
  <r>
    <s v="BENG08"/>
    <s v="TO"/>
    <n v="141"/>
    <x v="1"/>
    <x v="0"/>
    <n v="101"/>
    <n v="40"/>
  </r>
  <r>
    <s v="BENG09"/>
    <s v="TO"/>
    <n v="176"/>
    <x v="1"/>
    <x v="0"/>
    <n v="126"/>
    <n v="50"/>
  </r>
  <r>
    <s v="BENG10"/>
    <s v="TO"/>
    <n v="223"/>
    <x v="1"/>
    <x v="0"/>
    <n v="156"/>
    <n v="67"/>
  </r>
  <r>
    <s v="HT01(c1p1)"/>
    <s v="TO"/>
    <n v="21"/>
    <x v="1"/>
    <x v="0"/>
    <n v="20"/>
    <n v="1"/>
  </r>
  <r>
    <s v="HT03(c1p3)"/>
    <n v="57.155799815999998"/>
    <n v="20"/>
    <x v="0"/>
    <x v="0"/>
    <n v="20"/>
    <n v="0"/>
  </r>
  <r>
    <s v="HT04(c2p1)"/>
    <s v="TO"/>
    <n v="16"/>
    <x v="1"/>
    <x v="0"/>
    <n v="15"/>
    <n v="1"/>
  </r>
  <r>
    <s v="HT06(c2p3)"/>
    <s v="TO"/>
    <n v="16"/>
    <x v="1"/>
    <x v="0"/>
    <n v="15"/>
    <n v="1"/>
  </r>
  <r>
    <s v="HT07(c3p1)"/>
    <s v="TO"/>
    <n v="33"/>
    <x v="1"/>
    <x v="0"/>
    <n v="30"/>
    <n v="3"/>
  </r>
  <r>
    <s v="HT09(c3p3)"/>
    <s v="TO"/>
    <n v="32"/>
    <x v="1"/>
    <x v="0"/>
    <n v="30"/>
    <n v="2"/>
  </r>
  <r>
    <s v="HT02(c1p2)"/>
    <s v="TO"/>
    <n v="38"/>
    <x v="1"/>
    <x v="0"/>
    <n v="20"/>
    <n v="18"/>
  </r>
  <r>
    <s v="HT05(c2p2)"/>
    <s v="TO"/>
    <n v="38"/>
    <x v="1"/>
    <x v="0"/>
    <n v="15"/>
    <n v="23"/>
  </r>
  <r>
    <s v="HT08(c3p2)"/>
    <s v="TO"/>
    <n v="72"/>
    <x v="1"/>
    <x v="0"/>
    <n v="30"/>
    <n v="42"/>
  </r>
  <r>
    <s v="HT10(c4p1)"/>
    <s v="TO"/>
    <n v="117"/>
    <x v="1"/>
    <x v="0"/>
    <n v="60"/>
    <n v="57"/>
  </r>
  <r>
    <s v="HT11(c4p2)"/>
    <s v="TO"/>
    <n v="134"/>
    <x v="1"/>
    <x v="0"/>
    <n v="60"/>
    <n v="74"/>
  </r>
  <r>
    <s v="HT12(c4p3)"/>
    <s v="TO"/>
    <n v="104"/>
    <x v="1"/>
    <x v="0"/>
    <n v="60"/>
    <n v="44"/>
  </r>
  <r>
    <s v="CGCUT01"/>
    <n v="0.78568999079056079"/>
    <n v="23"/>
    <x v="0"/>
    <x v="1"/>
    <n v="23"/>
    <n v="0"/>
  </r>
  <r>
    <s v="CGCUT02"/>
    <s v="TO"/>
    <n v="64"/>
    <x v="1"/>
    <x v="1"/>
    <n v="63"/>
    <n v="1"/>
  </r>
  <r>
    <s v="CGCUT03"/>
    <s v="TO"/>
    <n v="781"/>
    <x v="1"/>
    <x v="1"/>
    <s v="-"/>
    <s v="-"/>
  </r>
  <r>
    <s v="GCUT01"/>
    <n v="3.6264655448999998"/>
    <n v="696"/>
    <x v="0"/>
    <x v="1"/>
    <n v="696"/>
    <n v="0"/>
  </r>
  <r>
    <s v="GCUT02"/>
    <s v="TO"/>
    <n v="1149"/>
    <x v="1"/>
    <x v="1"/>
    <s v="-"/>
    <s v="-"/>
  </r>
  <r>
    <s v="GCUT03"/>
    <s v="TO"/>
    <n v="1762"/>
    <x v="1"/>
    <x v="1"/>
    <s v="-"/>
    <s v="-"/>
  </r>
  <r>
    <s v="GCUT04"/>
    <s v="TO"/>
    <n v="3143"/>
    <x v="1"/>
    <x v="1"/>
    <s v="-"/>
    <s v="-"/>
  </r>
  <r>
    <s v="NGCUT01"/>
    <n v="8.6034550245897865"/>
    <n v="20"/>
    <x v="0"/>
    <x v="1"/>
    <n v="20"/>
    <n v="0"/>
  </r>
  <r>
    <s v="NGCUT02"/>
    <n v="0.43895416159881284"/>
    <n v="28"/>
    <x v="0"/>
    <x v="1"/>
    <n v="28"/>
    <n v="0"/>
  </r>
  <r>
    <s v="NGCUT03"/>
    <n v="3.1519791930110665"/>
    <n v="28"/>
    <x v="0"/>
    <x v="1"/>
    <n v="28"/>
    <n v="0"/>
  </r>
  <r>
    <s v="NGCUT04"/>
    <n v="0.16507077068556103"/>
    <n v="18"/>
    <x v="0"/>
    <x v="1"/>
    <n v="18"/>
    <n v="0"/>
  </r>
  <r>
    <s v="NGCUT05"/>
    <n v="0.26780821339460092"/>
    <n v="36"/>
    <x v="0"/>
    <x v="1"/>
    <n v="36"/>
    <n v="0"/>
  </r>
  <r>
    <s v="NGCUT06"/>
    <n v="0.91111167876399091"/>
    <n v="29"/>
    <x v="0"/>
    <x v="1"/>
    <n v="29"/>
    <n v="0"/>
  </r>
  <r>
    <s v="NGCUT07"/>
    <n v="0.18444497204502114"/>
    <n v="10"/>
    <x v="0"/>
    <x v="1"/>
    <n v="10"/>
    <n v="0"/>
  </r>
  <r>
    <s v="NGCUT08"/>
    <n v="10.864103449950923"/>
    <n v="33"/>
    <x v="0"/>
    <x v="1"/>
    <n v="33"/>
    <n v="0"/>
  </r>
  <r>
    <s v="NGCUT09"/>
    <n v="1.6715030796895733"/>
    <n v="49"/>
    <x v="0"/>
    <x v="1"/>
    <n v="49"/>
    <n v="0"/>
  </r>
  <r>
    <s v="NGCUT10"/>
    <n v="9.7803765413851931"/>
    <n v="59"/>
    <x v="0"/>
    <x v="1"/>
    <n v="59"/>
    <n v="0"/>
  </r>
  <r>
    <s v="NGCUT11"/>
    <s v="TO"/>
    <n v="52"/>
    <x v="1"/>
    <x v="1"/>
    <n v="51"/>
    <n v="1"/>
  </r>
  <r>
    <s v="NGCUT12"/>
    <n v="145.65671826330598"/>
    <n v="77"/>
    <x v="0"/>
    <x v="1"/>
    <n v="77"/>
    <n v="0"/>
  </r>
  <r>
    <s v="BENG01"/>
    <n v="2.0913668656186202"/>
    <n v="30"/>
    <x v="0"/>
    <x v="1"/>
    <n v="30"/>
    <n v="0"/>
  </r>
  <r>
    <s v="BENG02"/>
    <s v="TO"/>
    <n v="59"/>
    <x v="1"/>
    <x v="1"/>
    <n v="57"/>
    <n v="2"/>
  </r>
  <r>
    <s v="BENG03"/>
    <s v="TO"/>
    <n v="87"/>
    <x v="1"/>
    <x v="1"/>
    <n v="84"/>
    <n v="3"/>
  </r>
  <r>
    <s v="BENG04"/>
    <s v="TO"/>
    <n v="117"/>
    <x v="1"/>
    <x v="1"/>
    <n v="107"/>
    <n v="10"/>
  </r>
  <r>
    <s v="BENG05"/>
    <s v="TO"/>
    <n v="184"/>
    <x v="1"/>
    <x v="1"/>
    <n v="134"/>
    <n v="50"/>
  </r>
  <r>
    <s v="BENG06"/>
    <n v="222.96767051348232"/>
    <n v="36"/>
    <x v="0"/>
    <x v="1"/>
    <n v="36"/>
    <n v="0"/>
  </r>
  <r>
    <s v="BENG07"/>
    <s v="TO"/>
    <n v="73"/>
    <x v="1"/>
    <x v="1"/>
    <n v="67"/>
    <n v="6"/>
  </r>
  <r>
    <s v="BENG08"/>
    <s v="TO"/>
    <n v="141"/>
    <x v="1"/>
    <x v="1"/>
    <n v="101"/>
    <n v="40"/>
  </r>
  <r>
    <s v="BENG09"/>
    <s v="TO"/>
    <n v="176"/>
    <x v="1"/>
    <x v="1"/>
    <n v="126"/>
    <n v="50"/>
  </r>
  <r>
    <s v="BENG10"/>
    <s v="TO"/>
    <n v="223"/>
    <x v="1"/>
    <x v="1"/>
    <n v="156"/>
    <n v="67"/>
  </r>
  <r>
    <s v="CGCUT01"/>
    <n v="1620.2997405305739"/>
    <n v="23"/>
    <x v="0"/>
    <x v="2"/>
    <n v="23"/>
    <n v="0"/>
  </r>
  <r>
    <s v="CGCUT02"/>
    <s v="TO"/>
    <n v="63.999999999999908"/>
    <x v="1"/>
    <x v="2"/>
    <n v="63"/>
    <n v="0.99999999999990763"/>
  </r>
  <r>
    <s v="CGCUT03"/>
    <s v="TO"/>
    <n v="781"/>
    <x v="1"/>
    <x v="2"/>
    <s v="-"/>
    <s v="-"/>
  </r>
  <r>
    <s v="GCUT01"/>
    <n v="3.3001705709999998"/>
    <n v="696"/>
    <x v="0"/>
    <x v="2"/>
    <n v="696"/>
    <n v="0"/>
  </r>
  <r>
    <s v="GCUT02"/>
    <s v="TO"/>
    <n v="1506"/>
    <x v="1"/>
    <x v="2"/>
    <s v="-"/>
    <s v="-"/>
  </r>
  <r>
    <s v="GCUT03"/>
    <s v="TO"/>
    <n v="2159"/>
    <x v="1"/>
    <x v="2"/>
    <s v="-"/>
    <s v="-"/>
  </r>
  <r>
    <s v="GCUT04"/>
    <s v="TO"/>
    <n v="3796"/>
    <x v="1"/>
    <x v="2"/>
    <s v="-"/>
    <s v="-"/>
  </r>
  <r>
    <s v="NGCUT01"/>
    <n v="23.544758099690082"/>
    <n v="20"/>
    <x v="0"/>
    <x v="2"/>
    <n v="20"/>
    <n v="0"/>
  </r>
  <r>
    <s v="NGCUT02"/>
    <s v="TO"/>
    <n v="39"/>
    <x v="1"/>
    <x v="2"/>
    <n v="28"/>
    <n v="11"/>
  </r>
  <r>
    <s v="NGCUT03"/>
    <s v="TO"/>
    <n v="43"/>
    <x v="1"/>
    <x v="2"/>
    <n v="28"/>
    <n v="15"/>
  </r>
  <r>
    <s v="NGCUT04"/>
    <n v="0.16419154135510322"/>
    <n v="18"/>
    <x v="0"/>
    <x v="2"/>
    <n v="18"/>
    <n v="0"/>
  </r>
  <r>
    <s v="NGCUT05"/>
    <n v="1620.232483959838"/>
    <n v="36"/>
    <x v="0"/>
    <x v="2"/>
    <n v="36"/>
    <n v="0"/>
  </r>
  <r>
    <s v="NGCUT06"/>
    <n v="919.16856985049105"/>
    <n v="29"/>
    <x v="0"/>
    <x v="2"/>
    <n v="29"/>
    <n v="0"/>
  </r>
  <r>
    <s v="NGCUT07"/>
    <n v="0.1953387576621026"/>
    <n v="10"/>
    <x v="0"/>
    <x v="2"/>
    <n v="10"/>
    <n v="0"/>
  </r>
  <r>
    <s v="NGCUT08"/>
    <n v="227.52405942028858"/>
    <n v="33"/>
    <x v="0"/>
    <x v="2"/>
    <n v="33"/>
    <n v="0"/>
  </r>
  <r>
    <s v="NGCUT09"/>
    <n v="1620.2360190762208"/>
    <n v="49"/>
    <x v="0"/>
    <x v="2"/>
    <n v="49"/>
    <n v="0"/>
  </r>
  <r>
    <s v="NGCUT10"/>
    <n v="60.273270390636753"/>
    <n v="59"/>
    <x v="0"/>
    <x v="2"/>
    <n v="59"/>
    <n v="0"/>
  </r>
  <r>
    <s v="NGCUT11"/>
    <n v="1620.1543022756928"/>
    <n v="51"/>
    <x v="0"/>
    <x v="2"/>
    <n v="51"/>
    <n v="0"/>
  </r>
  <r>
    <s v="NGCUT12"/>
    <s v="TO"/>
    <n v="78.999999999999986"/>
    <x v="1"/>
    <x v="2"/>
    <n v="77"/>
    <n v="1.9999999999999858"/>
  </r>
  <r>
    <s v="BENG01"/>
    <s v="TO"/>
    <n v="46"/>
    <x v="1"/>
    <x v="2"/>
    <n v="30"/>
    <n v="16"/>
  </r>
  <r>
    <s v="BENG02"/>
    <s v="TO"/>
    <n v="59.999999993000017"/>
    <x v="1"/>
    <x v="2"/>
    <n v="57"/>
    <n v="2.9999999930000172"/>
  </r>
  <r>
    <s v="BENG03"/>
    <s v="TO"/>
    <n v="116"/>
    <x v="1"/>
    <x v="2"/>
    <n v="84"/>
    <n v="32"/>
  </r>
  <r>
    <s v="BENG04"/>
    <s v="TO"/>
    <n v="150"/>
    <x v="1"/>
    <x v="2"/>
    <n v="107"/>
    <n v="43"/>
  </r>
  <r>
    <s v="BENG05"/>
    <s v="TO"/>
    <n v="184"/>
    <x v="1"/>
    <x v="2"/>
    <n v="134"/>
    <n v="50"/>
  </r>
  <r>
    <s v="BENG06"/>
    <s v="TO"/>
    <n v="48"/>
    <x v="1"/>
    <x v="2"/>
    <n v="36"/>
    <n v="12"/>
  </r>
  <r>
    <s v="BENG07"/>
    <s v="TO"/>
    <n v="95"/>
    <x v="1"/>
    <x v="2"/>
    <n v="67"/>
    <n v="28"/>
  </r>
  <r>
    <s v="BENG08"/>
    <s v="TO"/>
    <n v="141"/>
    <x v="1"/>
    <x v="2"/>
    <n v="101"/>
    <n v="40"/>
  </r>
  <r>
    <s v="BENG09"/>
    <s v="TO"/>
    <n v="176"/>
    <x v="1"/>
    <x v="2"/>
    <n v="126"/>
    <n v="50"/>
  </r>
  <r>
    <s v="BENG10"/>
    <s v="TO"/>
    <n v="223"/>
    <x v="1"/>
    <x v="2"/>
    <n v="156"/>
    <n v="67"/>
  </r>
  <r>
    <s v="CGCUT01"/>
    <s v="TO"/>
    <n v="40"/>
    <x v="1"/>
    <x v="3"/>
    <n v="23"/>
    <n v="17"/>
  </r>
  <r>
    <s v="CGCUT02"/>
    <s v="TO"/>
    <n v="136"/>
    <x v="1"/>
    <x v="3"/>
    <n v="63"/>
    <n v="73"/>
  </r>
  <r>
    <s v="CGCUT03"/>
    <s v="TO"/>
    <n v="781"/>
    <x v="1"/>
    <x v="3"/>
    <s v="-"/>
    <s v="-"/>
  </r>
  <r>
    <s v="GCUT01"/>
    <n v="2.7114423110999999"/>
    <n v="696"/>
    <x v="0"/>
    <x v="3"/>
    <n v="696"/>
    <n v="0"/>
  </r>
  <r>
    <s v="GCUT02"/>
    <s v="TO"/>
    <n v="1506"/>
    <x v="1"/>
    <x v="3"/>
    <s v="-"/>
    <s v="-"/>
  </r>
  <r>
    <s v="GCUT03"/>
    <s v="TO"/>
    <n v="2159"/>
    <x v="1"/>
    <x v="3"/>
    <s v="-"/>
    <s v="-"/>
  </r>
  <r>
    <s v="GCUT04"/>
    <s v="TO"/>
    <n v="3796"/>
    <x v="1"/>
    <x v="3"/>
    <s v="-"/>
    <s v="-"/>
  </r>
  <r>
    <s v="NGCUT01"/>
    <n v="14.373151071311439"/>
    <n v="20"/>
    <x v="0"/>
    <x v="3"/>
    <n v="20"/>
    <n v="0"/>
  </r>
  <r>
    <s v="NGCUT02"/>
    <s v="TO"/>
    <n v="39"/>
    <x v="1"/>
    <x v="3"/>
    <n v="28"/>
    <n v="11"/>
  </r>
  <r>
    <s v="NGCUT03"/>
    <s v="TO"/>
    <n v="43"/>
    <x v="1"/>
    <x v="3"/>
    <n v="28"/>
    <n v="15"/>
  </r>
  <r>
    <s v="NGCUT04"/>
    <n v="4.0002296405145896E-2"/>
    <n v="18"/>
    <x v="0"/>
    <x v="3"/>
    <n v="18"/>
    <n v="0"/>
  </r>
  <r>
    <s v="NGCUT05"/>
    <n v="1620.1918773918126"/>
    <n v="36"/>
    <x v="0"/>
    <x v="3"/>
    <n v="36"/>
    <n v="0"/>
  </r>
  <r>
    <s v="NGCUT06"/>
    <n v="15.855678090912988"/>
    <n v="29"/>
    <x v="0"/>
    <x v="3"/>
    <n v="29"/>
    <n v="0"/>
  </r>
  <r>
    <s v="NGCUT07"/>
    <n v="6.1811094568111007E-2"/>
    <n v="10"/>
    <x v="0"/>
    <x v="3"/>
    <n v="10"/>
    <n v="0"/>
  </r>
  <r>
    <s v="NGCUT08"/>
    <n v="23.202661623299353"/>
    <n v="33"/>
    <x v="0"/>
    <x v="3"/>
    <n v="33"/>
    <n v="0"/>
  </r>
  <r>
    <s v="NGCUT09"/>
    <s v="TO"/>
    <n v="71"/>
    <x v="1"/>
    <x v="3"/>
    <n v="49"/>
    <n v="22"/>
  </r>
  <r>
    <s v="NGCUT10"/>
    <n v="18.242660886287922"/>
    <n v="59"/>
    <x v="0"/>
    <x v="3"/>
    <n v="59"/>
    <n v="0"/>
  </r>
  <r>
    <s v="NGCUT11"/>
    <n v="1620.2860040807921"/>
    <n v="51"/>
    <x v="0"/>
    <x v="3"/>
    <n v="51"/>
    <n v="0"/>
  </r>
  <r>
    <s v="NGCUT12"/>
    <n v="1620.2088815480765"/>
    <n v="77"/>
    <x v="0"/>
    <x v="3"/>
    <n v="77"/>
    <n v="0"/>
  </r>
  <r>
    <s v="BENG01"/>
    <s v="TO"/>
    <n v="46"/>
    <x v="1"/>
    <x v="3"/>
    <n v="30"/>
    <n v="16"/>
  </r>
  <r>
    <s v="BENG02"/>
    <s v="TO"/>
    <n v="83"/>
    <x v="1"/>
    <x v="3"/>
    <n v="57"/>
    <n v="26"/>
  </r>
  <r>
    <s v="BENG03"/>
    <s v="TO"/>
    <n v="116"/>
    <x v="1"/>
    <x v="3"/>
    <n v="84"/>
    <n v="32"/>
  </r>
  <r>
    <s v="BENG04"/>
    <s v="TO"/>
    <n v="150"/>
    <x v="1"/>
    <x v="3"/>
    <n v="107"/>
    <n v="43"/>
  </r>
  <r>
    <s v="BENG05"/>
    <s v="TO"/>
    <n v="184"/>
    <x v="1"/>
    <x v="3"/>
    <n v="134"/>
    <n v="50"/>
  </r>
  <r>
    <s v="BENG06"/>
    <s v="TO"/>
    <n v="48"/>
    <x v="1"/>
    <x v="3"/>
    <n v="36"/>
    <n v="12"/>
  </r>
  <r>
    <s v="BENG07"/>
    <s v="TO"/>
    <n v="95"/>
    <x v="1"/>
    <x v="3"/>
    <n v="67"/>
    <n v="28"/>
  </r>
  <r>
    <s v="BENG08"/>
    <s v="TO"/>
    <n v="141"/>
    <x v="1"/>
    <x v="3"/>
    <n v="101"/>
    <n v="40"/>
  </r>
  <r>
    <s v="BENG09"/>
    <s v="TO"/>
    <n v="176"/>
    <x v="1"/>
    <x v="3"/>
    <n v="126"/>
    <n v="50"/>
  </r>
  <r>
    <s v="BENG10"/>
    <s v="TO"/>
    <n v="223"/>
    <x v="1"/>
    <x v="3"/>
    <n v="156"/>
    <n v="67"/>
  </r>
  <r>
    <s v="HT01(c1p1)"/>
    <n v="2.855095158010954"/>
    <n v="20"/>
    <x v="0"/>
    <x v="4"/>
    <n v="20"/>
    <n v="0"/>
  </r>
  <r>
    <s v="HT02(c1p2)"/>
    <n v="1.1625134290079591"/>
    <n v="20"/>
    <x v="0"/>
    <x v="4"/>
    <n v="20"/>
    <n v="0"/>
  </r>
  <r>
    <s v="HT03(c1p3)"/>
    <n v="0.70569149000220932"/>
    <n v="20"/>
    <x v="0"/>
    <x v="4"/>
    <n v="20"/>
    <n v="0"/>
  </r>
  <r>
    <s v="HT04(c2p1)"/>
    <n v="3.6685054489935278"/>
    <n v="15"/>
    <x v="0"/>
    <x v="4"/>
    <n v="15"/>
    <n v="0"/>
  </r>
  <r>
    <s v="HT05(c2p2)"/>
    <n v="1.00521234900225"/>
    <n v="15"/>
    <x v="0"/>
    <x v="4"/>
    <n v="15"/>
    <n v="0"/>
  </r>
  <r>
    <s v="HT06(c2p3)"/>
    <n v="0.55624093001824804"/>
    <n v="15"/>
    <x v="0"/>
    <x v="4"/>
    <n v="15"/>
    <n v="0"/>
  </r>
  <r>
    <s v="HT07(c3p1)"/>
    <s v="TO"/>
    <n v="31"/>
    <x v="1"/>
    <x v="4"/>
    <n v="30"/>
    <n v="1"/>
  </r>
  <r>
    <s v="HT08(c3p2)"/>
    <n v="89.639116646023467"/>
    <n v="30"/>
    <x v="0"/>
    <x v="4"/>
    <n v="30"/>
    <n v="0"/>
  </r>
  <r>
    <s v="HT09(c3p3)"/>
    <n v="704.09039409199613"/>
    <n v="30"/>
    <x v="0"/>
    <x v="4"/>
    <n v="30"/>
    <n v="0"/>
  </r>
  <r>
    <s v="CGCUT01"/>
    <n v="0.23894964999635701"/>
    <n v="23"/>
    <x v="0"/>
    <x v="4"/>
    <n v="23"/>
    <n v="0"/>
  </r>
  <r>
    <s v="CGCUT02"/>
    <n v="116.8536901580228"/>
    <n v="63"/>
    <x v="0"/>
    <x v="4"/>
    <n v="63"/>
    <n v="0"/>
  </r>
  <r>
    <s v="CGCUT03"/>
    <s v="TO"/>
    <n v="708"/>
    <x v="1"/>
    <x v="4"/>
    <s v="-"/>
    <s v="-"/>
  </r>
  <r>
    <s v="GCUT01"/>
    <s v="TO"/>
    <n v="756"/>
    <x v="1"/>
    <x v="4"/>
    <n v="696"/>
    <n v="60"/>
  </r>
  <r>
    <s v="GCUT02"/>
    <s v="TO"/>
    <n v="1149"/>
    <x v="1"/>
    <x v="4"/>
    <s v="-"/>
    <s v="-"/>
  </r>
  <r>
    <s v="GCUT03"/>
    <s v="TO"/>
    <n v="1696"/>
    <x v="1"/>
    <x v="4"/>
    <s v="-"/>
    <s v="-"/>
  </r>
  <r>
    <s v="GCUT04"/>
    <s v="TO"/>
    <n v="3034"/>
    <x v="1"/>
    <x v="4"/>
    <s v="-"/>
    <s v="-"/>
  </r>
  <r>
    <s v="NGCUT01"/>
    <n v="0.43977214998449199"/>
    <n v="20"/>
    <x v="0"/>
    <x v="4"/>
    <n v="20"/>
    <n v="0"/>
  </r>
  <r>
    <s v="NGCUT02"/>
    <n v="0.22229992999928069"/>
    <n v="28"/>
    <x v="0"/>
    <x v="4"/>
    <n v="28"/>
    <n v="0"/>
  </r>
  <r>
    <s v="NGCUT03"/>
    <n v="0.37066660000709822"/>
    <n v="28"/>
    <x v="0"/>
    <x v="4"/>
    <n v="28"/>
    <n v="0"/>
  </r>
  <r>
    <s v="NGCUT04"/>
    <s v="TO"/>
    <n v="19"/>
    <x v="1"/>
    <x v="4"/>
    <n v="18"/>
    <n v="1"/>
  </r>
  <r>
    <s v="NGCUT05"/>
    <n v="0.1637613599887118"/>
    <n v="36"/>
    <x v="0"/>
    <x v="4"/>
    <n v="36"/>
    <n v="0"/>
  </r>
  <r>
    <s v="NGCUT06"/>
    <n v="0.78387368901167065"/>
    <n v="29"/>
    <x v="0"/>
    <x v="4"/>
    <n v="29"/>
    <n v="0"/>
  </r>
  <r>
    <s v="NGCUT07"/>
    <n v="7.3626778800000001E-2"/>
    <n v="10"/>
    <x v="0"/>
    <x v="4"/>
    <n v="10"/>
    <n v="0"/>
  </r>
  <r>
    <s v="NGCUT08"/>
    <n v="1.541890157997841"/>
    <n v="33"/>
    <x v="0"/>
    <x v="4"/>
    <n v="33"/>
    <n v="0"/>
  </r>
  <r>
    <s v="NGCUT09"/>
    <n v="0.57389082000008784"/>
    <n v="49"/>
    <x v="0"/>
    <x v="4"/>
    <n v="49"/>
    <n v="0"/>
  </r>
  <r>
    <s v="NGCUT10"/>
    <n v="0.53209364000940695"/>
    <n v="59"/>
    <x v="0"/>
    <x v="4"/>
    <n v="59"/>
    <n v="0"/>
  </r>
  <r>
    <s v="NGCUT11"/>
    <n v="4.886063955907594"/>
    <n v="51"/>
    <x v="0"/>
    <x v="4"/>
    <n v="51"/>
    <n v="0"/>
  </r>
  <r>
    <s v="NGCUT12"/>
    <s v="TO"/>
    <n v="78"/>
    <x v="1"/>
    <x v="4"/>
    <n v="77"/>
    <n v="1"/>
  </r>
  <r>
    <s v="BENG01"/>
    <n v="0.50597730997833423"/>
    <n v="30"/>
    <x v="0"/>
    <x v="4"/>
    <n v="30"/>
    <n v="0"/>
  </r>
  <r>
    <s v="BENG02"/>
    <n v="51.750107867002953"/>
    <n v="57"/>
    <x v="0"/>
    <x v="4"/>
    <n v="57"/>
    <n v="0"/>
  </r>
  <r>
    <s v="BENG03"/>
    <n v="160.1311518459988"/>
    <n v="84"/>
    <x v="0"/>
    <x v="4"/>
    <n v="84"/>
    <n v="0"/>
  </r>
  <r>
    <s v="BENG04"/>
    <s v="TO"/>
    <n v="108"/>
    <x v="1"/>
    <x v="4"/>
    <n v="107"/>
    <n v="1"/>
  </r>
  <r>
    <s v="BENG05"/>
    <s v="TO"/>
    <n v="136"/>
    <x v="1"/>
    <x v="4"/>
    <n v="134"/>
    <n v="2"/>
  </r>
  <r>
    <s v="BENG06"/>
    <n v="6.3834723700128961"/>
    <n v="36"/>
    <x v="0"/>
    <x v="4"/>
    <n v="36"/>
    <n v="0"/>
  </r>
  <r>
    <s v="BENG07"/>
    <s v="TO"/>
    <n v="69"/>
    <x v="1"/>
    <x v="4"/>
    <n v="67"/>
    <n v="2"/>
  </r>
  <r>
    <s v="BENG08"/>
    <s v="TO"/>
    <n v="105"/>
    <x v="1"/>
    <x v="4"/>
    <n v="101"/>
    <n v="4"/>
  </r>
  <r>
    <s v="BENG09"/>
    <s v="TO"/>
    <n v="131"/>
    <x v="1"/>
    <x v="4"/>
    <n v="126"/>
    <n v="5"/>
  </r>
  <r>
    <s v="BENG10"/>
    <s v="TO"/>
    <n v="163"/>
    <x v="1"/>
    <x v="4"/>
    <n v="156"/>
    <n v="7"/>
  </r>
  <r>
    <s v="HT01(c1p1)"/>
    <n v="2.5005013506015534"/>
    <n v="20"/>
    <x v="0"/>
    <x v="1"/>
    <n v="20"/>
    <n v="0"/>
  </r>
  <r>
    <s v="HT02(c1p2)"/>
    <n v="3.4592018112045477"/>
    <n v="20"/>
    <x v="0"/>
    <x v="1"/>
    <n v="20"/>
    <n v="0"/>
  </r>
  <r>
    <s v="HT03(c1p3)"/>
    <n v="2.012794216194016"/>
    <n v="20"/>
    <x v="0"/>
    <x v="1"/>
    <n v="20"/>
    <n v="0"/>
  </r>
  <r>
    <s v="HT04(c2p1)"/>
    <n v="495.32494508819946"/>
    <n v="15"/>
    <x v="0"/>
    <x v="1"/>
    <n v="15"/>
    <n v="0"/>
  </r>
  <r>
    <s v="HT05(c2p2)"/>
    <n v="5.4598679162925681"/>
    <n v="15"/>
    <x v="0"/>
    <x v="1"/>
    <n v="15"/>
    <n v="0"/>
  </r>
  <r>
    <s v="HT06(c2p3)"/>
    <n v="69.194850843599127"/>
    <n v="15"/>
    <x v="0"/>
    <x v="1"/>
    <n v="15"/>
    <n v="0"/>
  </r>
  <r>
    <s v="HT07(c3p1)"/>
    <s v="TO"/>
    <n v="31"/>
    <x v="1"/>
    <x v="1"/>
    <n v="30"/>
    <n v="1"/>
  </r>
  <r>
    <s v="HT08(c3p2)"/>
    <s v="TO"/>
    <n v="31"/>
    <x v="1"/>
    <x v="1"/>
    <n v="30"/>
    <n v="1"/>
  </r>
  <r>
    <s v="HT09(c3p3)"/>
    <s v="TO"/>
    <n v="31"/>
    <x v="1"/>
    <x v="1"/>
    <n v="30"/>
    <n v="1"/>
  </r>
  <r>
    <s v="HT10(c4p1)"/>
    <s v="TO"/>
    <n v="62"/>
    <x v="1"/>
    <x v="1"/>
    <n v="60"/>
    <n v="2"/>
  </r>
  <r>
    <s v="HT11(c4p2)"/>
    <s v="TO"/>
    <n v="61"/>
    <x v="1"/>
    <x v="1"/>
    <n v="60"/>
    <n v="1"/>
  </r>
  <r>
    <s v="HT12(c4p3)"/>
    <s v="TO"/>
    <n v="61"/>
    <x v="1"/>
    <x v="1"/>
    <n v="60"/>
    <n v="1"/>
  </r>
  <r>
    <s v="HT01(c1p1)"/>
    <n v="2.6382265227061001"/>
    <n v="20"/>
    <x v="0"/>
    <x v="2"/>
    <n v="20"/>
    <n v="0"/>
  </r>
  <r>
    <s v="HT02(c1p2)"/>
    <n v="47.954637226797061"/>
    <n v="20"/>
    <x v="0"/>
    <x v="2"/>
    <n v="20"/>
    <n v="0"/>
  </r>
  <r>
    <s v="HT03(c1p3)"/>
    <n v="68.188278366907625"/>
    <n v="20"/>
    <x v="0"/>
    <x v="2"/>
    <n v="20"/>
    <n v="0"/>
  </r>
  <r>
    <s v="HT04(c2p1)"/>
    <s v="TO"/>
    <n v="16"/>
    <x v="1"/>
    <x v="2"/>
    <n v="15"/>
    <n v="1"/>
  </r>
  <r>
    <s v="HT05(c2p2)"/>
    <s v="TO"/>
    <n v="16"/>
    <x v="1"/>
    <x v="2"/>
    <n v="15"/>
    <n v="1"/>
  </r>
  <r>
    <s v="HT06(c2p3)"/>
    <n v="96.04094585849964"/>
    <n v="15"/>
    <x v="0"/>
    <x v="2"/>
    <n v="15"/>
    <n v="0"/>
  </r>
  <r>
    <s v="HT07(c3p1)"/>
    <s v="TO"/>
    <n v="63"/>
    <x v="1"/>
    <x v="2"/>
    <n v="30"/>
    <n v="33"/>
  </r>
  <r>
    <s v="HT08(c3p2)"/>
    <s v="TO"/>
    <n v="72"/>
    <x v="1"/>
    <x v="2"/>
    <n v="30"/>
    <n v="42"/>
  </r>
  <r>
    <s v="HT09(c3p3)"/>
    <s v="TO"/>
    <n v="66"/>
    <x v="1"/>
    <x v="2"/>
    <n v="30"/>
    <n v="36"/>
  </r>
  <r>
    <s v="HT10(c4p1)"/>
    <s v="TO"/>
    <n v="117"/>
    <x v="1"/>
    <x v="2"/>
    <n v="60"/>
    <n v="57"/>
  </r>
  <r>
    <s v="HT11(c4p2)"/>
    <s v="TO"/>
    <n v="134"/>
    <x v="1"/>
    <x v="2"/>
    <n v="60"/>
    <n v="74"/>
  </r>
  <r>
    <s v="HT12(c4p3)"/>
    <s v="TO"/>
    <n v="104"/>
    <x v="1"/>
    <x v="2"/>
    <n v="60"/>
    <n v="44"/>
  </r>
  <r>
    <s v="HT01(c1p1)"/>
    <n v="6.681625270199584"/>
    <n v="20"/>
    <x v="0"/>
    <x v="3"/>
    <n v="20"/>
    <n v="0"/>
  </r>
  <r>
    <s v="HT02(c1p2)"/>
    <n v="70.148673610200973"/>
    <n v="20"/>
    <x v="0"/>
    <x v="3"/>
    <n v="20"/>
    <n v="0"/>
  </r>
  <r>
    <s v="HT03(c1p3)"/>
    <n v="2.1527374706993214"/>
    <n v="20"/>
    <x v="0"/>
    <x v="3"/>
    <n v="20"/>
    <n v="0"/>
  </r>
  <r>
    <s v="HT04(c2p1)"/>
    <n v="1454.2129623033009"/>
    <n v="15"/>
    <x v="0"/>
    <x v="3"/>
    <n v="15"/>
    <n v="0"/>
  </r>
  <r>
    <s v="HT05(c2p2)"/>
    <n v="239.80867484219979"/>
    <n v="15"/>
    <x v="0"/>
    <x v="3"/>
    <n v="15"/>
    <n v="0"/>
  </r>
  <r>
    <s v="HT06(c2p3)"/>
    <s v="TO"/>
    <n v="32"/>
    <x v="1"/>
    <x v="3"/>
    <n v="15"/>
    <n v="17"/>
  </r>
  <r>
    <s v="HT07(c3p1)"/>
    <s v="TO"/>
    <n v="31"/>
    <x v="1"/>
    <x v="3"/>
    <n v="30"/>
    <n v="1"/>
  </r>
  <r>
    <s v="HT08(c3p2)"/>
    <s v="TO"/>
    <n v="31"/>
    <x v="1"/>
    <x v="3"/>
    <n v="30"/>
    <n v="1"/>
  </r>
  <r>
    <s v="HT09(c3p3)"/>
    <s v="TO"/>
    <n v="31"/>
    <x v="1"/>
    <x v="3"/>
    <n v="30"/>
    <n v="1"/>
  </r>
  <r>
    <s v="HT10(c4p1)"/>
    <s v="TO"/>
    <n v="117"/>
    <x v="1"/>
    <x v="3"/>
    <n v="60"/>
    <n v="57"/>
  </r>
  <r>
    <s v="HT11(c4p2)"/>
    <s v="TO"/>
    <n v="134"/>
    <x v="1"/>
    <x v="3"/>
    <n v="60"/>
    <n v="74"/>
  </r>
  <r>
    <s v="HT12(c4p3)"/>
    <s v="TO"/>
    <n v="104"/>
    <x v="1"/>
    <x v="3"/>
    <n v="60"/>
    <n v="44"/>
  </r>
  <r>
    <s v="HT10(c4p1)"/>
    <s v="TO"/>
    <n v="62"/>
    <x v="1"/>
    <x v="4"/>
    <n v="60"/>
    <n v="2"/>
  </r>
  <r>
    <s v="HT11(c4p2)"/>
    <s v="TO"/>
    <n v="61"/>
    <x v="1"/>
    <x v="4"/>
    <n v="60"/>
    <n v="1"/>
  </r>
  <r>
    <s v="HT12(c4p3)"/>
    <s v="TO"/>
    <n v="61"/>
    <x v="1"/>
    <x v="4"/>
    <n v="6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CGCUT02"/>
    <s v="TO"/>
    <n v="66"/>
    <x v="0"/>
    <x v="0"/>
    <n v="64"/>
    <n v="3.125"/>
  </r>
  <r>
    <s v="CGCUT03"/>
    <s v="TO"/>
    <n v="690"/>
    <x v="0"/>
    <x v="0"/>
    <s v="-"/>
    <s v="-"/>
  </r>
  <r>
    <s v="GCUT01"/>
    <n v="95.848759890000011"/>
    <n v="1016"/>
    <x v="1"/>
    <x v="0"/>
    <n v="1016"/>
    <n v="0"/>
  </r>
  <r>
    <s v="GCUT02"/>
    <s v="TO"/>
    <n v="1256"/>
    <x v="0"/>
    <x v="0"/>
    <n v="1187"/>
    <n v="5.812973883740522"/>
  </r>
  <r>
    <s v="GCUT03"/>
    <s v="TO"/>
    <n v="1841"/>
    <x v="0"/>
    <x v="0"/>
    <n v="1803"/>
    <n v="2.1075984470327231"/>
  </r>
  <r>
    <s v="GCUT04"/>
    <s v="TO"/>
    <n v="3125"/>
    <x v="0"/>
    <x v="0"/>
    <s v="-"/>
    <s v="-"/>
  </r>
  <r>
    <s v="NGCUT01"/>
    <n v="7.7111388000000005"/>
    <n v="23"/>
    <x v="1"/>
    <x v="0"/>
    <n v="23"/>
    <n v="0"/>
  </r>
  <r>
    <s v="NGCUT02"/>
    <n v="74.158623000000006"/>
    <n v="30"/>
    <x v="1"/>
    <x v="0"/>
    <n v="30"/>
    <n v="0"/>
  </r>
  <r>
    <s v="NGCUT03"/>
    <n v="19.105794000000003"/>
    <n v="28"/>
    <x v="1"/>
    <x v="0"/>
    <n v="28"/>
    <n v="0"/>
  </r>
  <r>
    <s v="NGCUT04"/>
    <n v="0.60336719999999999"/>
    <n v="20"/>
    <x v="1"/>
    <x v="0"/>
    <n v="20"/>
    <n v="0"/>
  </r>
  <r>
    <s v="NGCUT05"/>
    <n v="6.8930423999999997"/>
    <n v="36"/>
    <x v="1"/>
    <x v="0"/>
    <n v="36"/>
    <n v="0"/>
  </r>
  <r>
    <s v="NGCUT06"/>
    <n v="229.86765"/>
    <n v="31"/>
    <x v="1"/>
    <x v="0"/>
    <n v="31"/>
    <n v="0"/>
  </r>
  <r>
    <s v="NGCUT07"/>
    <n v="0.2267631"/>
    <n v="20"/>
    <x v="1"/>
    <x v="0"/>
    <n v="20"/>
    <n v="0"/>
  </r>
  <r>
    <s v="NGCUT08"/>
    <n v="20.896254000000003"/>
    <n v="33"/>
    <x v="1"/>
    <x v="0"/>
    <n v="33"/>
    <n v="0"/>
  </r>
  <r>
    <s v="NGCUT09"/>
    <n v="234.41940000000002"/>
    <n v="50"/>
    <x v="1"/>
    <x v="0"/>
    <n v="50"/>
    <n v="0"/>
  </r>
  <r>
    <s v="NGCUT10"/>
    <n v="153.91161"/>
    <n v="80"/>
    <x v="1"/>
    <x v="0"/>
    <n v="80"/>
    <n v="0"/>
  </r>
  <r>
    <s v="NGCUT11"/>
    <n v="19.841670000000001"/>
    <n v="52"/>
    <x v="1"/>
    <x v="0"/>
    <n v="52"/>
    <n v="0"/>
  </r>
  <r>
    <s v="NGCUT12"/>
    <s v="TO"/>
    <n v="92"/>
    <x v="0"/>
    <x v="0"/>
    <n v="87"/>
    <n v="5.7471264367816088"/>
  </r>
  <r>
    <s v="BENG01"/>
    <n v="18.094094999999999"/>
    <n v="30"/>
    <x v="1"/>
    <x v="0"/>
    <n v="30"/>
    <n v="0"/>
  </r>
  <r>
    <s v="BENG02"/>
    <s v="TO"/>
    <n v="59"/>
    <x v="0"/>
    <x v="0"/>
    <n v="57"/>
    <n v="3.5087719298245612"/>
  </r>
  <r>
    <s v="BENG03"/>
    <s v="TO"/>
    <n v="85"/>
    <x v="0"/>
    <x v="0"/>
    <n v="84"/>
    <n v="1.1904761904761905"/>
  </r>
  <r>
    <s v="BENG04"/>
    <s v="TO"/>
    <n v="109"/>
    <x v="0"/>
    <x v="0"/>
    <n v="107"/>
    <n v="1.8691588785046727"/>
  </r>
  <r>
    <s v="BENG05"/>
    <s v="TO"/>
    <n v="142"/>
    <x v="0"/>
    <x v="0"/>
    <n v="134"/>
    <n v="5.9701492537313428"/>
  </r>
  <r>
    <s v="BENG06"/>
    <n v="115.80876000000001"/>
    <n v="36"/>
    <x v="1"/>
    <x v="0"/>
    <n v="36"/>
    <n v="0"/>
  </r>
  <r>
    <s v="BENG07"/>
    <s v="TO"/>
    <n v="69"/>
    <x v="0"/>
    <x v="0"/>
    <n v="67"/>
    <n v="2.9850746268656714"/>
  </r>
  <r>
    <s v="BENG08"/>
    <s v="TO"/>
    <n v="146"/>
    <x v="0"/>
    <x v="0"/>
    <n v="101"/>
    <n v="44.554455445544555"/>
  </r>
  <r>
    <s v="BENG09"/>
    <s v="TO"/>
    <n v="599"/>
    <x v="0"/>
    <x v="0"/>
    <n v="126"/>
    <n v="375.39682539682542"/>
  </r>
  <r>
    <s v="BENG10"/>
    <s v="TO"/>
    <n v="741"/>
    <x v="0"/>
    <x v="0"/>
    <n v="156"/>
    <n v="375"/>
  </r>
  <r>
    <s v="HT10(c4p1)"/>
    <s v="TO"/>
    <n v="62"/>
    <x v="0"/>
    <x v="0"/>
    <n v="60"/>
    <n v="3.3333333333333335"/>
  </r>
  <r>
    <s v="HT11(c4p2)"/>
    <s v="TO"/>
    <n v="62"/>
    <x v="0"/>
    <x v="0"/>
    <n v="60"/>
    <n v="3.3333333333333335"/>
  </r>
  <r>
    <s v="HT12(c4p3)"/>
    <s v="TO"/>
    <n v="61"/>
    <x v="0"/>
    <x v="0"/>
    <n v="60"/>
    <n v="1.6666666666666667"/>
  </r>
  <r>
    <s v="HT01(c1p1)"/>
    <n v="7.8953346"/>
    <n v="20"/>
    <x v="1"/>
    <x v="0"/>
    <n v="20"/>
    <n v="0"/>
  </r>
  <r>
    <s v="HT02(c1p2)"/>
    <n v="9.2869109999999999"/>
    <n v="20"/>
    <x v="1"/>
    <x v="0"/>
    <n v="20"/>
    <n v="0"/>
  </r>
  <r>
    <s v="HT03(c1p3)"/>
    <n v="8.0664236999999996"/>
    <n v="20"/>
    <x v="1"/>
    <x v="0"/>
    <n v="20"/>
    <n v="0"/>
  </r>
  <r>
    <s v="CGCUT01"/>
    <n v="5.2581284999999998"/>
    <n v="23"/>
    <x v="1"/>
    <x v="0"/>
    <n v="23"/>
    <n v="0"/>
  </r>
  <r>
    <s v="CGCUT01"/>
    <s v="TO"/>
    <n v="43"/>
    <x v="0"/>
    <x v="1"/>
    <n v="23"/>
    <n v="86.956521739130437"/>
  </r>
  <r>
    <s v="CGCUT02"/>
    <s v="TO"/>
    <n v="65.999999997900048"/>
    <x v="0"/>
    <x v="1"/>
    <n v="64"/>
    <n v="3.1249999967188247"/>
  </r>
  <r>
    <s v="CGCUT03"/>
    <s v="TO"/>
    <n v="805"/>
    <x v="0"/>
    <x v="1"/>
    <s v="-"/>
    <s v="-"/>
  </r>
  <r>
    <s v="GCUT01"/>
    <s v="TO"/>
    <n v="1020"/>
    <x v="0"/>
    <x v="1"/>
    <n v="1016"/>
    <n v="0.39370078740157477"/>
  </r>
  <r>
    <s v="GCUT02"/>
    <s v="TO"/>
    <n v="1557"/>
    <x v="0"/>
    <x v="1"/>
    <n v="1187"/>
    <n v="31.171019376579611"/>
  </r>
  <r>
    <s v="GCUT03"/>
    <s v="TO"/>
    <n v="2291"/>
    <x v="0"/>
    <x v="1"/>
    <n v="1803"/>
    <n v="27.066001109262338"/>
  </r>
  <r>
    <s v="GCUT04"/>
    <s v="TO"/>
    <n v="3904"/>
    <x v="0"/>
    <x v="1"/>
    <s v="-"/>
    <s v="-"/>
  </r>
  <r>
    <s v="NGCUT01"/>
    <s v="TO"/>
    <n v="41"/>
    <x v="0"/>
    <x v="1"/>
    <n v="23"/>
    <n v="78.260869565217391"/>
  </r>
  <r>
    <s v="NGCUT02"/>
    <s v="TO"/>
    <n v="64"/>
    <x v="0"/>
    <x v="1"/>
    <n v="30"/>
    <n v="113.33333333333333"/>
  </r>
  <r>
    <s v="NGCUT03"/>
    <s v="TO"/>
    <n v="59"/>
    <x v="0"/>
    <x v="1"/>
    <n v="28"/>
    <n v="110.71428571428572"/>
  </r>
  <r>
    <s v="NGCUT04"/>
    <n v="0.15288167428225283"/>
    <n v="20"/>
    <x v="1"/>
    <x v="1"/>
    <n v="20"/>
    <n v="0"/>
  </r>
  <r>
    <s v="NGCUT05"/>
    <s v="TO"/>
    <n v="48"/>
    <x v="0"/>
    <x v="1"/>
    <n v="36"/>
    <n v="33.333333333333329"/>
  </r>
  <r>
    <s v="NGCUT06"/>
    <s v="TO"/>
    <n v="69"/>
    <x v="0"/>
    <x v="1"/>
    <n v="31"/>
    <n v="122.58064516129032"/>
  </r>
  <r>
    <s v="NGCUT07"/>
    <n v="0.10397026792634284"/>
    <n v="20"/>
    <x v="1"/>
    <x v="1"/>
    <n v="20"/>
    <n v="0"/>
  </r>
  <r>
    <s v="NGCUT08"/>
    <n v="72.837974105123436"/>
    <n v="33"/>
    <x v="1"/>
    <x v="1"/>
    <n v="33"/>
    <n v="0"/>
  </r>
  <r>
    <s v="NGCUT09"/>
    <s v="TO"/>
    <n v="107"/>
    <x v="0"/>
    <x v="1"/>
    <n v="50"/>
    <n v="113.99999999999999"/>
  </r>
  <r>
    <s v="NGCUT10"/>
    <s v="TO"/>
    <n v="171"/>
    <x v="0"/>
    <x v="1"/>
    <n v="80"/>
    <n v="113.75"/>
  </r>
  <r>
    <s v="NGCUT11"/>
    <n v="1620.1573395893793"/>
    <n v="52"/>
    <x v="1"/>
    <x v="1"/>
    <n v="52"/>
    <n v="0"/>
  </r>
  <r>
    <s v="NGCUT12"/>
    <s v="TO"/>
    <n v="173"/>
    <x v="0"/>
    <x v="1"/>
    <n v="87"/>
    <n v="98.850574712643677"/>
  </r>
  <r>
    <s v="BENG01"/>
    <n v="1620.2494423575117"/>
    <n v="30"/>
    <x v="1"/>
    <x v="1"/>
    <n v="30"/>
    <n v="0"/>
  </r>
  <r>
    <s v="BENG02"/>
    <s v="TO"/>
    <n v="94"/>
    <x v="0"/>
    <x v="1"/>
    <n v="57"/>
    <n v="64.912280701754383"/>
  </r>
  <r>
    <s v="BENG03"/>
    <s v="TO"/>
    <n v="138"/>
    <x v="0"/>
    <x v="1"/>
    <n v="84"/>
    <n v="64.285714285714292"/>
  </r>
  <r>
    <s v="BENG04"/>
    <s v="TO"/>
    <n v="172"/>
    <x v="0"/>
    <x v="1"/>
    <n v="107"/>
    <n v="60.747663551401864"/>
  </r>
  <r>
    <s v="BENG05"/>
    <s v="TO"/>
    <n v="217"/>
    <x v="0"/>
    <x v="1"/>
    <n v="134"/>
    <n v="61.940298507462686"/>
  </r>
  <r>
    <s v="BENG06"/>
    <s v="TO"/>
    <n v="60"/>
    <x v="0"/>
    <x v="1"/>
    <n v="36"/>
    <n v="66.666666666666657"/>
  </r>
  <r>
    <s v="BENG07"/>
    <s v="TO"/>
    <n v="117"/>
    <x v="0"/>
    <x v="1"/>
    <n v="67"/>
    <n v="74.626865671641795"/>
  </r>
  <r>
    <s v="BENG08"/>
    <s v="TO"/>
    <n v="163"/>
    <x v="0"/>
    <x v="1"/>
    <n v="101"/>
    <n v="61.386138613861384"/>
  </r>
  <r>
    <s v="BENG09"/>
    <s v="TO"/>
    <n v="220"/>
    <x v="0"/>
    <x v="1"/>
    <n v="126"/>
    <n v="74.603174603174608"/>
  </r>
  <r>
    <s v="BENG10"/>
    <s v="TO"/>
    <n v="267"/>
    <x v="0"/>
    <x v="1"/>
    <n v="156"/>
    <n v="71.15384615384616"/>
  </r>
  <r>
    <s v="CGCUT01"/>
    <s v="TO"/>
    <n v="43"/>
    <x v="0"/>
    <x v="2"/>
    <n v="23"/>
    <n v="86.956521739130437"/>
  </r>
  <r>
    <s v="CGCUT02"/>
    <s v="TO"/>
    <n v="140"/>
    <x v="0"/>
    <x v="2"/>
    <n v="64"/>
    <n v="118.75"/>
  </r>
  <r>
    <s v="CGCUT03"/>
    <s v="TO"/>
    <n v="805"/>
    <x v="0"/>
    <x v="2"/>
    <s v="-"/>
    <s v="-"/>
  </r>
  <r>
    <s v="GCUT01"/>
    <n v="9.0924694150000001"/>
    <n v="1016"/>
    <x v="1"/>
    <x v="2"/>
    <n v="1016"/>
    <n v="0"/>
  </r>
  <r>
    <s v="GCUT02"/>
    <s v="TO"/>
    <n v="1557"/>
    <x v="0"/>
    <x v="2"/>
    <n v="1187"/>
    <n v="31.171019376579611"/>
  </r>
  <r>
    <s v="GCUT03"/>
    <s v="TO"/>
    <n v="2291"/>
    <x v="0"/>
    <x v="2"/>
    <n v="1803"/>
    <n v="27.066001109262338"/>
  </r>
  <r>
    <s v="GCUT04"/>
    <s v="TO"/>
    <n v="3904"/>
    <x v="0"/>
    <x v="2"/>
    <s v="-"/>
    <s v="-"/>
  </r>
  <r>
    <s v="NGCUT01"/>
    <n v="1.4365047630000001"/>
    <n v="23"/>
    <x v="1"/>
    <x v="2"/>
    <n v="23"/>
    <n v="0"/>
  </r>
  <r>
    <s v="NGCUT02"/>
    <n v="423.86011780000001"/>
    <n v="30"/>
    <x v="1"/>
    <x v="2"/>
    <n v="30"/>
    <n v="0"/>
  </r>
  <r>
    <s v="NGCUT03"/>
    <s v="TO"/>
    <n v="59"/>
    <x v="0"/>
    <x v="2"/>
    <n v="28"/>
    <n v="110.71428571428572"/>
  </r>
  <r>
    <s v="NGCUT04"/>
    <n v="5.1628175999999998E-2"/>
    <n v="20"/>
    <x v="1"/>
    <x v="2"/>
    <n v="20"/>
    <n v="0"/>
  </r>
  <r>
    <s v="NGCUT05"/>
    <n v="330.08298539999998"/>
    <n v="36"/>
    <x v="1"/>
    <x v="2"/>
    <n v="36"/>
    <n v="0"/>
  </r>
  <r>
    <s v="NGCUT06"/>
    <n v="626.12371410000003"/>
    <n v="31"/>
    <x v="1"/>
    <x v="2"/>
    <n v="31"/>
    <n v="0"/>
  </r>
  <r>
    <s v="NGCUT07"/>
    <n v="1.5788389E-2"/>
    <n v="20"/>
    <x v="1"/>
    <x v="2"/>
    <n v="20"/>
    <n v="0"/>
  </r>
  <r>
    <s v="NGCUT08"/>
    <n v="23.79655868"/>
    <n v="33"/>
    <x v="1"/>
    <x v="2"/>
    <n v="33"/>
    <n v="0"/>
  </r>
  <r>
    <s v="NGCUT09"/>
    <s v="TO"/>
    <n v="107"/>
    <x v="0"/>
    <x v="2"/>
    <n v="50"/>
    <n v="113.99999999999999"/>
  </r>
  <r>
    <s v="NGCUT10"/>
    <n v="837.25868709999997"/>
    <n v="80"/>
    <x v="1"/>
    <x v="2"/>
    <n v="80"/>
    <n v="0"/>
  </r>
  <r>
    <s v="NGCUT11"/>
    <n v="51.957797079999999"/>
    <n v="52"/>
    <x v="1"/>
    <x v="2"/>
    <n v="52"/>
    <n v="0"/>
  </r>
  <r>
    <s v="NGCUT12"/>
    <n v="1800.2463809999999"/>
    <n v="87"/>
    <x v="1"/>
    <x v="2"/>
    <n v="87"/>
    <n v="0"/>
  </r>
  <r>
    <s v="BENG01"/>
    <s v="TO"/>
    <n v="57"/>
    <x v="0"/>
    <x v="2"/>
    <n v="30"/>
    <n v="90"/>
  </r>
  <r>
    <s v="BENG02"/>
    <s v="TO"/>
    <n v="94"/>
    <x v="0"/>
    <x v="2"/>
    <n v="57"/>
    <n v="64.912280701754383"/>
  </r>
  <r>
    <s v="BENG03"/>
    <s v="TO"/>
    <n v="138"/>
    <x v="0"/>
    <x v="2"/>
    <n v="84"/>
    <n v="64.285714285714292"/>
  </r>
  <r>
    <s v="BENG04"/>
    <s v="TO"/>
    <n v="172"/>
    <x v="0"/>
    <x v="2"/>
    <n v="107"/>
    <n v="60.747663551401864"/>
  </r>
  <r>
    <s v="BENG06"/>
    <s v="TO"/>
    <n v="60"/>
    <x v="0"/>
    <x v="2"/>
    <n v="36"/>
    <n v="66.666666666666657"/>
  </r>
  <r>
    <s v="BENG07"/>
    <s v="TO"/>
    <n v="117"/>
    <x v="0"/>
    <x v="2"/>
    <n v="67"/>
    <n v="74.626865671641795"/>
  </r>
  <r>
    <s v="BENG08"/>
    <s v="TO"/>
    <n v="163"/>
    <x v="0"/>
    <x v="2"/>
    <n v="101"/>
    <n v="61.386138613861384"/>
  </r>
  <r>
    <s v="BENG09"/>
    <s v="TO"/>
    <n v="220"/>
    <x v="0"/>
    <x v="2"/>
    <n v="126"/>
    <n v="74.603174603174608"/>
  </r>
  <r>
    <s v="BENG10"/>
    <s v="TO"/>
    <n v="267"/>
    <x v="0"/>
    <x v="2"/>
    <n v="156"/>
    <n v="71.15384615384616"/>
  </r>
  <r>
    <s v="BENG05"/>
    <s v="TO"/>
    <n v="217"/>
    <x v="0"/>
    <x v="2"/>
    <n v="134"/>
    <n v="61.940298507462686"/>
  </r>
  <r>
    <s v="CGCUT01"/>
    <n v="13.016972762101801"/>
    <n v="23"/>
    <x v="1"/>
    <x v="3"/>
    <n v="23"/>
    <n v="0"/>
  </r>
  <r>
    <s v="CGCUT02"/>
    <s v="TO"/>
    <n v="140"/>
    <x v="0"/>
    <x v="3"/>
    <n v="64"/>
    <n v="118.75"/>
  </r>
  <r>
    <s v="CGCUT03"/>
    <s v="TO"/>
    <n v="805"/>
    <x v="0"/>
    <x v="3"/>
    <s v="-"/>
    <s v="-"/>
  </r>
  <r>
    <s v="GCUT01"/>
    <n v="162.66761892"/>
    <n v="1016"/>
    <x v="1"/>
    <x v="3"/>
    <n v="1016"/>
    <n v="0"/>
  </r>
  <r>
    <s v="GCUT02"/>
    <s v="TO"/>
    <n v="1557"/>
    <x v="0"/>
    <x v="3"/>
    <n v="1187"/>
    <n v="31.171019376579611"/>
  </r>
  <r>
    <s v="GCUT03"/>
    <s v="TO"/>
    <n v="2291"/>
    <x v="0"/>
    <x v="3"/>
    <n v="1803"/>
    <n v="27.066001109262338"/>
  </r>
  <r>
    <s v="GCUT04"/>
    <s v="TO"/>
    <n v="3904"/>
    <x v="0"/>
    <x v="3"/>
    <s v="-"/>
    <s v="-"/>
  </r>
  <r>
    <s v="NGCUT01"/>
    <s v="TO"/>
    <n v="41"/>
    <x v="0"/>
    <x v="3"/>
    <n v="23"/>
    <n v="78.260869565217391"/>
  </r>
  <r>
    <s v="NGCUT02"/>
    <s v="TO"/>
    <n v="64"/>
    <x v="0"/>
    <x v="3"/>
    <n v="30"/>
    <n v="113.33333333333333"/>
  </r>
  <r>
    <s v="NGCUT03"/>
    <s v="TO"/>
    <n v="59"/>
    <x v="0"/>
    <x v="3"/>
    <n v="28"/>
    <n v="110.71428571428572"/>
  </r>
  <r>
    <s v="NGCUT04"/>
    <n v="0.27294821640243755"/>
    <n v="20"/>
    <x v="1"/>
    <x v="3"/>
    <n v="20"/>
    <n v="0"/>
  </r>
  <r>
    <s v="NGCUT05"/>
    <n v="1.1343508658988868"/>
    <n v="36"/>
    <x v="1"/>
    <x v="3"/>
    <n v="36"/>
    <n v="0"/>
  </r>
  <r>
    <s v="NGCUT06"/>
    <n v="719.99254647720954"/>
    <n v="31"/>
    <x v="1"/>
    <x v="3"/>
    <n v="31"/>
    <n v="0"/>
  </r>
  <r>
    <s v="NGCUT07"/>
    <n v="4.9223831371637057E-2"/>
    <n v="20"/>
    <x v="1"/>
    <x v="3"/>
    <n v="20"/>
    <n v="0"/>
  </r>
  <r>
    <s v="NGCUT08"/>
    <n v="18.484091882093342"/>
    <n v="33"/>
    <x v="1"/>
    <x v="3"/>
    <n v="33"/>
    <n v="0"/>
  </r>
  <r>
    <s v="NGCUT09"/>
    <s v="TO"/>
    <n v="107"/>
    <x v="0"/>
    <x v="3"/>
    <n v="50"/>
    <n v="113.99999999999999"/>
  </r>
  <r>
    <s v="NGCUT10"/>
    <s v="TO"/>
    <n v="171"/>
    <x v="0"/>
    <x v="3"/>
    <n v="80"/>
    <n v="113.75"/>
  </r>
  <r>
    <s v="NGCUT11"/>
    <s v="TO"/>
    <n v="130"/>
    <x v="0"/>
    <x v="3"/>
    <n v="52"/>
    <n v="150"/>
  </r>
  <r>
    <s v="NGCUT12"/>
    <s v="TO"/>
    <n v="173"/>
    <x v="0"/>
    <x v="3"/>
    <n v="87"/>
    <n v="98.850574712643677"/>
  </r>
  <r>
    <s v="BENG01"/>
    <s v="TO"/>
    <n v="57"/>
    <x v="0"/>
    <x v="3"/>
    <n v="30"/>
    <n v="90"/>
  </r>
  <r>
    <s v="BENG02"/>
    <s v="TO"/>
    <n v="94"/>
    <x v="0"/>
    <x v="3"/>
    <n v="57"/>
    <n v="64.912280701754383"/>
  </r>
  <r>
    <s v="BENG03"/>
    <s v="TO"/>
    <n v="138"/>
    <x v="0"/>
    <x v="3"/>
    <n v="84"/>
    <n v="64.285714285714292"/>
  </r>
  <r>
    <s v="BENG04"/>
    <s v="TO"/>
    <n v="172"/>
    <x v="0"/>
    <x v="3"/>
    <n v="107"/>
    <n v="60.747663551401864"/>
  </r>
  <r>
    <s v="BENG05"/>
    <s v="TO"/>
    <n v="217"/>
    <x v="0"/>
    <x v="3"/>
    <n v="134"/>
    <n v="61.940298507462686"/>
  </r>
  <r>
    <s v="BENG06"/>
    <s v="TO"/>
    <n v="60"/>
    <x v="0"/>
    <x v="3"/>
    <n v="36"/>
    <n v="66.666666666666657"/>
  </r>
  <r>
    <s v="BENG07"/>
    <s v="TO"/>
    <n v="117"/>
    <x v="0"/>
    <x v="3"/>
    <n v="67"/>
    <n v="74.626865671641795"/>
  </r>
  <r>
    <s v="BENG08"/>
    <s v="TO"/>
    <n v="163"/>
    <x v="0"/>
    <x v="3"/>
    <n v="101"/>
    <n v="61.386138613861384"/>
  </r>
  <r>
    <s v="BENG09"/>
    <s v="TO"/>
    <n v="220"/>
    <x v="0"/>
    <x v="3"/>
    <n v="126"/>
    <n v="74.603174603174608"/>
  </r>
  <r>
    <s v="BENG10"/>
    <s v="TO"/>
    <n v="267"/>
    <x v="0"/>
    <x v="3"/>
    <n v="156"/>
    <n v="71.15384615384616"/>
  </r>
  <r>
    <s v="HT01(c1p1)"/>
    <n v="16.094576515525112"/>
    <n v="20"/>
    <x v="1"/>
    <x v="3"/>
    <n v="20"/>
    <n v="0"/>
  </r>
  <r>
    <s v="HT02(c1p2)"/>
    <s v="TO"/>
    <n v="46"/>
    <x v="0"/>
    <x v="3"/>
    <n v="20"/>
    <n v="130"/>
  </r>
  <r>
    <s v="HT03(c1p3)"/>
    <s v="TO"/>
    <n v="39"/>
    <x v="0"/>
    <x v="3"/>
    <n v="20"/>
    <n v="95"/>
  </r>
  <r>
    <s v="HT04(c2p1)"/>
    <s v="TO"/>
    <n v="23"/>
    <x v="0"/>
    <x v="3"/>
    <n v="15"/>
    <n v="53.333333333333336"/>
  </r>
  <r>
    <s v="HT05(c2p2)"/>
    <s v="TO"/>
    <n v="26"/>
    <x v="0"/>
    <x v="3"/>
    <n v="15"/>
    <n v="73.333333333333329"/>
  </r>
  <r>
    <s v="HT06(c2p3)"/>
    <s v="TO"/>
    <n v="29"/>
    <x v="0"/>
    <x v="3"/>
    <n v="15"/>
    <n v="93.333333333333329"/>
  </r>
  <r>
    <s v="HT07(c3p1)"/>
    <s v="TO"/>
    <n v="65"/>
    <x v="0"/>
    <x v="3"/>
    <n v="30"/>
    <n v="116.66666666666667"/>
  </r>
  <r>
    <s v="HT08(c3p2)"/>
    <s v="TO"/>
    <n v="51"/>
    <x v="0"/>
    <x v="3"/>
    <n v="30"/>
    <n v="70"/>
  </r>
  <r>
    <s v="HT09(c3p3)"/>
    <s v="TO"/>
    <n v="62"/>
    <x v="0"/>
    <x v="3"/>
    <n v="30"/>
    <n v="106.66666666666667"/>
  </r>
  <r>
    <s v="HT10(c4p1)"/>
    <s v="TO"/>
    <n v="143"/>
    <x v="0"/>
    <x v="3"/>
    <n v="60"/>
    <n v="138.33333333333334"/>
  </r>
  <r>
    <s v="HT11(c4p2)"/>
    <s v="TO"/>
    <n v="71"/>
    <x v="0"/>
    <x v="3"/>
    <n v="60"/>
    <n v="18.333333333333332"/>
  </r>
  <r>
    <s v="HT12(c4p3)"/>
    <s v="TO"/>
    <n v="71.000000000000014"/>
    <x v="0"/>
    <x v="3"/>
    <n v="60"/>
    <n v="18.333333333333357"/>
  </r>
  <r>
    <s v="CGCUT01"/>
    <n v="0.33012072085984984"/>
    <n v="23"/>
    <x v="1"/>
    <x v="4"/>
    <n v="23"/>
    <n v="0"/>
  </r>
  <r>
    <s v="CGCUT02"/>
    <s v="TO"/>
    <n v="66"/>
    <x v="0"/>
    <x v="4"/>
    <n v="64"/>
    <n v="3.125"/>
  </r>
  <r>
    <s v="CGCUT03"/>
    <s v="TO"/>
    <n v="677"/>
    <x v="0"/>
    <x v="4"/>
    <s v="-"/>
    <s v="-"/>
  </r>
  <r>
    <s v="GCUT01"/>
    <n v="0.10628534789999999"/>
    <n v="1016"/>
    <x v="1"/>
    <x v="4"/>
    <n v="1016"/>
    <n v="0"/>
  </r>
  <r>
    <s v="GCUT02"/>
    <s v="TO"/>
    <n v="1213"/>
    <x v="0"/>
    <x v="4"/>
    <n v="1187"/>
    <n v="2.1903959561920807"/>
  </r>
  <r>
    <s v="GCUT03"/>
    <n v="1.5991660818"/>
    <n v="1803"/>
    <x v="1"/>
    <x v="4"/>
    <n v="1803"/>
    <n v="0"/>
  </r>
  <r>
    <s v="GCUT04"/>
    <s v="TO"/>
    <n v="3170"/>
    <x v="0"/>
    <x v="4"/>
    <s v="-"/>
    <s v="-"/>
  </r>
  <r>
    <s v="NGCUT01"/>
    <n v="0.65096140049281537"/>
    <n v="23"/>
    <x v="1"/>
    <x v="4"/>
    <n v="23"/>
    <n v="0"/>
  </r>
  <r>
    <s v="NGCUT02"/>
    <n v="2.814434207085287"/>
    <n v="30"/>
    <x v="1"/>
    <x v="4"/>
    <n v="30"/>
    <n v="0"/>
  </r>
  <r>
    <s v="NGCUT03"/>
    <n v="0.74625305127119645"/>
    <n v="28"/>
    <x v="1"/>
    <x v="4"/>
    <n v="28"/>
    <n v="0"/>
  </r>
  <r>
    <s v="NGCUT04"/>
    <n v="4.8191585432505235E-2"/>
    <n v="20"/>
    <x v="1"/>
    <x v="4"/>
    <n v="20"/>
    <n v="0"/>
  </r>
  <r>
    <s v="NGCUT05"/>
    <n v="0.12258652411401272"/>
    <n v="36"/>
    <x v="1"/>
    <x v="4"/>
    <n v="36"/>
    <n v="0"/>
  </r>
  <r>
    <s v="NGCUT06"/>
    <n v="45.166489473637199"/>
    <n v="31"/>
    <x v="1"/>
    <x v="4"/>
    <n v="31"/>
    <n v="0"/>
  </r>
  <r>
    <s v="NGCUT07"/>
    <n v="6.5304066584212714E-2"/>
    <n v="20"/>
    <x v="1"/>
    <x v="4"/>
    <n v="20"/>
    <n v="0"/>
  </r>
  <r>
    <s v="NGCUT08"/>
    <n v="5.9410036025976298"/>
    <n v="33"/>
    <x v="1"/>
    <x v="4"/>
    <n v="33"/>
    <n v="0"/>
  </r>
  <r>
    <s v="NGCUT09"/>
    <s v="TO"/>
    <n v="51"/>
    <x v="0"/>
    <x v="4"/>
    <n v="50"/>
    <n v="2"/>
  </r>
  <r>
    <s v="NGCUT10"/>
    <n v="25.838133587100309"/>
    <n v="80"/>
    <x v="1"/>
    <x v="4"/>
    <n v="80"/>
    <n v="0"/>
  </r>
  <r>
    <s v="NGCUT11"/>
    <n v="10.215345274197174"/>
    <n v="52"/>
    <x v="1"/>
    <x v="4"/>
    <n v="52"/>
    <n v="0"/>
  </r>
  <r>
    <s v="NGCUT12"/>
    <n v="3.4531528598803556"/>
    <n v="87"/>
    <x v="1"/>
    <x v="4"/>
    <n v="87"/>
    <n v="0"/>
  </r>
  <r>
    <s v="BENG01"/>
    <n v="1.2255576344614387"/>
    <n v="30"/>
    <x v="1"/>
    <x v="4"/>
    <n v="30"/>
    <n v="0"/>
  </r>
  <r>
    <s v="BENG02"/>
    <n v="383.62504035865419"/>
    <n v="57"/>
    <x v="1"/>
    <x v="4"/>
    <n v="57"/>
    <n v="0"/>
  </r>
  <r>
    <s v="BENG03"/>
    <n v="378.71806464992704"/>
    <n v="84"/>
    <x v="1"/>
    <x v="4"/>
    <n v="84"/>
    <n v="0"/>
  </r>
  <r>
    <s v="BENG04"/>
    <s v="TO"/>
    <n v="108"/>
    <x v="0"/>
    <x v="4"/>
    <n v="107"/>
    <n v="0.93457943925233633"/>
  </r>
  <r>
    <s v="BENG05"/>
    <n v="804.72637242724886"/>
    <n v="134"/>
    <x v="1"/>
    <x v="4"/>
    <n v="134"/>
    <n v="0"/>
  </r>
  <r>
    <s v="BENG06"/>
    <n v="4.5567058517946863"/>
    <n v="36"/>
    <x v="1"/>
    <x v="4"/>
    <n v="36"/>
    <n v="0"/>
  </r>
  <r>
    <s v="BENG07"/>
    <s v="TO"/>
    <n v="69"/>
    <x v="0"/>
    <x v="4"/>
    <n v="67"/>
    <n v="2.9850746268656714"/>
  </r>
  <r>
    <s v="BENG08"/>
    <s v="TO"/>
    <n v="102"/>
    <x v="0"/>
    <x v="4"/>
    <n v="101"/>
    <n v="0.99009900990099009"/>
  </r>
  <r>
    <s v="BENG09"/>
    <s v="TO"/>
    <n v="128"/>
    <x v="0"/>
    <x v="4"/>
    <n v="126"/>
    <n v="1.5873015873015872"/>
  </r>
  <r>
    <s v="BENG10"/>
    <s v="TO"/>
    <n v="162"/>
    <x v="0"/>
    <x v="4"/>
    <n v="156"/>
    <n v="3.8461538461538463"/>
  </r>
  <r>
    <s v="HT01(c1p1)"/>
    <n v="0.39402145169951841"/>
    <n v="20"/>
    <x v="1"/>
    <x v="4"/>
    <n v="20"/>
    <n v="0"/>
  </r>
  <r>
    <s v="HT02(c1p2)"/>
    <n v="0.32164112070022383"/>
    <n v="20"/>
    <x v="1"/>
    <x v="4"/>
    <n v="20"/>
    <n v="0"/>
  </r>
  <r>
    <s v="HT03(c1p3)"/>
    <n v="0.33527404080232376"/>
    <n v="20"/>
    <x v="1"/>
    <x v="4"/>
    <n v="20"/>
    <n v="0"/>
  </r>
  <r>
    <s v="HT04(c2p1)"/>
    <n v="6.2059299029977408"/>
    <n v="15"/>
    <x v="1"/>
    <x v="4"/>
    <n v="15"/>
    <n v="0"/>
  </r>
  <r>
    <s v="HT05(c2p2)"/>
    <n v="2.1068395371024966"/>
    <n v="15"/>
    <x v="1"/>
    <x v="4"/>
    <n v="15"/>
    <n v="0"/>
  </r>
  <r>
    <s v="HT06(c2p3)"/>
    <n v="1.6711778169024913"/>
    <n v="15"/>
    <x v="1"/>
    <x v="4"/>
    <n v="15"/>
    <n v="0"/>
  </r>
  <r>
    <s v="HT10(c4p1)"/>
    <s v="TO"/>
    <n v="61"/>
    <x v="0"/>
    <x v="4"/>
    <n v="60"/>
    <n v="1.6666666666666667"/>
  </r>
  <r>
    <s v="HT11(c4p2)"/>
    <s v="TO"/>
    <n v="61"/>
    <x v="0"/>
    <x v="4"/>
    <n v="60"/>
    <n v="1.6666666666666667"/>
  </r>
  <r>
    <s v="HT12(c4p3)"/>
    <s v="TO"/>
    <n v="61"/>
    <x v="0"/>
    <x v="4"/>
    <n v="60"/>
    <n v="1.6666666666666667"/>
  </r>
  <r>
    <s v="HT04(c2p1)"/>
    <n v="94.356017681385865"/>
    <n v="15"/>
    <x v="1"/>
    <x v="0"/>
    <n v="15"/>
    <n v="0"/>
  </r>
  <r>
    <s v="HT05(c2p2)"/>
    <n v="164.78283408391286"/>
    <n v="15"/>
    <x v="1"/>
    <x v="0"/>
    <n v="15"/>
    <n v="0"/>
  </r>
  <r>
    <s v="HT06(c2p3)"/>
    <n v="40.31111741038039"/>
    <n v="15"/>
    <x v="1"/>
    <x v="0"/>
    <n v="15"/>
    <n v="0"/>
  </r>
  <r>
    <s v="HT07(c3p1)"/>
    <s v="TO"/>
    <n v="31"/>
    <x v="0"/>
    <x v="0"/>
    <n v="30"/>
    <n v="3.3333333333333335"/>
  </r>
  <r>
    <s v="HT08(c3p2)"/>
    <s v="TO"/>
    <n v="31"/>
    <x v="0"/>
    <x v="0"/>
    <n v="30"/>
    <n v="3.3333333333333335"/>
  </r>
  <r>
    <s v="HT09(c3p3)"/>
    <n v="249.67845093249343"/>
    <n v="30"/>
    <x v="1"/>
    <x v="0"/>
    <n v="30"/>
    <n v="0"/>
  </r>
  <r>
    <s v="HT01(c1p1)"/>
    <s v="TO"/>
    <n v="43"/>
    <x v="0"/>
    <x v="1"/>
    <n v="20"/>
    <n v="114.99999999999999"/>
  </r>
  <r>
    <s v="HT02(c1p2)"/>
    <s v="TO"/>
    <n v="46"/>
    <x v="0"/>
    <x v="1"/>
    <n v="20"/>
    <n v="130"/>
  </r>
  <r>
    <s v="HT03(c1p3)"/>
    <n v="1799"/>
    <n v="20"/>
    <x v="1"/>
    <x v="1"/>
    <n v="20"/>
    <n v="0"/>
  </r>
  <r>
    <s v="HT04(c2p1)"/>
    <s v="TO"/>
    <n v="23"/>
    <x v="0"/>
    <x v="1"/>
    <n v="15"/>
    <n v="53.333333333333336"/>
  </r>
  <r>
    <s v="HT05(c2p2)"/>
    <s v="TO"/>
    <n v="26"/>
    <x v="0"/>
    <x v="1"/>
    <n v="15"/>
    <n v="73.333333333333329"/>
  </r>
  <r>
    <s v="HT06(c2p3)"/>
    <s v="TO"/>
    <n v="29"/>
    <x v="0"/>
    <x v="1"/>
    <n v="15"/>
    <n v="93.333333333333329"/>
  </r>
  <r>
    <s v="HT07(c3p1)"/>
    <s v="TO"/>
    <n v="65"/>
    <x v="0"/>
    <x v="1"/>
    <n v="30"/>
    <n v="116.66666666666667"/>
  </r>
  <r>
    <s v="HT08(c3p2)"/>
    <s v="TO"/>
    <n v="51"/>
    <x v="0"/>
    <x v="1"/>
    <n v="30"/>
    <n v="70"/>
  </r>
  <r>
    <s v="HT09(c3p3)"/>
    <s v="TO"/>
    <n v="62"/>
    <x v="0"/>
    <x v="1"/>
    <n v="30"/>
    <n v="106.66666666666667"/>
  </r>
  <r>
    <s v="HT10(c4p1)"/>
    <s v="TO"/>
    <n v="143"/>
    <x v="0"/>
    <x v="1"/>
    <n v="60"/>
    <n v="138.33333333333334"/>
  </r>
  <r>
    <s v="HT11(c4p2)"/>
    <s v="TO"/>
    <n v="145"/>
    <x v="0"/>
    <x v="1"/>
    <n v="60"/>
    <n v="141.66666666666669"/>
  </r>
  <r>
    <s v="HT12(c4p3)"/>
    <s v="TO"/>
    <n v="150"/>
    <x v="0"/>
    <x v="1"/>
    <n v="60"/>
    <n v="150"/>
  </r>
  <r>
    <s v="HT01(c1p1)"/>
    <n v="470.69343909999998"/>
    <n v="20"/>
    <x v="1"/>
    <x v="2"/>
    <n v="20"/>
    <n v="0"/>
  </r>
  <r>
    <s v="HT02(c1p2)"/>
    <s v="TO"/>
    <n v="46"/>
    <x v="0"/>
    <x v="2"/>
    <n v="20"/>
    <n v="130"/>
  </r>
  <r>
    <s v="HT03(c1p3)"/>
    <n v="913.80069170000002"/>
    <n v="20"/>
    <x v="1"/>
    <x v="2"/>
    <n v="20"/>
    <n v="0"/>
  </r>
  <r>
    <s v="HT04(c2p1)"/>
    <s v="TO"/>
    <n v="23"/>
    <x v="0"/>
    <x v="2"/>
    <n v="15"/>
    <n v="53.333333333333336"/>
  </r>
  <r>
    <s v="HT05(c2p2)"/>
    <s v="TO"/>
    <n v="26"/>
    <x v="0"/>
    <x v="2"/>
    <n v="15"/>
    <n v="73.333333333333329"/>
  </r>
  <r>
    <s v="HT06(c2p3)"/>
    <s v="TO"/>
    <n v="29"/>
    <x v="0"/>
    <x v="2"/>
    <n v="15"/>
    <n v="93.333333333333329"/>
  </r>
  <r>
    <s v="HT07(c3p1)"/>
    <s v="TO"/>
    <n v="65"/>
    <x v="0"/>
    <x v="2"/>
    <n v="30"/>
    <n v="116.66666666666667"/>
  </r>
  <r>
    <s v="HT08(c3p2)"/>
    <s v="TO"/>
    <n v="51"/>
    <x v="0"/>
    <x v="2"/>
    <n v="30"/>
    <n v="70"/>
  </r>
  <r>
    <s v="HT09(c3p3)"/>
    <s v="TO"/>
    <n v="62"/>
    <x v="0"/>
    <x v="2"/>
    <n v="30"/>
    <n v="106.66666666666667"/>
  </r>
  <r>
    <s v="HT10(c4p1)"/>
    <s v="TO"/>
    <n v="143"/>
    <x v="0"/>
    <x v="2"/>
    <n v="60"/>
    <n v="138.33333333333334"/>
  </r>
  <r>
    <s v="HT11(c4p2)"/>
    <s v="TO"/>
    <n v="145"/>
    <x v="0"/>
    <x v="2"/>
    <n v="60"/>
    <n v="141.66666666666669"/>
  </r>
  <r>
    <s v="HT12(c4p3)"/>
    <s v="TO"/>
    <n v="150"/>
    <x v="0"/>
    <x v="2"/>
    <n v="60"/>
    <n v="150"/>
  </r>
  <r>
    <s v="HT07(c3p1)"/>
    <n v="25.286436482972931"/>
    <n v="30"/>
    <x v="1"/>
    <x v="4"/>
    <n v="30"/>
    <n v="0"/>
  </r>
  <r>
    <s v="HT08(c3p2)"/>
    <n v="1306.459154637007"/>
    <n v="30"/>
    <x v="1"/>
    <x v="4"/>
    <n v="30"/>
    <n v="0"/>
  </r>
  <r>
    <s v="HT09(c3p3)"/>
    <n v="43.913594248995651"/>
    <n v="30"/>
    <x v="1"/>
    <x v="4"/>
    <n v="3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n v="1024"/>
    <n v="17544"/>
    <n v="0.30322203659161462"/>
    <n v="23"/>
    <x v="0"/>
    <x v="0"/>
    <n v="23"/>
    <n v="0"/>
  </r>
  <r>
    <x v="1"/>
    <n v="4094"/>
    <n v="142273"/>
    <s v="TO"/>
    <n v="64"/>
    <x v="1"/>
    <x v="0"/>
    <n v="63"/>
    <n v="1.5873015873015872"/>
  </r>
  <r>
    <x v="2"/>
    <n v="53940"/>
    <n v="5732300"/>
    <s v="TO"/>
    <n v="720"/>
    <x v="1"/>
    <x v="0"/>
    <s v="-"/>
    <s v="-"/>
  </r>
  <r>
    <x v="3"/>
    <n v="9640"/>
    <n v="177586"/>
    <n v="15.576984189000001"/>
    <n v="696"/>
    <x v="0"/>
    <x v="0"/>
    <n v="696"/>
    <n v="0"/>
  </r>
  <r>
    <x v="4"/>
    <n v="28300"/>
    <n v="1083450"/>
    <s v="TO"/>
    <n v="1155"/>
    <x v="1"/>
    <x v="0"/>
    <s v="-"/>
    <s v="-"/>
  </r>
  <r>
    <x v="5"/>
    <n v="60630"/>
    <n v="3464492"/>
    <s v="TO"/>
    <n v="1795"/>
    <x v="1"/>
    <x v="0"/>
    <s v="-"/>
    <s v="-"/>
  </r>
  <r>
    <x v="6"/>
    <n v="175950"/>
    <n v="16790444"/>
    <s v="TO"/>
    <n v="3170"/>
    <x v="1"/>
    <x v="0"/>
    <s v="-"/>
    <s v="-"/>
  </r>
  <r>
    <x v="7"/>
    <n v="490"/>
    <n v="6062"/>
    <n v="16.420486871708999"/>
    <n v="20"/>
    <x v="0"/>
    <x v="0"/>
    <n v="20"/>
    <n v="0"/>
  </r>
  <r>
    <x v="8"/>
    <n v="1207"/>
    <n v="23200"/>
    <n v="0.63535722660308236"/>
    <n v="28"/>
    <x v="0"/>
    <x v="0"/>
    <n v="28"/>
    <n v="0"/>
  </r>
  <r>
    <x v="9"/>
    <n v="1659"/>
    <n v="34212"/>
    <n v="0.72491551830607937"/>
    <n v="28"/>
    <x v="0"/>
    <x v="0"/>
    <n v="28"/>
    <n v="0"/>
  </r>
  <r>
    <x v="10"/>
    <n v="287"/>
    <n v="3058"/>
    <n v="3.5267172282328833E-2"/>
    <n v="18"/>
    <x v="0"/>
    <x v="0"/>
    <n v="18"/>
    <n v="0"/>
  </r>
  <r>
    <x v="11"/>
    <n v="1022"/>
    <n v="17992"/>
    <n v="0.21346541279344816"/>
    <n v="36"/>
    <x v="0"/>
    <x v="0"/>
    <n v="36"/>
    <n v="0"/>
  </r>
  <r>
    <x v="12"/>
    <n v="1020"/>
    <n v="18013"/>
    <n v="2.1313229157007298"/>
    <n v="29"/>
    <x v="0"/>
    <x v="0"/>
    <n v="29"/>
    <n v="0"/>
  </r>
  <r>
    <x v="13"/>
    <n v="352"/>
    <n v="3725"/>
    <n v="4.56828705E-2"/>
    <n v="10"/>
    <x v="0"/>
    <x v="0"/>
    <n v="10"/>
    <n v="0"/>
  </r>
  <r>
    <x v="14"/>
    <n v="1001"/>
    <n v="17602"/>
    <n v="500.86328501608807"/>
    <n v="33"/>
    <x v="0"/>
    <x v="0"/>
    <n v="33"/>
    <n v="0"/>
  </r>
  <r>
    <x v="15"/>
    <n v="1872"/>
    <n v="44628"/>
    <n v="1.1088429146795538"/>
    <n v="49"/>
    <x v="0"/>
    <x v="0"/>
    <n v="49"/>
    <n v="0"/>
  </r>
  <r>
    <x v="16"/>
    <n v="1469"/>
    <n v="29742"/>
    <n v="23.519591685000002"/>
    <n v="59"/>
    <x v="0"/>
    <x v="0"/>
    <n v="59"/>
    <n v="0"/>
  </r>
  <r>
    <x v="17"/>
    <n v="1635"/>
    <n v="37750"/>
    <n v="733.88666323262157"/>
    <n v="51"/>
    <x v="0"/>
    <x v="0"/>
    <n v="51"/>
    <n v="0"/>
  </r>
  <r>
    <x v="18"/>
    <n v="3300"/>
    <n v="103224"/>
    <n v="572.63152105623158"/>
    <n v="77"/>
    <x v="0"/>
    <x v="0"/>
    <n v="77"/>
    <n v="0"/>
  </r>
  <r>
    <x v="19"/>
    <n v="1880"/>
    <n v="44502"/>
    <n v="1.1341124018537814"/>
    <n v="30"/>
    <x v="0"/>
    <x v="0"/>
    <n v="30"/>
    <n v="0"/>
  </r>
  <r>
    <x v="20"/>
    <n v="6440"/>
    <n v="269168"/>
    <n v="380.48405699344005"/>
    <n v="57"/>
    <x v="0"/>
    <x v="0"/>
    <n v="57"/>
    <n v="0"/>
  </r>
  <r>
    <x v="21"/>
    <n v="13680"/>
    <n v="805694"/>
    <s v="TO"/>
    <n v="86"/>
    <x v="1"/>
    <x v="0"/>
    <n v="84"/>
    <n v="2.3809523809523809"/>
  </r>
  <r>
    <x v="22"/>
    <n v="23360"/>
    <n v="1734900"/>
    <s v="TO"/>
    <n v="110"/>
    <x v="1"/>
    <x v="0"/>
    <n v="107"/>
    <n v="2.8037383177570092"/>
  </r>
  <r>
    <x v="23"/>
    <n v="35900"/>
    <n v="3260336"/>
    <s v="TO"/>
    <n v="138"/>
    <x v="1"/>
    <x v="0"/>
    <n v="134"/>
    <n v="2.9850746268656714"/>
  </r>
  <r>
    <x v="24"/>
    <n v="6200"/>
    <n v="248024"/>
    <n v="17.240603631333219"/>
    <n v="36"/>
    <x v="0"/>
    <x v="0"/>
    <n v="36"/>
    <n v="0"/>
  </r>
  <r>
    <x v="25"/>
    <n v="21280"/>
    <n v="1393356"/>
    <s v="TO"/>
    <n v="69"/>
    <x v="1"/>
    <x v="0"/>
    <n v="67"/>
    <n v="2.9850746268656714"/>
  </r>
  <r>
    <x v="26"/>
    <n v="45960"/>
    <n v="4213542"/>
    <s v="TO"/>
    <n v="108"/>
    <x v="1"/>
    <x v="0"/>
    <n v="101"/>
    <n v="6.9306930693069315"/>
  </r>
  <r>
    <x v="27"/>
    <n v="77920"/>
    <n v="8721774"/>
    <s v="TO"/>
    <n v="131"/>
    <x v="1"/>
    <x v="0"/>
    <n v="126"/>
    <n v="3.9682539682539679"/>
  </r>
  <r>
    <x v="28"/>
    <n v="120200"/>
    <n v="16365634"/>
    <s v="TO"/>
    <n v="169"/>
    <x v="1"/>
    <x v="0"/>
    <n v="156"/>
    <n v="8.3333333333333321"/>
  </r>
  <r>
    <x v="0"/>
    <n v="1024"/>
    <n v="17064"/>
    <n v="0.30258608758449557"/>
    <n v="23"/>
    <x v="0"/>
    <x v="1"/>
    <n v="23"/>
    <n v="0"/>
  </r>
  <r>
    <x v="1"/>
    <n v="4094"/>
    <n v="139969"/>
    <s v="TO"/>
    <n v="64"/>
    <x v="1"/>
    <x v="1"/>
    <n v="63"/>
    <n v="1.5873015873015872"/>
  </r>
  <r>
    <x v="2"/>
    <n v="53940"/>
    <n v="5710604"/>
    <s v="TO"/>
    <n v="720"/>
    <x v="1"/>
    <x v="1"/>
    <s v="-"/>
    <s v="-"/>
  </r>
  <r>
    <x v="3"/>
    <n v="9640"/>
    <n v="184802"/>
    <n v="14.756945805000001"/>
    <n v="696"/>
    <x v="0"/>
    <x v="1"/>
    <n v="696"/>
    <n v="0"/>
  </r>
  <r>
    <x v="4"/>
    <n v="28300"/>
    <n v="1083434"/>
    <s v="TO"/>
    <n v="1155"/>
    <x v="1"/>
    <x v="1"/>
    <s v="-"/>
    <s v="-"/>
  </r>
  <r>
    <x v="5"/>
    <n v="60630"/>
    <n v="3488492"/>
    <s v="TO"/>
    <n v="1795"/>
    <x v="1"/>
    <x v="1"/>
    <s v="-"/>
    <s v="-"/>
  </r>
  <r>
    <x v="6"/>
    <n v="175950"/>
    <n v="16957760"/>
    <s v="TO"/>
    <n v="3170"/>
    <x v="1"/>
    <x v="1"/>
    <s v="-"/>
    <s v="-"/>
  </r>
  <r>
    <x v="7"/>
    <n v="490"/>
    <n v="6062"/>
    <n v="16.238196025189247"/>
    <n v="20"/>
    <x v="0"/>
    <x v="1"/>
    <n v="20"/>
    <n v="0"/>
  </r>
  <r>
    <x v="8"/>
    <n v="1207"/>
    <n v="22156"/>
    <n v="0.50751689129392619"/>
    <n v="28"/>
    <x v="0"/>
    <x v="1"/>
    <n v="28"/>
    <n v="0"/>
  </r>
  <r>
    <x v="9"/>
    <n v="1659"/>
    <n v="33864"/>
    <n v="0.73543723918846815"/>
    <n v="28"/>
    <x v="0"/>
    <x v="1"/>
    <n v="28"/>
    <n v="0"/>
  </r>
  <r>
    <x v="10"/>
    <n v="287"/>
    <n v="2754"/>
    <n v="3.0283090181183071E-2"/>
    <n v="18"/>
    <x v="0"/>
    <x v="1"/>
    <n v="18"/>
    <n v="0"/>
  </r>
  <r>
    <x v="11"/>
    <n v="1022"/>
    <n v="17992"/>
    <n v="0.225178794900421"/>
    <n v="36"/>
    <x v="0"/>
    <x v="1"/>
    <n v="36"/>
    <n v="0"/>
  </r>
  <r>
    <x v="12"/>
    <n v="1020"/>
    <n v="17653"/>
    <n v="1.4671084463770969"/>
    <n v="29"/>
    <x v="0"/>
    <x v="1"/>
    <n v="29"/>
    <n v="0"/>
  </r>
  <r>
    <x v="13"/>
    <n v="352"/>
    <n v="3725"/>
    <n v="4.59265716E-2"/>
    <n v="10"/>
    <x v="0"/>
    <x v="1"/>
    <n v="10"/>
    <n v="0"/>
  </r>
  <r>
    <x v="14"/>
    <n v="1001"/>
    <n v="17602"/>
    <n v="481.73572019159332"/>
    <n v="33"/>
    <x v="0"/>
    <x v="1"/>
    <n v="33"/>
    <n v="0"/>
  </r>
  <r>
    <x v="15"/>
    <n v="1872"/>
    <n v="44628"/>
    <n v="1.1112630686780904"/>
    <n v="49"/>
    <x v="0"/>
    <x v="1"/>
    <n v="49"/>
    <n v="0"/>
  </r>
  <r>
    <x v="16"/>
    <n v="1469"/>
    <n v="29742"/>
    <n v="23.436816974999999"/>
    <n v="59"/>
    <x v="0"/>
    <x v="1"/>
    <n v="59"/>
    <n v="0"/>
  </r>
  <r>
    <x v="17"/>
    <n v="1635"/>
    <n v="35914"/>
    <n v="6.5950268706190407"/>
    <n v="51"/>
    <x v="0"/>
    <x v="1"/>
    <n v="51"/>
    <n v="0"/>
  </r>
  <r>
    <x v="18"/>
    <n v="3300"/>
    <n v="103224"/>
    <n v="565.75570740661931"/>
    <n v="77"/>
    <x v="0"/>
    <x v="1"/>
    <n v="77"/>
    <n v="0"/>
  </r>
  <r>
    <x v="19"/>
    <n v="1880"/>
    <n v="44130"/>
    <n v="0.83730356638552628"/>
    <n v="30"/>
    <x v="0"/>
    <x v="1"/>
    <n v="30"/>
    <n v="0"/>
  </r>
  <r>
    <x v="20"/>
    <n v="6440"/>
    <n v="263136"/>
    <n v="395.73713083320183"/>
    <n v="57"/>
    <x v="0"/>
    <x v="1"/>
    <n v="57"/>
    <n v="0"/>
  </r>
  <r>
    <x v="21"/>
    <n v="13680"/>
    <n v="786654"/>
    <s v="TO"/>
    <n v="86"/>
    <x v="1"/>
    <x v="1"/>
    <n v="84"/>
    <n v="2.3809523809523809"/>
  </r>
  <r>
    <x v="22"/>
    <n v="23360"/>
    <n v="1706124"/>
    <s v="TO"/>
    <n v="110"/>
    <x v="1"/>
    <x v="1"/>
    <n v="107"/>
    <n v="2.8037383177570092"/>
  </r>
  <r>
    <x v="23"/>
    <n v="35900"/>
    <n v="3205936"/>
    <s v="TO"/>
    <n v="138"/>
    <x v="1"/>
    <x v="1"/>
    <n v="134"/>
    <n v="2.9850746268656714"/>
  </r>
  <r>
    <x v="24"/>
    <n v="6200"/>
    <n v="244176"/>
    <n v="8.0671159062010709"/>
    <n v="36"/>
    <x v="0"/>
    <x v="1"/>
    <n v="36"/>
    <n v="0"/>
  </r>
  <r>
    <x v="25"/>
    <n v="21280"/>
    <n v="1375404"/>
    <s v="TO"/>
    <n v="69"/>
    <x v="1"/>
    <x v="1"/>
    <n v="67"/>
    <n v="2.9850746268656714"/>
  </r>
  <r>
    <x v="26"/>
    <n v="45960"/>
    <n v="4161042"/>
    <s v="TO"/>
    <n v="108"/>
    <x v="1"/>
    <x v="1"/>
    <n v="101"/>
    <n v="6.9306930693069315"/>
  </r>
  <r>
    <x v="27"/>
    <n v="77920"/>
    <n v="8628894"/>
    <s v="TO"/>
    <n v="131"/>
    <x v="1"/>
    <x v="1"/>
    <n v="126"/>
    <n v="3.9682539682539679"/>
  </r>
  <r>
    <x v="28"/>
    <n v="120200"/>
    <n v="16203286"/>
    <s v="TO"/>
    <n v="169"/>
    <x v="1"/>
    <x v="1"/>
    <n v="156"/>
    <n v="8.3333333333333321"/>
  </r>
  <r>
    <x v="0"/>
    <n v="1365"/>
    <n v="28556"/>
    <n v="0.12430328218324578"/>
    <n v="23"/>
    <x v="0"/>
    <x v="2"/>
    <n v="23"/>
    <n v="0"/>
  </r>
  <r>
    <x v="1"/>
    <n v="5943"/>
    <n v="228405"/>
    <s v="TO"/>
    <n v="64"/>
    <x v="1"/>
    <x v="2"/>
    <n v="63"/>
    <n v="1.5873015873015872"/>
  </r>
  <r>
    <x v="2"/>
    <n v="62046"/>
    <n v="6733773"/>
    <s v="TO"/>
    <n v="720"/>
    <x v="1"/>
    <x v="2"/>
    <s v="-"/>
    <s v="-"/>
  </r>
  <r>
    <x v="3"/>
    <n v="13256"/>
    <n v="248321"/>
    <n v="3.5266030839"/>
    <n v="696"/>
    <x v="0"/>
    <x v="2"/>
    <n v="696"/>
    <n v="0"/>
  </r>
  <r>
    <x v="4"/>
    <n v="37379"/>
    <n v="1441896"/>
    <s v="TO"/>
    <n v="1213"/>
    <x v="1"/>
    <x v="2"/>
    <s v="-"/>
    <s v="-"/>
  </r>
  <r>
    <x v="5"/>
    <n v="78661"/>
    <n v="4529642"/>
    <s v="TO"/>
    <n v="1795"/>
    <x v="1"/>
    <x v="2"/>
    <s v="-"/>
    <s v="-"/>
  </r>
  <r>
    <x v="6"/>
    <n v="213629"/>
    <n v="20525558"/>
    <s v="TO"/>
    <n v="3170"/>
    <x v="1"/>
    <x v="2"/>
    <s v="-"/>
    <s v="-"/>
  </r>
  <r>
    <x v="7"/>
    <n v="723"/>
    <n v="10534"/>
    <n v="37.916493380095929"/>
    <n v="20"/>
    <x v="0"/>
    <x v="2"/>
    <n v="20"/>
    <n v="0"/>
  </r>
  <r>
    <x v="8"/>
    <n v="1856"/>
    <n v="45986"/>
    <n v="0.17662939558213114"/>
    <n v="28"/>
    <x v="0"/>
    <x v="2"/>
    <n v="28"/>
    <n v="0"/>
  </r>
  <r>
    <x v="9"/>
    <n v="2342"/>
    <n v="62650"/>
    <n v="0.20840026590158228"/>
    <n v="28"/>
    <x v="0"/>
    <x v="2"/>
    <n v="28"/>
    <n v="0"/>
  </r>
  <r>
    <x v="10"/>
    <n v="385"/>
    <n v="4551"/>
    <n v="1.7613304188125772E-2"/>
    <n v="18"/>
    <x v="0"/>
    <x v="2"/>
    <n v="18"/>
    <n v="0"/>
  </r>
  <r>
    <x v="11"/>
    <n v="1203"/>
    <n v="22904"/>
    <n v="0.35798777729796705"/>
    <n v="36"/>
    <x v="0"/>
    <x v="2"/>
    <n v="36"/>
    <n v="0"/>
  </r>
  <r>
    <x v="12"/>
    <n v="1661"/>
    <n v="37163"/>
    <n v="53.472018327290428"/>
    <n v="29"/>
    <x v="0"/>
    <x v="2"/>
    <n v="29"/>
    <n v="0"/>
  </r>
  <r>
    <x v="13"/>
    <n v="603"/>
    <n v="8514"/>
    <s v="TO"/>
    <n v="20"/>
    <x v="1"/>
    <x v="2"/>
    <n v="10"/>
    <n v="100"/>
  </r>
  <r>
    <x v="14"/>
    <n v="1520"/>
    <n v="30652"/>
    <n v="700.40159761861139"/>
    <n v="33"/>
    <x v="0"/>
    <x v="2"/>
    <n v="33"/>
    <n v="0"/>
  </r>
  <r>
    <x v="15"/>
    <n v="2975"/>
    <n v="83350"/>
    <n v="1.3496771015867124"/>
    <n v="49"/>
    <x v="0"/>
    <x v="2"/>
    <n v="49"/>
    <n v="0"/>
  </r>
  <r>
    <x v="16"/>
    <n v="2688"/>
    <n v="60392"/>
    <n v="43.390848851999998"/>
    <n v="59"/>
    <x v="0"/>
    <x v="2"/>
    <n v="59"/>
    <n v="0"/>
  </r>
  <r>
    <x v="17"/>
    <n v="2916"/>
    <n v="77940"/>
    <n v="1125.8385468389956"/>
    <n v="51"/>
    <x v="0"/>
    <x v="2"/>
    <n v="51"/>
    <n v="0"/>
  </r>
  <r>
    <x v="18"/>
    <n v="5509"/>
    <n v="198404"/>
    <n v="121.09494519630387"/>
    <n v="77"/>
    <x v="0"/>
    <x v="2"/>
    <n v="77"/>
    <n v="0"/>
  </r>
  <r>
    <x v="19"/>
    <n v="2448"/>
    <n v="67033"/>
    <n v="0.20231251469522255"/>
    <n v="30"/>
    <x v="0"/>
    <x v="2"/>
    <n v="30"/>
    <n v="0"/>
  </r>
  <r>
    <x v="20"/>
    <n v="7958"/>
    <n v="393013"/>
    <n v="903.69256615109362"/>
    <n v="57"/>
    <x v="0"/>
    <x v="2"/>
    <n v="57"/>
    <n v="0"/>
  </r>
  <r>
    <x v="21"/>
    <n v="16975"/>
    <n v="1210004"/>
    <s v="TO"/>
    <n v="86"/>
    <x v="1"/>
    <x v="2"/>
    <n v="84"/>
    <n v="2.3809523809523809"/>
  </r>
  <r>
    <x v="22"/>
    <n v="28546"/>
    <n v="2576501"/>
    <s v="TO"/>
    <n v="110"/>
    <x v="1"/>
    <x v="2"/>
    <n v="107"/>
    <n v="2.8037383177570092"/>
  </r>
  <r>
    <x v="23"/>
    <n v="44184"/>
    <n v="4941819"/>
    <s v="TO"/>
    <n v="138"/>
    <x v="1"/>
    <x v="2"/>
    <n v="134"/>
    <n v="2.9850746268656714"/>
  </r>
  <r>
    <x v="24"/>
    <n v="7185"/>
    <n v="328384"/>
    <n v="11.490787619096229"/>
    <n v="36"/>
    <x v="0"/>
    <x v="2"/>
    <n v="36"/>
    <n v="0"/>
  </r>
  <r>
    <x v="25"/>
    <n v="25331"/>
    <n v="2050766"/>
    <s v="TO"/>
    <n v="69"/>
    <x v="1"/>
    <x v="2"/>
    <n v="67"/>
    <n v="2.9850746268656714"/>
  </r>
  <r>
    <x v="26"/>
    <n v="53103"/>
    <n v="5950344"/>
    <s v="TO"/>
    <n v="108"/>
    <x v="1"/>
    <x v="2"/>
    <n v="101"/>
    <n v="6.9306930693069315"/>
  </r>
  <r>
    <x v="27"/>
    <n v="92735"/>
    <n v="13514188"/>
    <s v="TO"/>
    <n v="137"/>
    <x v="1"/>
    <x v="2"/>
    <n v="126"/>
    <n v="8.7301587301587293"/>
  </r>
  <r>
    <x v="28"/>
    <n v="141312"/>
    <n v="24894125"/>
    <s v="TO"/>
    <n v="169"/>
    <x v="1"/>
    <x v="2"/>
    <n v="156"/>
    <n v="8.3333333333333321"/>
  </r>
  <r>
    <x v="0"/>
    <n v="1365"/>
    <n v="27498"/>
    <n v="0.2056194648030214"/>
    <n v="23"/>
    <x v="0"/>
    <x v="3"/>
    <n v="23"/>
    <n v="0"/>
  </r>
  <r>
    <x v="1"/>
    <n v="5943"/>
    <n v="220888"/>
    <s v="TO"/>
    <n v="140"/>
    <x v="1"/>
    <x v="3"/>
    <n v="63"/>
    <n v="122.22222222222223"/>
  </r>
  <r>
    <x v="2"/>
    <n v="62046"/>
    <n v="6705912"/>
    <s v="TO"/>
    <n v="805"/>
    <x v="1"/>
    <x v="3"/>
    <s v="-"/>
    <s v="-"/>
  </r>
  <r>
    <x v="3"/>
    <n v="13256"/>
    <n v="244604"/>
    <n v="17.685350730000003"/>
    <n v="696"/>
    <x v="0"/>
    <x v="3"/>
    <n v="696"/>
    <n v="0"/>
  </r>
  <r>
    <x v="4"/>
    <n v="37379"/>
    <n v="1428892"/>
    <s v="TO"/>
    <n v="1557"/>
    <x v="1"/>
    <x v="3"/>
    <s v="-"/>
    <s v="-"/>
  </r>
  <r>
    <x v="5"/>
    <n v="78661"/>
    <n v="4530304"/>
    <s v="TO"/>
    <n v="2291"/>
    <x v="1"/>
    <x v="3"/>
    <s v="-"/>
    <s v="-"/>
  </r>
  <r>
    <x v="6"/>
    <n v="213629"/>
    <n v="20510918"/>
    <s v="TO"/>
    <n v="3904"/>
    <x v="1"/>
    <x v="3"/>
    <s v="-"/>
    <s v="-"/>
  </r>
  <r>
    <x v="7"/>
    <n v="723"/>
    <n v="10558"/>
    <n v="27.258587810990868"/>
    <n v="20"/>
    <x v="0"/>
    <x v="3"/>
    <n v="20"/>
    <n v="0"/>
  </r>
  <r>
    <x v="8"/>
    <n v="1856"/>
    <n v="43324"/>
    <n v="3.5661307752016"/>
    <n v="28"/>
    <x v="0"/>
    <x v="3"/>
    <n v="28"/>
    <n v="0"/>
  </r>
  <r>
    <x v="9"/>
    <n v="2342"/>
    <n v="61843"/>
    <n v="2.4495816816051956"/>
    <n v="28"/>
    <x v="0"/>
    <x v="3"/>
    <n v="28"/>
    <n v="0"/>
  </r>
  <r>
    <x v="10"/>
    <n v="385"/>
    <n v="3910"/>
    <n v="3.7639363310532645"/>
    <n v="18"/>
    <x v="0"/>
    <x v="3"/>
    <n v="18"/>
    <n v="0"/>
  </r>
  <r>
    <x v="11"/>
    <n v="1203"/>
    <n v="22918"/>
    <n v="0.12653038709540848"/>
    <n v="36"/>
    <x v="0"/>
    <x v="3"/>
    <n v="36"/>
    <n v="0"/>
  </r>
  <r>
    <x v="12"/>
    <n v="1661"/>
    <n v="36245"/>
    <n v="11.628668988909343"/>
    <n v="29"/>
    <x v="0"/>
    <x v="3"/>
    <n v="29"/>
    <n v="0"/>
  </r>
  <r>
    <x v="13"/>
    <n v="603"/>
    <n v="7118"/>
    <s v="TO"/>
    <n v="20"/>
    <x v="1"/>
    <x v="3"/>
    <n v="10"/>
    <n v="100"/>
  </r>
  <r>
    <x v="14"/>
    <n v="1520"/>
    <n v="30691"/>
    <n v="327.50495994514205"/>
    <n v="33"/>
    <x v="0"/>
    <x v="3"/>
    <n v="33"/>
    <n v="0"/>
  </r>
  <r>
    <x v="15"/>
    <n v="2975"/>
    <n v="83410"/>
    <n v="15.00286671452341"/>
    <n v="49"/>
    <x v="0"/>
    <x v="3"/>
    <n v="49"/>
    <n v="0"/>
  </r>
  <r>
    <x v="16"/>
    <n v="2688"/>
    <n v="60481"/>
    <n v="21.824376075"/>
    <n v="59"/>
    <x v="0"/>
    <x v="3"/>
    <n v="59"/>
    <n v="0"/>
  </r>
  <r>
    <x v="17"/>
    <n v="2916"/>
    <n v="72226"/>
    <n v="623.0083238540625"/>
    <n v="51"/>
    <x v="0"/>
    <x v="3"/>
    <n v="51"/>
    <n v="0"/>
  </r>
  <r>
    <x v="18"/>
    <n v="5509"/>
    <n v="198502"/>
    <s v="TO"/>
    <n v="173"/>
    <x v="1"/>
    <x v="3"/>
    <n v="77"/>
    <n v="124.67532467532467"/>
  </r>
  <r>
    <x v="19"/>
    <n v="2448"/>
    <n v="66066"/>
    <n v="0.82087934132432572"/>
    <n v="30"/>
    <x v="0"/>
    <x v="3"/>
    <n v="30"/>
    <n v="0"/>
  </r>
  <r>
    <x v="20"/>
    <n v="7958"/>
    <n v="380572"/>
    <n v="54.868316172313648"/>
    <n v="57"/>
    <x v="0"/>
    <x v="3"/>
    <n v="57"/>
    <n v="0"/>
  </r>
  <r>
    <x v="21"/>
    <n v="16975"/>
    <n v="1173324"/>
    <n v="857.78110978472398"/>
    <n v="84"/>
    <x v="0"/>
    <x v="3"/>
    <n v="84"/>
    <n v="0"/>
  </r>
  <r>
    <x v="22"/>
    <n v="28546"/>
    <n v="2524296"/>
    <s v="TO"/>
    <n v="172"/>
    <x v="1"/>
    <x v="3"/>
    <n v="107"/>
    <n v="60.747663551401864"/>
  </r>
  <r>
    <x v="23"/>
    <n v="44184"/>
    <n v="4844704"/>
    <s v="TO"/>
    <n v="217"/>
    <x v="1"/>
    <x v="3"/>
    <n v="134"/>
    <n v="61.940298507462686"/>
  </r>
  <r>
    <x v="24"/>
    <n v="7185"/>
    <n v="317906"/>
    <n v="23.177861087420023"/>
    <n v="36"/>
    <x v="0"/>
    <x v="3"/>
    <n v="36"/>
    <n v="0"/>
  </r>
  <r>
    <x v="25"/>
    <n v="25331"/>
    <n v="2009106"/>
    <s v="TO"/>
    <n v="117"/>
    <x v="1"/>
    <x v="3"/>
    <n v="67"/>
    <n v="74.626865671641795"/>
  </r>
  <r>
    <x v="26"/>
    <n v="53103"/>
    <n v="5848408"/>
    <s v="TO"/>
    <n v="163"/>
    <x v="1"/>
    <x v="3"/>
    <n v="101"/>
    <n v="61.386138613861384"/>
  </r>
  <r>
    <x v="27"/>
    <n v="92735"/>
    <n v="13326364"/>
    <s v="TO"/>
    <n v="220"/>
    <x v="1"/>
    <x v="3"/>
    <n v="126"/>
    <n v="74.603174603174608"/>
  </r>
  <r>
    <x v="28"/>
    <n v="141312"/>
    <n v="24587470"/>
    <s v="TO"/>
    <n v="267"/>
    <x v="1"/>
    <x v="3"/>
    <n v="156"/>
    <n v="71.15384615384616"/>
  </r>
  <r>
    <x v="0"/>
    <n v="1365"/>
    <n v="27698"/>
    <n v="9.6122348996868806E-2"/>
    <n v="23"/>
    <x v="0"/>
    <x v="4"/>
    <n v="23"/>
    <n v="0"/>
  </r>
  <r>
    <x v="1"/>
    <n v="5943"/>
    <n v="223408"/>
    <s v="TO"/>
    <n v="140"/>
    <x v="1"/>
    <x v="4"/>
    <n v="63"/>
    <n v="122.22222222222223"/>
  </r>
  <r>
    <x v="2"/>
    <n v="62046"/>
    <n v="6708152"/>
    <s v="TO"/>
    <n v="805"/>
    <x v="1"/>
    <x v="4"/>
    <s v="-"/>
    <s v="-"/>
  </r>
  <r>
    <x v="3"/>
    <n v="13256"/>
    <n v="254604"/>
    <n v="26.136768681"/>
    <n v="696"/>
    <x v="0"/>
    <x v="4"/>
    <n v="696"/>
    <n v="0"/>
  </r>
  <r>
    <x v="4"/>
    <n v="37379"/>
    <n v="1438892"/>
    <s v="TO"/>
    <n v="1557"/>
    <x v="1"/>
    <x v="4"/>
    <s v="-"/>
    <s v="-"/>
  </r>
  <r>
    <x v="5"/>
    <n v="78661"/>
    <n v="4554304"/>
    <s v="TO"/>
    <n v="2291"/>
    <x v="1"/>
    <x v="4"/>
    <s v="-"/>
    <s v="-"/>
  </r>
  <r>
    <x v="6"/>
    <n v="213629"/>
    <n v="20690918"/>
    <s v="TO"/>
    <n v="3904"/>
    <x v="1"/>
    <x v="4"/>
    <s v="-"/>
    <s v="-"/>
  </r>
  <r>
    <x v="7"/>
    <n v="723"/>
    <n v="10558"/>
    <n v="17.271692248497857"/>
    <n v="20"/>
    <x v="0"/>
    <x v="4"/>
    <n v="20"/>
    <n v="0"/>
  </r>
  <r>
    <x v="8"/>
    <n v="1856"/>
    <n v="43684"/>
    <n v="0.265484825099702"/>
    <n v="28"/>
    <x v="0"/>
    <x v="4"/>
    <n v="28"/>
    <n v="0"/>
  </r>
  <r>
    <x v="9"/>
    <n v="2342"/>
    <n v="61963"/>
    <n v="12.313175469293494"/>
    <n v="28"/>
    <x v="0"/>
    <x v="4"/>
    <n v="28"/>
    <n v="0"/>
  </r>
  <r>
    <x v="10"/>
    <n v="385"/>
    <n v="4070"/>
    <n v="3.3734151882003061"/>
    <n v="18"/>
    <x v="0"/>
    <x v="4"/>
    <n v="18"/>
    <n v="0"/>
  </r>
  <r>
    <x v="11"/>
    <n v="1203"/>
    <n v="22918"/>
    <n v="8.7726193210983183E-2"/>
    <n v="36"/>
    <x v="0"/>
    <x v="4"/>
    <n v="36"/>
    <n v="0"/>
  </r>
  <r>
    <x v="12"/>
    <n v="1661"/>
    <n v="36365"/>
    <n v="9.6097325858936546"/>
    <n v="29"/>
    <x v="0"/>
    <x v="4"/>
    <n v="29"/>
    <n v="0"/>
  </r>
  <r>
    <x v="13"/>
    <n v="603"/>
    <n v="7598"/>
    <s v="TO"/>
    <n v="20"/>
    <x v="1"/>
    <x v="4"/>
    <n v="10"/>
    <n v="100"/>
  </r>
  <r>
    <x v="14"/>
    <n v="1520"/>
    <n v="30691"/>
    <n v="294.83831277719588"/>
    <n v="33"/>
    <x v="0"/>
    <x v="4"/>
    <n v="33"/>
    <n v="0"/>
  </r>
  <r>
    <x v="15"/>
    <n v="2975"/>
    <n v="83410"/>
    <n v="14.942900876398202"/>
    <n v="49"/>
    <x v="0"/>
    <x v="4"/>
    <n v="49"/>
    <n v="0"/>
  </r>
  <r>
    <x v="16"/>
    <n v="3052"/>
    <n v="69659"/>
    <n v="28.534576974305672"/>
    <n v="59"/>
    <x v="0"/>
    <x v="4"/>
    <n v="59"/>
    <n v="0"/>
  </r>
  <r>
    <x v="17"/>
    <n v="2916"/>
    <n v="73306"/>
    <s v="TO"/>
    <n v="130"/>
    <x v="1"/>
    <x v="4"/>
    <n v="51"/>
    <n v="154.90196078431373"/>
  </r>
  <r>
    <x v="18"/>
    <n v="5509"/>
    <n v="198502"/>
    <s v="TO"/>
    <n v="173"/>
    <x v="1"/>
    <x v="4"/>
    <n v="77"/>
    <n v="124.67532467532467"/>
  </r>
  <r>
    <x v="19"/>
    <n v="2448"/>
    <n v="66366"/>
    <n v="1.7500238684981011"/>
    <n v="30"/>
    <x v="0"/>
    <x v="4"/>
    <n v="30"/>
    <n v="0"/>
  </r>
  <r>
    <x v="20"/>
    <n v="7958"/>
    <n v="383172"/>
    <n v="61.664611281300317"/>
    <n v="57"/>
    <x v="0"/>
    <x v="4"/>
    <n v="57"/>
    <n v="0"/>
  </r>
  <r>
    <x v="21"/>
    <n v="16975"/>
    <n v="1178924"/>
    <n v="938.53041321329829"/>
    <n v="84"/>
    <x v="0"/>
    <x v="4"/>
    <n v="84"/>
    <n v="0"/>
  </r>
  <r>
    <x v="22"/>
    <n v="28546"/>
    <n v="2530896"/>
    <s v="TO"/>
    <n v="172"/>
    <x v="1"/>
    <x v="4"/>
    <n v="107"/>
    <n v="60.747663551401864"/>
  </r>
  <r>
    <x v="23"/>
    <n v="44184"/>
    <n v="4854704"/>
    <s v="TO"/>
    <n v="217"/>
    <x v="1"/>
    <x v="4"/>
    <n v="134"/>
    <n v="61.940298507462686"/>
  </r>
  <r>
    <x v="24"/>
    <n v="7185"/>
    <n v="322066"/>
    <n v="16.016613677096032"/>
    <n v="36"/>
    <x v="0"/>
    <x v="4"/>
    <n v="36"/>
    <n v="0"/>
  </r>
  <r>
    <x v="25"/>
    <n v="25331"/>
    <n v="2019666"/>
    <s v="TO"/>
    <n v="117"/>
    <x v="1"/>
    <x v="4"/>
    <n v="67"/>
    <n v="74.626865671641795"/>
  </r>
  <r>
    <x v="26"/>
    <n v="53103"/>
    <n v="5868408"/>
    <s v="TO"/>
    <n v="163"/>
    <x v="1"/>
    <x v="4"/>
    <n v="101"/>
    <n v="61.386138613861384"/>
  </r>
  <r>
    <x v="27"/>
    <n v="92735"/>
    <n v="13355164"/>
    <s v="TO"/>
    <n v="220"/>
    <x v="1"/>
    <x v="4"/>
    <n v="126"/>
    <n v="74.603174603174608"/>
  </r>
  <r>
    <x v="28"/>
    <n v="141312"/>
    <n v="24627310"/>
    <s v="TO"/>
    <n v="267"/>
    <x v="1"/>
    <x v="4"/>
    <n v="156"/>
    <n v="71.15384615384616"/>
  </r>
  <r>
    <x v="29"/>
    <n v="1528"/>
    <n v="32850"/>
    <n v="14.367674260799999"/>
    <n v="20"/>
    <x v="0"/>
    <x v="4"/>
    <n v="20"/>
    <n v="0"/>
  </r>
  <r>
    <x v="30"/>
    <n v="1710"/>
    <n v="38858"/>
    <n v="13.765421186100072"/>
    <n v="20"/>
    <x v="0"/>
    <x v="4"/>
    <n v="20"/>
    <n v="0"/>
  </r>
  <r>
    <x v="31"/>
    <n v="1460"/>
    <n v="30716"/>
    <n v="13.635804324600144"/>
    <n v="20"/>
    <x v="0"/>
    <x v="4"/>
    <n v="20"/>
    <n v="0"/>
  </r>
  <r>
    <x v="32"/>
    <n v="2809"/>
    <n v="79341"/>
    <n v="15.566597683200026"/>
    <n v="15"/>
    <x v="0"/>
    <x v="4"/>
    <n v="15"/>
    <n v="0"/>
  </r>
  <r>
    <x v="33"/>
    <n v="2876"/>
    <n v="82566"/>
    <s v="TO"/>
    <n v="26"/>
    <x v="1"/>
    <x v="4"/>
    <n v="15"/>
    <n v="73.333333333333329"/>
  </r>
  <r>
    <x v="34"/>
    <n v="2964"/>
    <n v="86921"/>
    <s v="TO"/>
    <n v="16"/>
    <x v="1"/>
    <x v="4"/>
    <n v="15"/>
    <n v="6.666666666666667"/>
  </r>
  <r>
    <x v="35"/>
    <n v="5076"/>
    <n v="196978"/>
    <s v="TO"/>
    <n v="65"/>
    <x v="1"/>
    <x v="4"/>
    <n v="30"/>
    <n v="116.66666666666667"/>
  </r>
  <r>
    <x v="36"/>
    <n v="4894"/>
    <n v="187289"/>
    <n v="49.809200977800259"/>
    <n v="30"/>
    <x v="0"/>
    <x v="4"/>
    <n v="30"/>
    <n v="0"/>
  </r>
  <r>
    <x v="37"/>
    <n v="4989"/>
    <n v="192176"/>
    <s v="TO"/>
    <n v="62"/>
    <x v="1"/>
    <x v="4"/>
    <n v="30"/>
    <n v="106.66666666666667"/>
  </r>
  <r>
    <x v="38"/>
    <n v="14784"/>
    <n v="979615"/>
    <s v="TO"/>
    <n v="143"/>
    <x v="1"/>
    <x v="4"/>
    <n v="60"/>
    <n v="138.33333333333334"/>
  </r>
  <r>
    <x v="39"/>
    <n v="14884"/>
    <n v="989255"/>
    <s v="TO"/>
    <n v="145"/>
    <x v="1"/>
    <x v="4"/>
    <n v="60"/>
    <n v="141.66666666666669"/>
  </r>
  <r>
    <x v="40"/>
    <n v="15134"/>
    <n v="1013486"/>
    <s v="TO"/>
    <n v="150"/>
    <x v="1"/>
    <x v="4"/>
    <n v="60"/>
    <n v="150"/>
  </r>
  <r>
    <x v="29"/>
    <n v="1528"/>
    <n v="32825"/>
    <n v="1.751588764199892"/>
    <n v="20"/>
    <x v="0"/>
    <x v="2"/>
    <n v="20"/>
    <n v="0"/>
  </r>
  <r>
    <x v="30"/>
    <n v="1710"/>
    <n v="39018"/>
    <n v="1.9563296346000243"/>
    <n v="20"/>
    <x v="0"/>
    <x v="2"/>
    <n v="20"/>
    <n v="0"/>
  </r>
  <r>
    <x v="31"/>
    <n v="1460"/>
    <n v="30695"/>
    <n v="0.60463073159994563"/>
    <n v="20"/>
    <x v="0"/>
    <x v="2"/>
    <n v="20"/>
    <n v="0"/>
  </r>
  <r>
    <x v="32"/>
    <n v="2809"/>
    <n v="80003"/>
    <n v="20.082389648400017"/>
    <n v="15"/>
    <x v="0"/>
    <x v="2"/>
    <n v="15"/>
    <n v="0"/>
  </r>
  <r>
    <x v="33"/>
    <n v="2887"/>
    <n v="83114"/>
    <s v="TO"/>
    <n v="26"/>
    <x v="1"/>
    <x v="2"/>
    <n v="15"/>
    <n v="73.333333333333329"/>
  </r>
  <r>
    <x v="34"/>
    <n v="2965"/>
    <n v="86955"/>
    <s v="TO"/>
    <n v="16"/>
    <x v="1"/>
    <x v="2"/>
    <n v="15"/>
    <n v="6.666666666666667"/>
  </r>
  <r>
    <x v="35"/>
    <n v="5076"/>
    <n v="198789"/>
    <s v="TO"/>
    <n v="31"/>
    <x v="1"/>
    <x v="2"/>
    <n v="30"/>
    <n v="3.3333333333333335"/>
  </r>
  <r>
    <x v="36"/>
    <n v="4894"/>
    <n v="187266"/>
    <s v="TO"/>
    <n v="31"/>
    <x v="1"/>
    <x v="2"/>
    <n v="30"/>
    <n v="3.3333333333333335"/>
  </r>
  <r>
    <x v="37"/>
    <n v="4989"/>
    <n v="192646"/>
    <n v="870.27951957300002"/>
    <n v="30"/>
    <x v="0"/>
    <x v="2"/>
    <n v="30"/>
    <n v="0"/>
  </r>
  <r>
    <x v="38"/>
    <n v="14784"/>
    <n v="981834"/>
    <s v="TO"/>
    <n v="61"/>
    <x v="1"/>
    <x v="2"/>
    <n v="60"/>
    <n v="1.6666666666666667"/>
  </r>
  <r>
    <x v="39"/>
    <n v="14884"/>
    <n v="990336"/>
    <s v="TO"/>
    <n v="61"/>
    <x v="1"/>
    <x v="2"/>
    <n v="60"/>
    <n v="1.6666666666666667"/>
  </r>
  <r>
    <x v="40"/>
    <n v="15134"/>
    <n v="1013394"/>
    <s v="TO"/>
    <n v="61"/>
    <x v="1"/>
    <x v="2"/>
    <n v="60"/>
    <n v="1.6666666666666667"/>
  </r>
  <r>
    <x v="29"/>
    <n v="1528"/>
    <n v="32850"/>
    <n v="15.9632742649992"/>
    <n v="20"/>
    <x v="0"/>
    <x v="3"/>
    <n v="20"/>
    <n v="0"/>
  </r>
  <r>
    <x v="30"/>
    <n v="1710"/>
    <n v="38778"/>
    <n v="15.269559922991901"/>
    <n v="20"/>
    <x v="0"/>
    <x v="3"/>
    <n v="20"/>
    <n v="0"/>
  </r>
  <r>
    <x v="31"/>
    <n v="1460"/>
    <n v="30716"/>
    <n v="15.175590549013579"/>
    <n v="20"/>
    <x v="0"/>
    <x v="3"/>
    <n v="20"/>
    <n v="0"/>
  </r>
  <r>
    <x v="32"/>
    <n v="2809"/>
    <n v="78221"/>
    <n v="15.66904509600135"/>
    <n v="15"/>
    <x v="0"/>
    <x v="3"/>
    <n v="15"/>
    <n v="0"/>
  </r>
  <r>
    <x v="33"/>
    <n v="2876"/>
    <n v="82566"/>
    <s v="TO"/>
    <n v="26"/>
    <x v="1"/>
    <x v="3"/>
    <n v="15"/>
    <n v="73.333333333333329"/>
  </r>
  <r>
    <x v="34"/>
    <n v="2964"/>
    <n v="86921"/>
    <s v="TO"/>
    <n v="16"/>
    <x v="1"/>
    <x v="3"/>
    <n v="15"/>
    <n v="6.666666666666667"/>
  </r>
  <r>
    <x v="35"/>
    <n v="5076"/>
    <n v="195298"/>
    <s v="TO"/>
    <n v="65"/>
    <x v="1"/>
    <x v="3"/>
    <n v="30"/>
    <n v="116.66666666666667"/>
  </r>
  <r>
    <x v="36"/>
    <n v="4894"/>
    <n v="187289"/>
    <n v="61.197926263004767"/>
    <n v="30"/>
    <x v="0"/>
    <x v="3"/>
    <n v="30"/>
    <n v="0"/>
  </r>
  <r>
    <x v="37"/>
    <n v="4989"/>
    <n v="191696"/>
    <s v="TO"/>
    <n v="62"/>
    <x v="1"/>
    <x v="3"/>
    <n v="30"/>
    <n v="106.66666666666667"/>
  </r>
  <r>
    <x v="38"/>
    <n v="14784"/>
    <n v="978655"/>
    <s v="TO"/>
    <n v="143"/>
    <x v="1"/>
    <x v="3"/>
    <n v="60"/>
    <n v="138.33333333333334"/>
  </r>
  <r>
    <x v="39"/>
    <n v="14884"/>
    <n v="988775"/>
    <s v="TO"/>
    <n v="145"/>
    <x v="1"/>
    <x v="3"/>
    <n v="60"/>
    <n v="141.66666666666669"/>
  </r>
  <r>
    <x v="40"/>
    <n v="15134"/>
    <n v="1013486"/>
    <s v="TO"/>
    <n v="150"/>
    <x v="1"/>
    <x v="3"/>
    <n v="60"/>
    <n v="150"/>
  </r>
  <r>
    <x v="29"/>
    <n v="1136"/>
    <n v="20626"/>
    <n v="2.7217574240057729"/>
    <n v="20"/>
    <x v="0"/>
    <x v="1"/>
    <n v="20"/>
    <n v="0"/>
  </r>
  <r>
    <x v="30"/>
    <n v="1241"/>
    <n v="23300"/>
    <n v="4.1821514789480716"/>
    <n v="20"/>
    <x v="0"/>
    <x v="1"/>
    <n v="20"/>
    <n v="0"/>
  </r>
  <r>
    <x v="31"/>
    <n v="1136"/>
    <n v="20612"/>
    <n v="0.14058931899489829"/>
    <n v="20"/>
    <x v="0"/>
    <x v="1"/>
    <n v="20"/>
    <n v="0"/>
  </r>
  <r>
    <x v="32"/>
    <n v="2600"/>
    <n v="69073"/>
    <n v="12.920743321010381"/>
    <n v="15"/>
    <x v="0"/>
    <x v="1"/>
    <n v="15"/>
    <n v="0"/>
  </r>
  <r>
    <x v="33"/>
    <n v="2600"/>
    <n v="69014"/>
    <n v="363.89439993904671"/>
    <n v="15"/>
    <x v="0"/>
    <x v="1"/>
    <n v="15"/>
    <n v="0"/>
  </r>
  <r>
    <x v="34"/>
    <n v="2600"/>
    <n v="69013"/>
    <n v="16.669851905026011"/>
    <n v="15"/>
    <x v="0"/>
    <x v="1"/>
    <n v="15"/>
    <n v="0"/>
  </r>
  <r>
    <x v="35"/>
    <n v="4060"/>
    <n v="140990"/>
    <s v="TO"/>
    <n v="31"/>
    <x v="1"/>
    <x v="1"/>
    <n v="30"/>
    <n v="3.3333333333333335"/>
  </r>
  <r>
    <x v="36"/>
    <n v="4263"/>
    <n v="151256"/>
    <n v="60.96479574701516"/>
    <n v="30"/>
    <x v="0"/>
    <x v="1"/>
    <n v="30"/>
    <n v="0"/>
  </r>
  <r>
    <x v="37"/>
    <n v="4060"/>
    <n v="140982"/>
    <n v="953.09012198302662"/>
    <n v="30"/>
    <x v="0"/>
    <x v="1"/>
    <n v="30"/>
    <n v="0"/>
  </r>
  <r>
    <x v="38"/>
    <n v="10682"/>
    <n v="581469"/>
    <s v="TO"/>
    <n v="64"/>
    <x v="1"/>
    <x v="1"/>
    <n v="60"/>
    <n v="6.666666666666667"/>
  </r>
  <r>
    <x v="39"/>
    <n v="10633"/>
    <n v="576650"/>
    <s v="TO"/>
    <n v="61"/>
    <x v="1"/>
    <x v="1"/>
    <n v="60"/>
    <n v="1.6666666666666667"/>
  </r>
  <r>
    <x v="40"/>
    <n v="10633"/>
    <n v="576616"/>
    <s v="TO"/>
    <n v="61"/>
    <x v="1"/>
    <x v="1"/>
    <n v="60"/>
    <n v="1.6666666666666667"/>
  </r>
  <r>
    <x v="29"/>
    <n v="1136"/>
    <n v="20626"/>
    <n v="5.0578840602014683"/>
    <n v="20"/>
    <x v="0"/>
    <x v="0"/>
    <n v="20"/>
    <n v="0"/>
  </r>
  <r>
    <x v="30"/>
    <n v="1241"/>
    <n v="23384"/>
    <n v="4.9046927822782891"/>
    <n v="20"/>
    <x v="0"/>
    <x v="0"/>
    <n v="20"/>
    <n v="0"/>
  </r>
  <r>
    <x v="31"/>
    <n v="1136"/>
    <n v="20612"/>
    <n v="4.4023894119163742"/>
    <n v="20"/>
    <x v="0"/>
    <x v="0"/>
    <n v="20"/>
    <n v="0"/>
  </r>
  <r>
    <x v="32"/>
    <n v="2600"/>
    <n v="69521"/>
    <n v="904.37003316000903"/>
    <n v="15"/>
    <x v="0"/>
    <x v="0"/>
    <n v="15"/>
    <n v="0"/>
  </r>
  <r>
    <x v="33"/>
    <n v="2600"/>
    <n v="69014"/>
    <n v="7.00057414258481"/>
    <n v="15"/>
    <x v="0"/>
    <x v="0"/>
    <n v="15"/>
    <n v="0"/>
  </r>
  <r>
    <x v="34"/>
    <n v="2600"/>
    <n v="69013"/>
    <n v="0.47850503097288311"/>
    <n v="15"/>
    <x v="0"/>
    <x v="0"/>
    <n v="15"/>
    <n v="0"/>
  </r>
  <r>
    <x v="35"/>
    <n v="4060"/>
    <n v="141858"/>
    <n v="0.22228278302354743"/>
    <n v="30"/>
    <x v="0"/>
    <x v="0"/>
    <n v="30"/>
    <n v="0"/>
  </r>
  <r>
    <x v="36"/>
    <n v="4263"/>
    <n v="151256"/>
    <n v="3.8850725582975429"/>
    <n v="30"/>
    <x v="0"/>
    <x v="0"/>
    <n v="30"/>
    <n v="0"/>
  </r>
  <r>
    <x v="37"/>
    <n v="4060"/>
    <n v="141230"/>
    <n v="4.298848744947463E-2"/>
    <n v="30"/>
    <x v="0"/>
    <x v="0"/>
    <n v="30"/>
    <n v="0"/>
  </r>
  <r>
    <x v="38"/>
    <n v="10682"/>
    <n v="582461"/>
    <s v="TO"/>
    <n v="64"/>
    <x v="1"/>
    <x v="0"/>
    <n v="60"/>
    <n v="6.666666666666667"/>
  </r>
  <r>
    <x v="39"/>
    <n v="10633"/>
    <n v="577138"/>
    <s v="TO"/>
    <n v="61"/>
    <x v="1"/>
    <x v="0"/>
    <n v="60"/>
    <n v="1.6666666666666667"/>
  </r>
  <r>
    <x v="40"/>
    <n v="10633"/>
    <n v="576616"/>
    <s v="TO"/>
    <n v="61"/>
    <x v="1"/>
    <x v="0"/>
    <n v="60"/>
    <n v="1.666666666666666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">
  <r>
    <x v="0"/>
    <n v="948"/>
    <n v="7280"/>
    <n v="0.16824245040770616"/>
    <n v="23"/>
    <x v="0"/>
    <x v="0"/>
    <n v="23"/>
    <n v="0"/>
  </r>
  <r>
    <x v="1"/>
    <n v="3512"/>
    <n v="55831"/>
    <s v="TO"/>
    <n v="66"/>
    <x v="1"/>
    <x v="0"/>
    <n v="64"/>
    <n v="3.125"/>
  </r>
  <r>
    <x v="2"/>
    <n v="50855"/>
    <n v="2653330"/>
    <s v="TO"/>
    <n v="720"/>
    <x v="1"/>
    <x v="0"/>
    <s v="-"/>
    <s v="-"/>
  </r>
  <r>
    <x v="3"/>
    <n v="10334"/>
    <n v="92929"/>
    <n v="13.194074456999999"/>
    <n v="1016"/>
    <x v="0"/>
    <x v="0"/>
    <n v="1016"/>
    <n v="0"/>
  </r>
  <r>
    <x v="4"/>
    <n v="24223"/>
    <n v="450762"/>
    <s v="TO"/>
    <n v="1213"/>
    <x v="1"/>
    <x v="0"/>
    <n v="1187"/>
    <n v="2.1903959561920807"/>
  </r>
  <r>
    <x v="5"/>
    <n v="56174"/>
    <n v="1589305"/>
    <s v="TO"/>
    <n v="1961"/>
    <x v="1"/>
    <x v="0"/>
    <n v="1803"/>
    <n v="8.7631724902939556"/>
  </r>
  <r>
    <x v="6"/>
    <n v="157970"/>
    <n v="7557292"/>
    <s v="TO"/>
    <n v="3170"/>
    <x v="1"/>
    <x v="0"/>
    <s v="-"/>
    <s v="-"/>
  </r>
  <r>
    <x v="7"/>
    <n v="449"/>
    <n v="2431"/>
    <n v="0.18890601656748915"/>
    <n v="23"/>
    <x v="0"/>
    <x v="0"/>
    <n v="23"/>
    <n v="0"/>
  </r>
  <r>
    <x v="8"/>
    <n v="1128"/>
    <n v="8932"/>
    <n v="0.31272905066725798"/>
    <n v="30"/>
    <x v="0"/>
    <x v="0"/>
    <n v="30"/>
    <n v="0"/>
  </r>
  <r>
    <x v="9"/>
    <n v="1548"/>
    <n v="14415"/>
    <n v="0.50463007740327159"/>
    <n v="28"/>
    <x v="0"/>
    <x v="0"/>
    <n v="28"/>
    <n v="0"/>
  </r>
  <r>
    <x v="10"/>
    <n v="229"/>
    <n v="662"/>
    <n v="1.1674942175159235E-2"/>
    <n v="20"/>
    <x v="0"/>
    <x v="0"/>
    <n v="20"/>
    <n v="0"/>
  </r>
  <r>
    <x v="11"/>
    <n v="877"/>
    <n v="6959"/>
    <n v="0.10639301580959004"/>
    <n v="36"/>
    <x v="0"/>
    <x v="0"/>
    <n v="36"/>
    <n v="0"/>
  </r>
  <r>
    <x v="12"/>
    <n v="941"/>
    <n v="7390"/>
    <n v="4.4474396247183909"/>
    <n v="31"/>
    <x v="0"/>
    <x v="0"/>
    <n v="31"/>
    <n v="0"/>
  </r>
  <r>
    <x v="13"/>
    <n v="364"/>
    <n v="1568"/>
    <n v="2.9381010326324033E-2"/>
    <n v="20"/>
    <x v="0"/>
    <x v="0"/>
    <n v="20"/>
    <n v="0"/>
  </r>
  <r>
    <x v="14"/>
    <n v="832"/>
    <n v="6536"/>
    <n v="1.6629315795027648"/>
    <n v="33"/>
    <x v="0"/>
    <x v="0"/>
    <n v="33"/>
    <n v="0"/>
  </r>
  <r>
    <x v="15"/>
    <n v="1653"/>
    <n v="18359"/>
    <n v="168.88574791168796"/>
    <n v="50"/>
    <x v="0"/>
    <x v="0"/>
    <n v="50"/>
    <n v="0"/>
  </r>
  <r>
    <x v="16"/>
    <n v="1366"/>
    <n v="12169"/>
    <n v="1.1761375922709705"/>
    <n v="80"/>
    <x v="0"/>
    <x v="0"/>
    <n v="80"/>
    <n v="0"/>
  </r>
  <r>
    <x v="17"/>
    <n v="1348"/>
    <n v="13127"/>
    <n v="0.47276287017739377"/>
    <n v="52"/>
    <x v="0"/>
    <x v="0"/>
    <n v="52"/>
    <n v="0"/>
  </r>
  <r>
    <x v="18"/>
    <n v="2981"/>
    <n v="42632"/>
    <s v="TO"/>
    <n v="88"/>
    <x v="1"/>
    <x v="0"/>
    <n v="87"/>
    <n v="1.1494252873563218"/>
  </r>
  <r>
    <x v="19"/>
    <n v="1685"/>
    <n v="18380"/>
    <n v="0.66470827589510006"/>
    <n v="30"/>
    <x v="0"/>
    <x v="0"/>
    <n v="30"/>
    <n v="0"/>
  </r>
  <r>
    <x v="20"/>
    <n v="6072"/>
    <n v="116383"/>
    <s v="TO"/>
    <n v="58"/>
    <x v="1"/>
    <x v="0"/>
    <n v="57"/>
    <n v="1.7543859649122806"/>
  </r>
  <r>
    <x v="21"/>
    <n v="13143"/>
    <n v="359206"/>
    <s v="TO"/>
    <n v="86"/>
    <x v="1"/>
    <x v="0"/>
    <n v="84"/>
    <n v="2.3809523809523809"/>
  </r>
  <r>
    <x v="22"/>
    <n v="22658"/>
    <n v="794954"/>
    <s v="TO"/>
    <n v="110"/>
    <x v="1"/>
    <x v="0"/>
    <n v="107"/>
    <n v="2.8037383177570092"/>
  </r>
  <r>
    <x v="23"/>
    <n v="35032"/>
    <n v="1510585"/>
    <s v="TO"/>
    <n v="138"/>
    <x v="1"/>
    <x v="0"/>
    <n v="134"/>
    <n v="2.9850746268656714"/>
  </r>
  <r>
    <x v="24"/>
    <n v="5832"/>
    <n v="106774"/>
    <n v="4.5739096569246618"/>
    <n v="36"/>
    <x v="0"/>
    <x v="0"/>
    <n v="36"/>
    <n v="0"/>
  </r>
  <r>
    <x v="25"/>
    <n v="20578"/>
    <n v="629820"/>
    <s v="TO"/>
    <n v="69"/>
    <x v="1"/>
    <x v="0"/>
    <n v="67"/>
    <n v="2.9850746268656714"/>
  </r>
  <r>
    <x v="26"/>
    <n v="44919"/>
    <n v="1948650"/>
    <s v="TO"/>
    <n v="108"/>
    <x v="1"/>
    <x v="0"/>
    <n v="101"/>
    <n v="6.9306930693069315"/>
  </r>
  <r>
    <x v="27"/>
    <n v="76593"/>
    <n v="4085874"/>
    <s v="TO"/>
    <n v="131"/>
    <x v="1"/>
    <x v="0"/>
    <n v="126"/>
    <n v="3.9682539682539679"/>
  </r>
  <r>
    <x v="28"/>
    <n v="118557"/>
    <n v="7745972"/>
    <s v="TO"/>
    <n v="169"/>
    <x v="1"/>
    <x v="0"/>
    <n v="156"/>
    <n v="8.3333333333333321"/>
  </r>
  <r>
    <x v="0"/>
    <n v="948"/>
    <n v="7180"/>
    <n v="0.18534696749411525"/>
    <n v="23"/>
    <x v="0"/>
    <x v="1"/>
    <n v="23"/>
    <n v="0"/>
  </r>
  <r>
    <x v="1"/>
    <n v="3512"/>
    <n v="56173"/>
    <s v="TO"/>
    <n v="66"/>
    <x v="1"/>
    <x v="1"/>
    <n v="64"/>
    <n v="3.125"/>
  </r>
  <r>
    <x v="2"/>
    <n v="50855"/>
    <n v="2653386"/>
    <s v="TO"/>
    <n v="720"/>
    <x v="1"/>
    <x v="1"/>
    <s v="-"/>
    <s v="-"/>
  </r>
  <r>
    <x v="3"/>
    <n v="10334"/>
    <n v="93694"/>
    <n v="23.544554805000001"/>
    <n v="1016"/>
    <x v="0"/>
    <x v="1"/>
    <n v="1016"/>
    <n v="0"/>
  </r>
  <r>
    <x v="4"/>
    <n v="24223"/>
    <n v="452654"/>
    <s v="TO"/>
    <n v="1213"/>
    <x v="1"/>
    <x v="1"/>
    <n v="1187"/>
    <n v="2.1903959561920807"/>
  </r>
  <r>
    <x v="5"/>
    <n v="56174"/>
    <n v="1589305"/>
    <s v="TO"/>
    <n v="1961"/>
    <x v="1"/>
    <x v="1"/>
    <n v="1803"/>
    <n v="8.7631724902939556"/>
  </r>
  <r>
    <x v="6"/>
    <n v="157970"/>
    <n v="7559532"/>
    <s v="TO"/>
    <n v="3170"/>
    <x v="1"/>
    <x v="1"/>
    <s v="-"/>
    <s v="-"/>
  </r>
  <r>
    <x v="7"/>
    <n v="449"/>
    <n v="2431"/>
    <n v="0.210124319"/>
    <n v="23"/>
    <x v="0"/>
    <x v="1"/>
    <n v="23"/>
    <n v="0"/>
  </r>
  <r>
    <x v="9"/>
    <n v="1548"/>
    <n v="14487"/>
    <n v="0.65407548329676501"/>
    <n v="28"/>
    <x v="0"/>
    <x v="1"/>
    <n v="28"/>
    <n v="0"/>
  </r>
  <r>
    <x v="10"/>
    <n v="229"/>
    <n v="756"/>
    <n v="1.4166810008464384E-2"/>
    <n v="20"/>
    <x v="0"/>
    <x v="1"/>
    <n v="20"/>
    <n v="0"/>
  </r>
  <r>
    <x v="11"/>
    <n v="877"/>
    <n v="6959"/>
    <n v="0.10760324491420759"/>
    <n v="36"/>
    <x v="0"/>
    <x v="1"/>
    <n v="36"/>
    <n v="0"/>
  </r>
  <r>
    <x v="12"/>
    <n v="941"/>
    <n v="7461"/>
    <n v="16.56842851977563"/>
    <n v="31"/>
    <x v="0"/>
    <x v="1"/>
    <n v="31"/>
    <n v="0"/>
  </r>
  <r>
    <x v="13"/>
    <n v="364"/>
    <n v="1772"/>
    <n v="3.1478532298933715E-2"/>
    <n v="20"/>
    <x v="0"/>
    <x v="1"/>
    <n v="20"/>
    <n v="0"/>
  </r>
  <r>
    <x v="14"/>
    <n v="832"/>
    <n v="6392"/>
    <n v="0.68923584268195559"/>
    <n v="33"/>
    <x v="0"/>
    <x v="1"/>
    <n v="33"/>
    <n v="0"/>
  </r>
  <r>
    <x v="15"/>
    <n v="1653"/>
    <n v="18289"/>
    <n v="119.0671938"/>
    <n v="50"/>
    <x v="0"/>
    <x v="1"/>
    <n v="50"/>
    <n v="0"/>
  </r>
  <r>
    <x v="16"/>
    <n v="1366"/>
    <n v="12187"/>
    <n v="1.6346637989999999"/>
    <n v="80"/>
    <x v="0"/>
    <x v="1"/>
    <n v="80"/>
    <n v="0"/>
  </r>
  <r>
    <x v="17"/>
    <n v="1348"/>
    <n v="12681"/>
    <n v="0.52207211251370611"/>
    <n v="52"/>
    <x v="0"/>
    <x v="1"/>
    <n v="52"/>
    <n v="0"/>
  </r>
  <r>
    <x v="18"/>
    <n v="2981"/>
    <n v="42632"/>
    <s v="TO"/>
    <n v="88"/>
    <x v="1"/>
    <x v="1"/>
    <n v="87"/>
    <n v="1.1494252873563218"/>
  </r>
  <r>
    <x v="19"/>
    <n v="1685"/>
    <n v="18339"/>
    <n v="2.283832210471155"/>
    <n v="30"/>
    <x v="0"/>
    <x v="1"/>
    <n v="30"/>
    <n v="0"/>
  </r>
  <r>
    <x v="20"/>
    <n v="6072"/>
    <n v="118238"/>
    <n v="341.7934257324377"/>
    <n v="57"/>
    <x v="0"/>
    <x v="1"/>
    <n v="57"/>
    <n v="0"/>
  </r>
  <r>
    <x v="21"/>
    <n v="13143"/>
    <n v="364715"/>
    <s v="TO"/>
    <n v="86"/>
    <x v="1"/>
    <x v="1"/>
    <n v="84"/>
    <n v="2.3809523809523809"/>
  </r>
  <r>
    <x v="22"/>
    <n v="22658"/>
    <n v="803030"/>
    <s v="TO"/>
    <n v="110"/>
    <x v="1"/>
    <x v="1"/>
    <n v="107"/>
    <n v="2.8037383177570092"/>
  </r>
  <r>
    <x v="23"/>
    <n v="35032"/>
    <n v="1525520"/>
    <s v="TO"/>
    <n v="138"/>
    <x v="1"/>
    <x v="1"/>
    <n v="134"/>
    <n v="2.9850746268656714"/>
  </r>
  <r>
    <x v="24"/>
    <n v="5832"/>
    <n v="108473"/>
    <n v="4.6904978628270317"/>
    <n v="36"/>
    <x v="0"/>
    <x v="1"/>
    <n v="36"/>
    <n v="0"/>
  </r>
  <r>
    <x v="25"/>
    <n v="20578"/>
    <n v="636180"/>
    <s v="TO"/>
    <n v="69"/>
    <x v="1"/>
    <x v="1"/>
    <n v="67"/>
    <n v="2.9850746268656714"/>
  </r>
  <r>
    <x v="26"/>
    <n v="44919"/>
    <n v="1965314"/>
    <s v="TO"/>
    <n v="108"/>
    <x v="1"/>
    <x v="1"/>
    <n v="101"/>
    <n v="6.9306930693069315"/>
  </r>
  <r>
    <x v="27"/>
    <n v="76593"/>
    <n v="4114192"/>
    <s v="TO"/>
    <n v="131"/>
    <x v="1"/>
    <x v="1"/>
    <n v="126"/>
    <n v="3.9682539682539679"/>
  </r>
  <r>
    <x v="28"/>
    <n v="118557"/>
    <n v="7793618"/>
    <s v="TO"/>
    <n v="169"/>
    <x v="1"/>
    <x v="1"/>
    <n v="156"/>
    <n v="8.3333333333333321"/>
  </r>
  <r>
    <x v="0"/>
    <n v="1289"/>
    <n v="12677"/>
    <n v="7.6467548694927251E-2"/>
    <n v="23"/>
    <x v="0"/>
    <x v="2"/>
    <n v="23"/>
    <n v="0"/>
  </r>
  <r>
    <x v="1"/>
    <n v="5338"/>
    <n v="97278"/>
    <s v="TO"/>
    <n v="140"/>
    <x v="1"/>
    <x v="2"/>
    <n v="64"/>
    <n v="118.75"/>
  </r>
  <r>
    <x v="2"/>
    <n v="58961"/>
    <n v="3155156"/>
    <s v="TO"/>
    <n v="805"/>
    <x v="1"/>
    <x v="2"/>
    <s v="-"/>
    <s v="-"/>
  </r>
  <r>
    <x v="3"/>
    <n v="10740"/>
    <n v="97707"/>
    <n v="15.364420325999999"/>
    <n v="1016"/>
    <x v="0"/>
    <x v="2"/>
    <n v="1016"/>
    <n v="0"/>
  </r>
  <r>
    <x v="4"/>
    <n v="32722"/>
    <n v="620836"/>
    <s v="TO"/>
    <n v="1557"/>
    <x v="1"/>
    <x v="2"/>
    <n v="1187"/>
    <n v="31.171019376579611"/>
  </r>
  <r>
    <x v="5"/>
    <n v="71715"/>
    <n v="2056827"/>
    <s v="TO"/>
    <n v="2291"/>
    <x v="1"/>
    <x v="2"/>
    <n v="1803"/>
    <n v="27.066001109262338"/>
  </r>
  <r>
    <x v="6"/>
    <n v="201799"/>
    <n v="9749793"/>
    <s v="TO"/>
    <n v="3904"/>
    <x v="1"/>
    <x v="2"/>
    <s v="-"/>
    <s v="-"/>
  </r>
  <r>
    <x v="7"/>
    <n v="652"/>
    <n v="4497"/>
    <n v="1.6887719348946117"/>
    <n v="23"/>
    <x v="0"/>
    <x v="2"/>
    <n v="23"/>
    <n v="0"/>
  </r>
  <r>
    <x v="8"/>
    <n v="1743"/>
    <n v="19111"/>
    <n v="2.9690894681902131"/>
    <n v="30"/>
    <x v="0"/>
    <x v="2"/>
    <n v="30"/>
    <n v="0"/>
  </r>
  <r>
    <x v="9"/>
    <n v="2231"/>
    <n v="28737"/>
    <n v="4.3569457434117798"/>
    <n v="28"/>
    <x v="0"/>
    <x v="2"/>
    <n v="28"/>
    <n v="0"/>
  </r>
  <r>
    <x v="10"/>
    <n v="313"/>
    <n v="1485"/>
    <n v="1.1168907399172898"/>
    <n v="20"/>
    <x v="0"/>
    <x v="2"/>
    <n v="20"/>
    <n v="0"/>
  </r>
  <r>
    <x v="11"/>
    <n v="1058"/>
    <n v="9535"/>
    <n v="3.7286303396103899E-2"/>
    <n v="36"/>
    <x v="0"/>
    <x v="2"/>
    <n v="36"/>
    <n v="0"/>
  </r>
  <r>
    <x v="12"/>
    <n v="1552"/>
    <n v="16510"/>
    <n v="6.1212940109835472"/>
    <n v="31"/>
    <x v="0"/>
    <x v="2"/>
    <n v="31"/>
    <n v="0"/>
  </r>
  <r>
    <x v="13"/>
    <n v="527"/>
    <n v="2978"/>
    <n v="1.7027827230049301E-2"/>
    <n v="20"/>
    <x v="0"/>
    <x v="2"/>
    <n v="20"/>
    <n v="0"/>
  </r>
  <r>
    <x v="14"/>
    <n v="1351"/>
    <n v="13490"/>
    <n v="2.6545469814038367"/>
    <n v="33"/>
    <x v="0"/>
    <x v="2"/>
    <n v="33"/>
    <n v="0"/>
  </r>
  <r>
    <x v="15"/>
    <n v="2738"/>
    <n v="38019"/>
    <n v="135.07488109079426"/>
    <n v="50"/>
    <x v="0"/>
    <x v="2"/>
    <n v="50"/>
    <n v="0"/>
  </r>
  <r>
    <x v="16"/>
    <n v="2663"/>
    <n v="28405"/>
    <n v="2.6035447049536744"/>
    <n v="80"/>
    <x v="0"/>
    <x v="2"/>
    <n v="80"/>
    <n v="0"/>
  </r>
  <r>
    <x v="17"/>
    <n v="2599"/>
    <n v="31337"/>
    <n v="4.4940301595663188"/>
    <n v="52"/>
    <x v="0"/>
    <x v="2"/>
    <n v="52"/>
    <n v="0"/>
  </r>
  <r>
    <x v="18"/>
    <n v="5014"/>
    <n v="87500"/>
    <s v="TO"/>
    <n v="173"/>
    <x v="1"/>
    <x v="2"/>
    <n v="87"/>
    <n v="98.850574712643677"/>
  </r>
  <r>
    <x v="19"/>
    <n v="2253"/>
    <n v="29735"/>
    <n v="3.6494304092950189"/>
    <n v="30"/>
    <x v="0"/>
    <x v="2"/>
    <n v="30"/>
    <n v="0"/>
  </r>
  <r>
    <x v="20"/>
    <n v="7590"/>
    <n v="176203"/>
    <n v="21.427003598405285"/>
    <n v="57"/>
    <x v="0"/>
    <x v="2"/>
    <n v="57"/>
    <n v="0"/>
  </r>
  <r>
    <x v="21"/>
    <n v="16438"/>
    <n v="553823"/>
    <n v="579.72965786459974"/>
    <n v="84"/>
    <x v="0"/>
    <x v="2"/>
    <n v="84"/>
    <n v="0"/>
  </r>
  <r>
    <x v="22"/>
    <n v="27844"/>
    <n v="1205528"/>
    <s v="TO"/>
    <n v="172"/>
    <x v="1"/>
    <x v="2"/>
    <n v="107"/>
    <n v="60.747663551401864"/>
  </r>
  <r>
    <x v="23"/>
    <n v="43316"/>
    <n v="2330747"/>
    <n v="489.54899657339558"/>
    <n v="134"/>
    <x v="0"/>
    <x v="2"/>
    <n v="134"/>
    <n v="0"/>
  </r>
  <r>
    <x v="24"/>
    <n v="6817"/>
    <n v="145586"/>
    <n v="17.473527215077777"/>
    <n v="36"/>
    <x v="0"/>
    <x v="2"/>
    <n v="36"/>
    <n v="0"/>
  </r>
  <r>
    <x v="25"/>
    <n v="24629"/>
    <n v="950488"/>
    <s v="TO"/>
    <n v="117"/>
    <x v="1"/>
    <x v="2"/>
    <n v="67"/>
    <n v="74.626865671641795"/>
  </r>
  <r>
    <x v="26"/>
    <n v="52062"/>
    <n v="2798282"/>
    <s v="TO"/>
    <n v="163"/>
    <x v="1"/>
    <x v="2"/>
    <n v="101"/>
    <n v="61.386138613861384"/>
  </r>
  <r>
    <x v="27"/>
    <n v="91408"/>
    <n v="6441054"/>
    <s v="TO"/>
    <n v="220"/>
    <x v="1"/>
    <x v="2"/>
    <n v="126"/>
    <n v="74.603174603174608"/>
  </r>
  <r>
    <x v="28"/>
    <n v="139669"/>
    <n v="11943198"/>
    <s v="TO"/>
    <n v="267"/>
    <x v="1"/>
    <x v="2"/>
    <n v="156"/>
    <n v="71.15384615384616"/>
  </r>
  <r>
    <x v="0"/>
    <n v="1289"/>
    <n v="12779"/>
    <n v="0.43065452787559483"/>
    <n v="23"/>
    <x v="0"/>
    <x v="3"/>
    <n v="23"/>
    <n v="0"/>
  </r>
  <r>
    <x v="1"/>
    <n v="5338"/>
    <n v="98376"/>
    <s v="TO"/>
    <n v="140"/>
    <x v="1"/>
    <x v="3"/>
    <n v="64"/>
    <n v="118.75"/>
  </r>
  <r>
    <x v="2"/>
    <n v="58961"/>
    <n v="3156236"/>
    <s v="TO"/>
    <n v="805"/>
    <x v="1"/>
    <x v="3"/>
    <s v="-"/>
    <s v="-"/>
  </r>
  <r>
    <x v="3"/>
    <n v="10740"/>
    <n v="98476"/>
    <n v="16.864832448000001"/>
    <n v="1016"/>
    <x v="0"/>
    <x v="3"/>
    <n v="1016"/>
    <n v="0"/>
  </r>
  <r>
    <x v="4"/>
    <n v="32722"/>
    <n v="623532"/>
    <s v="TO"/>
    <n v="1557"/>
    <x v="1"/>
    <x v="3"/>
    <n v="1187"/>
    <n v="31.171019376579611"/>
  </r>
  <r>
    <x v="5"/>
    <n v="71715"/>
    <n v="2056827"/>
    <s v="TO"/>
    <n v="2291"/>
    <x v="1"/>
    <x v="3"/>
    <n v="1803"/>
    <n v="27.066001109262338"/>
  </r>
  <r>
    <x v="6"/>
    <n v="201799"/>
    <n v="9752890"/>
    <s v="TO"/>
    <n v="3904"/>
    <x v="1"/>
    <x v="3"/>
    <s v="-"/>
    <s v="-"/>
  </r>
  <r>
    <x v="7"/>
    <n v="652"/>
    <n v="4497"/>
    <n v="1.6469101431313902"/>
    <n v="23"/>
    <x v="0"/>
    <x v="3"/>
    <n v="23"/>
    <n v="0"/>
  </r>
  <r>
    <x v="8"/>
    <n v="1743"/>
    <n v="19651"/>
    <n v="3.8663758430688175"/>
    <n v="30"/>
    <x v="0"/>
    <x v="3"/>
    <n v="30"/>
    <n v="0"/>
  </r>
  <r>
    <x v="9"/>
    <n v="2231"/>
    <n v="28899"/>
    <n v="3.8850725582975429"/>
    <n v="28"/>
    <x v="0"/>
    <x v="3"/>
    <n v="28"/>
    <n v="0"/>
  </r>
  <r>
    <x v="10"/>
    <n v="313"/>
    <n v="1445"/>
    <n v="1.0884556862991306"/>
    <n v="20"/>
    <x v="0"/>
    <x v="3"/>
    <n v="20"/>
    <n v="0"/>
  </r>
  <r>
    <x v="11"/>
    <n v="1058"/>
    <n v="9535"/>
    <n v="4.298848744947463E-2"/>
    <n v="36"/>
    <x v="0"/>
    <x v="3"/>
    <n v="36"/>
    <n v="0"/>
  </r>
  <r>
    <x v="12"/>
    <n v="1552"/>
    <n v="16695"/>
    <n v="15.369190402521051"/>
    <n v="31"/>
    <x v="0"/>
    <x v="3"/>
    <n v="31"/>
    <n v="0"/>
  </r>
  <r>
    <x v="13"/>
    <n v="527"/>
    <n v="3284"/>
    <n v="2.2468489198945459E-2"/>
    <n v="20"/>
    <x v="0"/>
    <x v="3"/>
    <n v="20"/>
    <n v="0"/>
  </r>
  <r>
    <x v="14"/>
    <n v="1351"/>
    <n v="13490"/>
    <n v="2.654684525710763"/>
    <n v="33"/>
    <x v="0"/>
    <x v="3"/>
    <n v="33"/>
    <n v="0"/>
  </r>
  <r>
    <x v="15"/>
    <n v="2738"/>
    <n v="38019"/>
    <n v="143.49797674199803"/>
    <n v="50"/>
    <x v="0"/>
    <x v="3"/>
    <n v="50"/>
    <n v="0"/>
  </r>
  <r>
    <x v="16"/>
    <n v="2663"/>
    <n v="29737"/>
    <n v="3.5491441202990246"/>
    <n v="80"/>
    <x v="0"/>
    <x v="3"/>
    <n v="80"/>
    <n v="0"/>
  </r>
  <r>
    <x v="17"/>
    <n v="2599"/>
    <n v="31916"/>
    <n v="3.4798267106758431"/>
    <n v="52"/>
    <x v="0"/>
    <x v="3"/>
    <n v="52"/>
    <n v="0"/>
  </r>
  <r>
    <x v="18"/>
    <n v="5014"/>
    <n v="87500"/>
    <s v="TO"/>
    <n v="173"/>
    <x v="1"/>
    <x v="3"/>
    <n v="87"/>
    <n v="98.850574712643677"/>
  </r>
  <r>
    <x v="19"/>
    <n v="2253"/>
    <n v="29945"/>
    <n v="3.8434692060167435"/>
    <n v="30"/>
    <x v="0"/>
    <x v="3"/>
    <n v="30"/>
    <n v="0"/>
  </r>
  <r>
    <x v="20"/>
    <n v="7590"/>
    <n v="179023"/>
    <n v="223.01149123708021"/>
    <n v="57"/>
    <x v="0"/>
    <x v="3"/>
    <n v="57"/>
    <n v="0"/>
  </r>
  <r>
    <x v="21"/>
    <n v="16438"/>
    <n v="562359"/>
    <n v="100.71530009553538"/>
    <n v="84"/>
    <x v="0"/>
    <x v="3"/>
    <n v="84"/>
    <n v="0"/>
  </r>
  <r>
    <x v="22"/>
    <n v="27844"/>
    <n v="1217831"/>
    <s v="TO"/>
    <n v="172"/>
    <x v="1"/>
    <x v="3"/>
    <n v="107"/>
    <n v="60.747663551401864"/>
  </r>
  <r>
    <x v="23"/>
    <n v="43316"/>
    <n v="2353885"/>
    <s v="TO"/>
    <n v="217"/>
    <x v="1"/>
    <x v="3"/>
    <n v="134"/>
    <n v="61.940298507462686"/>
  </r>
  <r>
    <x v="24"/>
    <n v="6817"/>
    <n v="147912"/>
    <n v="10.640794981503861"/>
    <n v="36"/>
    <x v="0"/>
    <x v="3"/>
    <n v="36"/>
    <n v="0"/>
  </r>
  <r>
    <x v="25"/>
    <n v="24629"/>
    <n v="960151"/>
    <s v="TO"/>
    <n v="117"/>
    <x v="1"/>
    <x v="3"/>
    <n v="67"/>
    <n v="74.626865671641795"/>
  </r>
  <r>
    <x v="26"/>
    <n v="52062"/>
    <n v="2822324"/>
    <s v="TO"/>
    <n v="163"/>
    <x v="1"/>
    <x v="3"/>
    <n v="101"/>
    <n v="61.386138613861384"/>
  </r>
  <r>
    <x v="27"/>
    <n v="91408"/>
    <n v="6485929"/>
    <s v="TO"/>
    <n v="220"/>
    <x v="1"/>
    <x v="3"/>
    <n v="126"/>
    <n v="74.603174603174608"/>
  </r>
  <r>
    <x v="28"/>
    <n v="139669"/>
    <n v="12016980"/>
    <s v="TO"/>
    <n v="267"/>
    <x v="1"/>
    <x v="3"/>
    <n v="156"/>
    <n v="71.15384615384616"/>
  </r>
  <r>
    <x v="29"/>
    <n v="1407"/>
    <n v="14984"/>
    <n v="2.5830175247999705"/>
    <n v="20"/>
    <x v="0"/>
    <x v="4"/>
    <n v="20"/>
    <n v="0"/>
  </r>
  <r>
    <x v="30"/>
    <n v="1586"/>
    <n v="17839"/>
    <n v="2.9586935925000382"/>
    <n v="20"/>
    <x v="0"/>
    <x v="4"/>
    <n v="20"/>
    <n v="0"/>
  </r>
  <r>
    <x v="31"/>
    <n v="1346"/>
    <n v="14000"/>
    <n v="3.577313519999735E-2"/>
    <n v="20"/>
    <x v="0"/>
    <x v="4"/>
    <n v="20"/>
    <n v="0"/>
  </r>
  <r>
    <x v="32"/>
    <n v="2610"/>
    <n v="35495"/>
    <n v="95.175586314"/>
    <n v="15"/>
    <x v="0"/>
    <x v="4"/>
    <n v="15"/>
    <n v="0"/>
  </r>
  <r>
    <x v="33"/>
    <n v="2705"/>
    <n v="37828"/>
    <n v="4.4161083945000312"/>
    <n v="15"/>
    <x v="0"/>
    <x v="4"/>
    <n v="15"/>
    <n v="0"/>
  </r>
  <r>
    <x v="34"/>
    <n v="2781"/>
    <n v="39686"/>
    <n v="4.1068074006000188"/>
    <n v="15"/>
    <x v="0"/>
    <x v="4"/>
    <n v="15"/>
    <n v="0"/>
  </r>
  <r>
    <x v="35"/>
    <n v="4693"/>
    <n v="89490"/>
    <n v="236.5728504201"/>
    <n v="30"/>
    <x v="0"/>
    <x v="4"/>
    <n v="30"/>
    <n v="0"/>
  </r>
  <r>
    <x v="36"/>
    <n v="4521"/>
    <n v="84350"/>
    <s v="TO"/>
    <n v="51"/>
    <x v="1"/>
    <x v="4"/>
    <n v="30"/>
    <n v="70"/>
  </r>
  <r>
    <x v="37"/>
    <n v="4610"/>
    <n v="87106"/>
    <n v="151.93489098599991"/>
    <n v="30"/>
    <x v="0"/>
    <x v="4"/>
    <n v="30"/>
    <n v="0"/>
  </r>
  <r>
    <x v="0"/>
    <n v="1289"/>
    <n v="13075"/>
    <n v="6.1905184199940781E-2"/>
    <n v="23"/>
    <x v="0"/>
    <x v="4"/>
    <n v="23"/>
    <n v="0"/>
  </r>
  <r>
    <x v="1"/>
    <n v="5338"/>
    <n v="99884"/>
    <s v="TO"/>
    <n v="140"/>
    <x v="1"/>
    <x v="4"/>
    <n v="64"/>
    <n v="118.75"/>
  </r>
  <r>
    <x v="2"/>
    <n v="58961"/>
    <n v="3188783"/>
    <s v="TO"/>
    <n v="805"/>
    <x v="1"/>
    <x v="4"/>
    <s v="-"/>
    <s v="-"/>
  </r>
  <r>
    <x v="3"/>
    <n v="10740"/>
    <n v="106367"/>
    <n v="8.3851807644000012"/>
    <n v="1016"/>
    <x v="0"/>
    <x v="4"/>
    <n v="1016"/>
    <n v="0"/>
  </r>
  <r>
    <x v="4"/>
    <n v="32722"/>
    <n v="640328"/>
    <s v="TO"/>
    <n v="1557"/>
    <x v="1"/>
    <x v="4"/>
    <n v="1187"/>
    <n v="31.171019376579611"/>
  </r>
  <r>
    <x v="5"/>
    <n v="71715"/>
    <n v="2100977"/>
    <s v="TO"/>
    <n v="2291"/>
    <x v="1"/>
    <x v="4"/>
    <n v="1803"/>
    <n v="27.066001109262338"/>
  </r>
  <r>
    <x v="6"/>
    <n v="201799"/>
    <n v="9848083"/>
    <s v="TO"/>
    <n v="3904"/>
    <x v="1"/>
    <x v="4"/>
    <s v="-"/>
    <s v="-"/>
  </r>
  <r>
    <x v="7"/>
    <n v="652"/>
    <n v="4801"/>
    <n v="1.5816953502006075"/>
    <n v="23"/>
    <x v="0"/>
    <x v="4"/>
    <n v="23"/>
    <n v="0"/>
  </r>
  <r>
    <x v="8"/>
    <n v="1743"/>
    <n v="20464"/>
    <n v="4.5545128848008973"/>
    <n v="30"/>
    <x v="0"/>
    <x v="4"/>
    <n v="30"/>
    <n v="0"/>
  </r>
  <r>
    <x v="9"/>
    <n v="2231"/>
    <n v="29364"/>
    <n v="10.670857621201144"/>
    <n v="28"/>
    <x v="0"/>
    <x v="4"/>
    <n v="28"/>
    <n v="0"/>
  </r>
  <r>
    <x v="10"/>
    <n v="313"/>
    <n v="1639"/>
    <n v="1.1046409749000305"/>
    <n v="20"/>
    <x v="0"/>
    <x v="4"/>
    <n v="20"/>
    <n v="0"/>
  </r>
  <r>
    <x v="11"/>
    <n v="1058"/>
    <n v="9780"/>
    <n v="3.3817321799688216E-2"/>
    <n v="36"/>
    <x v="0"/>
    <x v="4"/>
    <n v="36"/>
    <n v="0"/>
  </r>
  <r>
    <x v="12"/>
    <n v="1552"/>
    <n v="17138"/>
    <n v="10.672651273499469"/>
    <n v="31"/>
    <x v="0"/>
    <x v="4"/>
    <n v="31"/>
    <n v="0"/>
  </r>
  <r>
    <x v="13"/>
    <n v="527"/>
    <n v="3343"/>
    <n v="1.5770859299118461E-2"/>
    <n v="20"/>
    <x v="0"/>
    <x v="4"/>
    <n v="20"/>
    <n v="0"/>
  </r>
  <r>
    <x v="14"/>
    <n v="1351"/>
    <n v="13624"/>
    <n v="5.866753717799293"/>
    <n v="33"/>
    <x v="0"/>
    <x v="4"/>
    <n v="33"/>
    <n v="0"/>
  </r>
  <r>
    <x v="15"/>
    <n v="2738"/>
    <n v="38453"/>
    <n v="370.41826464540065"/>
    <n v="50"/>
    <x v="0"/>
    <x v="4"/>
    <n v="50"/>
    <n v="0"/>
  </r>
  <r>
    <x v="16"/>
    <n v="2663"/>
    <n v="30820"/>
    <n v="5.7631816854000135"/>
    <n v="80"/>
    <x v="0"/>
    <x v="4"/>
    <n v="80"/>
    <n v="0"/>
  </r>
  <r>
    <x v="17"/>
    <n v="2599"/>
    <n v="32937"/>
    <n v="7.8125514930001376"/>
    <n v="52"/>
    <x v="0"/>
    <x v="4"/>
    <n v="52"/>
    <n v="0"/>
  </r>
  <r>
    <x v="18"/>
    <n v="5014"/>
    <n v="90257"/>
    <s v="TO"/>
    <n v="173"/>
    <x v="1"/>
    <x v="4"/>
    <n v="87"/>
    <n v="98.850574712643677"/>
  </r>
  <r>
    <x v="19"/>
    <n v="2253"/>
    <n v="29991"/>
    <n v="3.8144337209989319"/>
    <n v="30"/>
    <x v="0"/>
    <x v="4"/>
    <n v="30"/>
    <n v="0"/>
  </r>
  <r>
    <x v="20"/>
    <n v="7590"/>
    <n v="179265"/>
    <n v="444.53340783540096"/>
    <n v="57"/>
    <x v="0"/>
    <x v="4"/>
    <n v="57"/>
    <n v="0"/>
  </r>
  <r>
    <x v="21"/>
    <n v="16438"/>
    <n v="562710"/>
    <n v="186.78048281370008"/>
    <n v="84"/>
    <x v="0"/>
    <x v="4"/>
    <n v="84"/>
    <n v="0"/>
  </r>
  <r>
    <x v="22"/>
    <n v="27844"/>
    <n v="1218505"/>
    <s v="TO"/>
    <n v="172"/>
    <x v="1"/>
    <x v="4"/>
    <n v="107"/>
    <n v="60.747663551401864"/>
  </r>
  <r>
    <x v="23"/>
    <n v="43316"/>
    <n v="2354935"/>
    <n v="152.62843407029902"/>
    <n v="134"/>
    <x v="0"/>
    <x v="4"/>
    <n v="134"/>
    <n v="0"/>
  </r>
  <r>
    <x v="24"/>
    <n v="6817"/>
    <n v="148319"/>
    <n v="9.7067052467984443"/>
    <n v="36"/>
    <x v="0"/>
    <x v="4"/>
    <n v="36"/>
    <n v="0"/>
  </r>
  <r>
    <x v="25"/>
    <n v="24629"/>
    <n v="961275"/>
    <s v="TO"/>
    <n v="117"/>
    <x v="1"/>
    <x v="4"/>
    <n v="67"/>
    <n v="74.626865671641795"/>
  </r>
  <r>
    <x v="26"/>
    <n v="52062"/>
    <n v="2825006"/>
    <s v="TO"/>
    <n v="163"/>
    <x v="1"/>
    <x v="4"/>
    <n v="101"/>
    <n v="61.386138613861384"/>
  </r>
  <r>
    <x v="27"/>
    <n v="91408"/>
    <n v="6491029"/>
    <s v="TO"/>
    <n v="220"/>
    <x v="1"/>
    <x v="4"/>
    <n v="126"/>
    <n v="74.603174603174608"/>
  </r>
  <r>
    <x v="28"/>
    <n v="139669"/>
    <n v="12024570"/>
    <s v="TO"/>
    <n v="267"/>
    <x v="1"/>
    <x v="4"/>
    <n v="156"/>
    <n v="71.15384615384616"/>
  </r>
  <r>
    <x v="38"/>
    <n v="14056"/>
    <n v="459543"/>
    <s v="TO"/>
    <n v="143"/>
    <x v="1"/>
    <x v="4"/>
    <n v="60"/>
    <n v="138.33333333333334"/>
  </r>
  <r>
    <x v="39"/>
    <n v="14189"/>
    <n v="465824"/>
    <s v="TO"/>
    <n v="145"/>
    <x v="1"/>
    <x v="4"/>
    <n v="60"/>
    <n v="141.66666666666669"/>
  </r>
  <r>
    <x v="40"/>
    <n v="14456"/>
    <n v="479061"/>
    <s v="TO"/>
    <n v="150"/>
    <x v="1"/>
    <x v="4"/>
    <n v="60"/>
    <n v="150"/>
  </r>
  <r>
    <x v="0"/>
    <n v="1289"/>
    <n v="12655"/>
    <n v="4.3463335491833281E-2"/>
    <n v="23"/>
    <x v="0"/>
    <x v="5"/>
    <n v="23"/>
    <n v="0"/>
  </r>
  <r>
    <x v="1"/>
    <n v="5338"/>
    <n v="97199"/>
    <s v="TO"/>
    <n v="66"/>
    <x v="1"/>
    <x v="5"/>
    <n v="64"/>
    <n v="3.125"/>
  </r>
  <r>
    <x v="2"/>
    <n v="58961"/>
    <n v="3154985"/>
    <s v="TO"/>
    <n v="720"/>
    <x v="1"/>
    <x v="5"/>
    <s v="-"/>
    <s v="-"/>
  </r>
  <r>
    <x v="3"/>
    <n v="10740"/>
    <n v="97340"/>
    <n v="14.597896716000001"/>
    <n v="1016"/>
    <x v="0"/>
    <x v="5"/>
    <n v="1016"/>
    <n v="0"/>
  </r>
  <r>
    <x v="4"/>
    <n v="32722"/>
    <n v="620376"/>
    <s v="TO"/>
    <n v="1213"/>
    <x v="1"/>
    <x v="5"/>
    <n v="1187"/>
    <n v="2.1903959561920807"/>
  </r>
  <r>
    <x v="5"/>
    <n v="71715"/>
    <n v="2056165"/>
    <s v="TO"/>
    <n v="1961"/>
    <x v="1"/>
    <x v="5"/>
    <n v="1803"/>
    <n v="8.7631724902939556"/>
  </r>
  <r>
    <x v="6"/>
    <n v="201799"/>
    <n v="9748813"/>
    <s v="TO"/>
    <n v="3170"/>
    <x v="1"/>
    <x v="5"/>
    <s v="-"/>
    <s v="-"/>
  </r>
  <r>
    <x v="7"/>
    <n v="652"/>
    <n v="4473"/>
    <n v="0.17738227169320456"/>
    <n v="23"/>
    <x v="0"/>
    <x v="5"/>
    <n v="23"/>
    <n v="0"/>
  </r>
  <r>
    <x v="8"/>
    <n v="1743"/>
    <n v="19073"/>
    <n v="0.16852307849039791"/>
    <n v="30"/>
    <x v="0"/>
    <x v="5"/>
    <n v="30"/>
    <n v="0"/>
  </r>
  <r>
    <x v="9"/>
    <n v="2231"/>
    <n v="28704"/>
    <n v="0.30477565259789124"/>
    <n v="28"/>
    <x v="0"/>
    <x v="5"/>
    <n v="28"/>
    <n v="0"/>
  </r>
  <r>
    <x v="10"/>
    <n v="313"/>
    <n v="1470"/>
    <n v="1.0849274107022215E-2"/>
    <n v="20"/>
    <x v="0"/>
    <x v="5"/>
    <n v="20"/>
    <n v="0"/>
  </r>
  <r>
    <x v="11"/>
    <n v="1058"/>
    <n v="9521"/>
    <n v="3.6689424325595618E-2"/>
    <n v="36"/>
    <x v="0"/>
    <x v="5"/>
    <n v="36"/>
    <n v="0"/>
  </r>
  <r>
    <x v="12"/>
    <n v="1552"/>
    <n v="16468"/>
    <n v="5.3271130274893954"/>
    <n v="31"/>
    <x v="0"/>
    <x v="5"/>
    <n v="31"/>
    <n v="0"/>
  </r>
  <r>
    <x v="13"/>
    <n v="527"/>
    <n v="2958"/>
    <n v="1.5064441220602017E-2"/>
    <n v="20"/>
    <x v="0"/>
    <x v="5"/>
    <n v="20"/>
    <n v="0"/>
  </r>
  <r>
    <x v="14"/>
    <n v="1351"/>
    <n v="13451"/>
    <n v="0.24975976318528412"/>
    <n v="33"/>
    <x v="0"/>
    <x v="5"/>
    <n v="33"/>
    <n v="0"/>
  </r>
  <r>
    <x v="15"/>
    <n v="2738"/>
    <n v="37959"/>
    <n v="258.41478541320254"/>
    <n v="50"/>
    <x v="0"/>
    <x v="5"/>
    <n v="50"/>
    <n v="0"/>
  </r>
  <r>
    <x v="16"/>
    <n v="2663"/>
    <n v="28290"/>
    <n v="0.87778884691069836"/>
    <n v="80"/>
    <x v="0"/>
    <x v="5"/>
    <n v="80"/>
    <n v="0"/>
  </r>
  <r>
    <x v="17"/>
    <n v="2599"/>
    <n v="31255"/>
    <n v="0.23652525510988198"/>
    <n v="52"/>
    <x v="0"/>
    <x v="5"/>
    <n v="52"/>
    <n v="0"/>
  </r>
  <r>
    <x v="18"/>
    <n v="5014"/>
    <n v="87402"/>
    <s v="TO"/>
    <n v="88"/>
    <x v="1"/>
    <x v="5"/>
    <n v="87"/>
    <n v="1.1494252873563218"/>
  </r>
  <r>
    <x v="19"/>
    <n v="2253"/>
    <n v="29706"/>
    <n v="1.1192845959041733"/>
    <n v="30"/>
    <x v="0"/>
    <x v="5"/>
    <n v="30"/>
    <n v="0"/>
  </r>
  <r>
    <x v="20"/>
    <n v="7590"/>
    <n v="176164"/>
    <s v="TO"/>
    <n v="58"/>
    <x v="1"/>
    <x v="5"/>
    <n v="57"/>
    <n v="1.7543859649122806"/>
  </r>
  <r>
    <x v="21"/>
    <n v="16438"/>
    <n v="553767"/>
    <s v="TO"/>
    <n v="86"/>
    <x v="1"/>
    <x v="5"/>
    <n v="84"/>
    <n v="2.3809523809523809"/>
  </r>
  <r>
    <x v="22"/>
    <n v="27844"/>
    <n v="1205461"/>
    <s v="TO"/>
    <n v="110"/>
    <x v="1"/>
    <x v="5"/>
    <n v="107"/>
    <n v="2.8037383177570092"/>
  </r>
  <r>
    <x v="23"/>
    <n v="43316"/>
    <n v="2330662"/>
    <s v="TO"/>
    <n v="138"/>
    <x v="1"/>
    <x v="5"/>
    <n v="134"/>
    <n v="2.9850746268656714"/>
  </r>
  <r>
    <x v="24"/>
    <n v="6817"/>
    <n v="145560"/>
    <n v="4.6104379064985563"/>
    <n v="36"/>
    <x v="0"/>
    <x v="5"/>
    <n v="36"/>
    <n v="0"/>
  </r>
  <r>
    <x v="25"/>
    <n v="24629"/>
    <n v="950436"/>
    <s v="TO"/>
    <n v="69"/>
    <x v="1"/>
    <x v="5"/>
    <n v="67"/>
    <n v="2.9850746268656714"/>
  </r>
  <r>
    <x v="26"/>
    <n v="52062"/>
    <n v="2798218"/>
    <s v="TO"/>
    <n v="108"/>
    <x v="1"/>
    <x v="5"/>
    <n v="101"/>
    <n v="6.9306930693069315"/>
  </r>
  <r>
    <x v="27"/>
    <n v="91408"/>
    <n v="6440958"/>
    <s v="TO"/>
    <n v="137"/>
    <x v="1"/>
    <x v="5"/>
    <n v="126"/>
    <n v="8.7301587301587293"/>
  </r>
  <r>
    <x v="28"/>
    <n v="139669"/>
    <n v="11943085"/>
    <s v="TO"/>
    <n v="169"/>
    <x v="1"/>
    <x v="5"/>
    <n v="156"/>
    <n v="8.3333333333333321"/>
  </r>
  <r>
    <x v="0"/>
    <n v="948"/>
    <n v="7578"/>
    <n v="0.1753561484743841"/>
    <n v="23"/>
    <x v="0"/>
    <x v="6"/>
    <n v="23"/>
    <n v="0"/>
  </r>
  <r>
    <x v="1"/>
    <n v="3512"/>
    <n v="57753"/>
    <s v="TO"/>
    <n v="66"/>
    <x v="1"/>
    <x v="6"/>
    <n v="64"/>
    <n v="3.125"/>
  </r>
  <r>
    <x v="2"/>
    <n v="50855"/>
    <n v="2685933"/>
    <s v="TO"/>
    <n v="720"/>
    <x v="1"/>
    <x v="6"/>
    <s v="-"/>
    <s v="-"/>
  </r>
  <r>
    <x v="3"/>
    <n v="10334"/>
    <n v="101585"/>
    <n v="24.483570381"/>
    <n v="1016"/>
    <x v="0"/>
    <x v="6"/>
    <n v="1016"/>
    <n v="0"/>
  </r>
  <r>
    <x v="4"/>
    <n v="24223"/>
    <n v="469450"/>
    <s v="TO"/>
    <n v="1213"/>
    <x v="1"/>
    <x v="6"/>
    <n v="1187"/>
    <n v="2.1903959561920807"/>
  </r>
  <r>
    <x v="5"/>
    <n v="56174"/>
    <n v="1633455"/>
    <s v="TO"/>
    <n v="1961"/>
    <x v="1"/>
    <x v="6"/>
    <n v="1803"/>
    <n v="8.7631724902939556"/>
  </r>
  <r>
    <x v="6"/>
    <n v="157970"/>
    <n v="7654725"/>
    <s v="TO"/>
    <n v="3170"/>
    <x v="1"/>
    <x v="6"/>
    <s v="-"/>
    <s v="-"/>
  </r>
  <r>
    <x v="7"/>
    <n v="449"/>
    <n v="2735"/>
    <n v="0.27601145199999999"/>
    <n v="23"/>
    <x v="0"/>
    <x v="6"/>
    <n v="23"/>
    <n v="0"/>
  </r>
  <r>
    <x v="15"/>
    <n v="1653"/>
    <n v="18793"/>
    <n v="466.46781040000002"/>
    <n v="50"/>
    <x v="0"/>
    <x v="6"/>
    <n v="50"/>
    <n v="0"/>
  </r>
  <r>
    <x v="16"/>
    <n v="1366"/>
    <n v="13774"/>
    <n v="7.214911174"/>
    <n v="80"/>
    <x v="0"/>
    <x v="6"/>
    <n v="80"/>
    <n v="0"/>
  </r>
  <r>
    <x v="10"/>
    <n v="229"/>
    <n v="1030"/>
    <n v="1.4486075076274578E-2"/>
    <n v="20"/>
    <x v="0"/>
    <x v="6"/>
    <n v="20"/>
    <n v="0"/>
  </r>
  <r>
    <x v="11"/>
    <n v="877"/>
    <n v="7207"/>
    <n v="0.10410275789326989"/>
    <n v="36"/>
    <x v="0"/>
    <x v="6"/>
    <n v="36"/>
    <n v="0"/>
  </r>
  <r>
    <x v="12"/>
    <n v="941"/>
    <n v="7904"/>
    <n v="9.4612618629180361"/>
    <n v="31"/>
    <x v="0"/>
    <x v="6"/>
    <n v="31"/>
    <n v="0"/>
  </r>
  <r>
    <x v="13"/>
    <n v="364"/>
    <n v="2012"/>
    <n v="3.2384688325691968E-2"/>
    <n v="20"/>
    <x v="0"/>
    <x v="6"/>
    <n v="20"/>
    <n v="0"/>
  </r>
  <r>
    <x v="14"/>
    <n v="832"/>
    <n v="6820"/>
    <n v="1.6192984409804927"/>
    <n v="33"/>
    <x v="0"/>
    <x v="6"/>
    <n v="33"/>
    <n v="0"/>
  </r>
  <r>
    <x v="15"/>
    <n v="1653"/>
    <n v="18793"/>
    <n v="466.46781040000002"/>
    <n v="50"/>
    <x v="0"/>
    <x v="6"/>
    <n v="50"/>
    <n v="0"/>
  </r>
  <r>
    <x v="16"/>
    <n v="1366"/>
    <n v="13774"/>
    <n v="7.214911174"/>
    <n v="80"/>
    <x v="0"/>
    <x v="6"/>
    <n v="80"/>
    <n v="0"/>
  </r>
  <r>
    <x v="17"/>
    <n v="1348"/>
    <n v="14025"/>
    <n v="3.7768703876878136"/>
    <n v="52"/>
    <x v="0"/>
    <x v="6"/>
    <n v="52"/>
    <n v="0"/>
  </r>
  <r>
    <x v="18"/>
    <n v="2981"/>
    <n v="45407"/>
    <s v="TO"/>
    <n v="88"/>
    <x v="1"/>
    <x v="6"/>
    <n v="87"/>
    <n v="1.1494252873563218"/>
  </r>
  <r>
    <x v="19"/>
    <n v="1685"/>
    <n v="18552"/>
    <n v="0.79554002399090684"/>
    <n v="30"/>
    <x v="0"/>
    <x v="6"/>
    <n v="30"/>
    <n v="0"/>
  </r>
  <r>
    <x v="20"/>
    <n v="6072"/>
    <n v="118480"/>
    <s v="TO"/>
    <n v="58"/>
    <x v="1"/>
    <x v="6"/>
    <n v="57"/>
    <n v="1.7543859649122806"/>
  </r>
  <r>
    <x v="21"/>
    <n v="13143"/>
    <n v="365066"/>
    <s v="TO"/>
    <n v="86"/>
    <x v="1"/>
    <x v="6"/>
    <n v="84"/>
    <n v="2.3809523809523809"/>
  </r>
  <r>
    <x v="22"/>
    <n v="22658"/>
    <n v="803704"/>
    <s v="TO"/>
    <n v="110"/>
    <x v="1"/>
    <x v="6"/>
    <n v="107"/>
    <n v="2.8037383177570092"/>
  </r>
  <r>
    <x v="23"/>
    <n v="35032"/>
    <n v="1526570"/>
    <s v="TO"/>
    <n v="138"/>
    <x v="1"/>
    <x v="6"/>
    <n v="134"/>
    <n v="2.9850746268656714"/>
  </r>
  <r>
    <x v="24"/>
    <n v="5832"/>
    <n v="108880"/>
    <n v="7.12329897423042"/>
    <n v="36"/>
    <x v="0"/>
    <x v="6"/>
    <n v="36"/>
    <n v="0"/>
  </r>
  <r>
    <x v="25"/>
    <n v="20578"/>
    <n v="637304"/>
    <s v="TO"/>
    <n v="69"/>
    <x v="1"/>
    <x v="6"/>
    <n v="67"/>
    <n v="2.9850746268656714"/>
  </r>
  <r>
    <x v="26"/>
    <n v="44919"/>
    <n v="1967996"/>
    <s v="TO"/>
    <n v="108"/>
    <x v="1"/>
    <x v="6"/>
    <n v="101"/>
    <n v="6.9306930693069315"/>
  </r>
  <r>
    <x v="27"/>
    <n v="76593"/>
    <n v="4119292"/>
    <s v="TO"/>
    <n v="131"/>
    <x v="1"/>
    <x v="6"/>
    <n v="126"/>
    <n v="3.9682539682539679"/>
  </r>
  <r>
    <x v="28"/>
    <n v="118557"/>
    <n v="7801208"/>
    <s v="TO"/>
    <n v="169"/>
    <x v="1"/>
    <x v="6"/>
    <n v="156"/>
    <n v="8.3333333333333321"/>
  </r>
  <r>
    <x v="0"/>
    <n v="1289"/>
    <n v="12757"/>
    <n v="6.1439601599704477E-2"/>
    <n v="23"/>
    <x v="0"/>
    <x v="7"/>
    <n v="23"/>
    <n v="0"/>
  </r>
  <r>
    <x v="1"/>
    <n v="5338"/>
    <n v="98297"/>
    <s v="TO"/>
    <n v="66"/>
    <x v="1"/>
    <x v="7"/>
    <n v="64"/>
    <n v="3.125"/>
  </r>
  <r>
    <x v="2"/>
    <n v="58961"/>
    <n v="3156065"/>
    <s v="TO"/>
    <n v="720"/>
    <x v="1"/>
    <x v="7"/>
    <s v="-"/>
    <s v="-"/>
  </r>
  <r>
    <x v="3"/>
    <n v="10740"/>
    <n v="98476"/>
    <n v="16.864832448000001"/>
    <n v="1016"/>
    <x v="0"/>
    <x v="7"/>
    <n v="1016"/>
    <n v="0"/>
  </r>
  <r>
    <x v="4"/>
    <n v="32722"/>
    <n v="623532"/>
    <s v="TO"/>
    <n v="1557"/>
    <x v="1"/>
    <x v="7"/>
    <n v="1187"/>
    <n v="31.171019376579611"/>
  </r>
  <r>
    <x v="5"/>
    <n v="71715"/>
    <n v="2056827"/>
    <s v="TO"/>
    <n v="2291"/>
    <x v="1"/>
    <x v="7"/>
    <n v="1803"/>
    <n v="27.066001109262338"/>
  </r>
  <r>
    <x v="6"/>
    <n v="201799"/>
    <n v="9752890"/>
    <s v="TO"/>
    <n v="3904"/>
    <x v="1"/>
    <x v="7"/>
    <s v="-"/>
    <s v="-"/>
  </r>
  <r>
    <x v="7"/>
    <n v="652"/>
    <n v="4473"/>
    <n v="0.17423651160788725"/>
    <n v="23"/>
    <x v="0"/>
    <x v="7"/>
    <n v="23"/>
    <n v="0"/>
  </r>
  <r>
    <x v="8"/>
    <n v="1743"/>
    <n v="19613"/>
    <n v="1.468753349376493"/>
    <n v="30"/>
    <x v="0"/>
    <x v="7"/>
    <n v="30"/>
    <n v="0"/>
  </r>
  <r>
    <x v="9"/>
    <n v="2231"/>
    <n v="28866"/>
    <n v="0.66218794199230613"/>
    <n v="28"/>
    <x v="0"/>
    <x v="7"/>
    <n v="28"/>
    <n v="0"/>
  </r>
  <r>
    <x v="10"/>
    <n v="313"/>
    <n v="1430"/>
    <n v="9.3216500943526636E-3"/>
    <n v="20"/>
    <x v="0"/>
    <x v="7"/>
    <n v="20"/>
    <n v="0"/>
  </r>
  <r>
    <x v="11"/>
    <n v="1058"/>
    <n v="9521"/>
    <n v="3.3086535305483271E-2"/>
    <n v="36"/>
    <x v="0"/>
    <x v="7"/>
    <n v="36"/>
    <n v="0"/>
  </r>
  <r>
    <x v="12"/>
    <n v="1552"/>
    <n v="16653"/>
    <n v="21.490333092911168"/>
    <n v="31"/>
    <x v="0"/>
    <x v="7"/>
    <n v="31"/>
    <n v="0"/>
  </r>
  <r>
    <x v="13"/>
    <n v="527"/>
    <n v="3264"/>
    <n v="1.4678936119889838E-2"/>
    <n v="20"/>
    <x v="0"/>
    <x v="7"/>
    <n v="20"/>
    <n v="0"/>
  </r>
  <r>
    <x v="14"/>
    <n v="1351"/>
    <n v="13451"/>
    <n v="0.24820010820112653"/>
    <n v="33"/>
    <x v="0"/>
    <x v="7"/>
    <n v="33"/>
    <n v="0"/>
  </r>
  <r>
    <x v="15"/>
    <n v="2738"/>
    <n v="37959"/>
    <n v="243.78170730391284"/>
    <n v="50"/>
    <x v="0"/>
    <x v="7"/>
    <n v="50"/>
    <n v="0"/>
  </r>
  <r>
    <x v="16"/>
    <n v="2663"/>
    <n v="29622"/>
    <n v="2.4065220887947358"/>
    <n v="80"/>
    <x v="0"/>
    <x v="7"/>
    <n v="80"/>
    <n v="0"/>
  </r>
  <r>
    <x v="17"/>
    <n v="2599"/>
    <n v="31834"/>
    <n v="0.33357667501259131"/>
    <n v="52"/>
    <x v="0"/>
    <x v="7"/>
    <n v="52"/>
    <n v="0"/>
  </r>
  <r>
    <x v="18"/>
    <n v="5014"/>
    <n v="87402"/>
    <s v="TO"/>
    <n v="88"/>
    <x v="1"/>
    <x v="7"/>
    <n v="87"/>
    <n v="1.1494252873563218"/>
  </r>
  <r>
    <x v="19"/>
    <n v="2253"/>
    <n v="29916"/>
    <n v="0.64713368790107784"/>
    <n v="30"/>
    <x v="0"/>
    <x v="7"/>
    <n v="30"/>
    <n v="0"/>
  </r>
  <r>
    <x v="20"/>
    <n v="7590"/>
    <n v="178984"/>
    <s v="TO"/>
    <n v="58"/>
    <x v="1"/>
    <x v="7"/>
    <n v="57"/>
    <n v="1.7543859649122806"/>
  </r>
  <r>
    <x v="21"/>
    <n v="16438"/>
    <n v="562303"/>
    <s v="TO"/>
    <n v="86"/>
    <x v="1"/>
    <x v="7"/>
    <n v="84"/>
    <n v="2.3809523809523809"/>
  </r>
  <r>
    <x v="22"/>
    <n v="27844"/>
    <n v="1217764"/>
    <s v="TO"/>
    <n v="110"/>
    <x v="1"/>
    <x v="7"/>
    <n v="107"/>
    <n v="2.8037383177570092"/>
  </r>
  <r>
    <x v="23"/>
    <n v="43316"/>
    <n v="2353800"/>
    <s v="TO"/>
    <n v="138"/>
    <x v="1"/>
    <x v="7"/>
    <n v="134"/>
    <n v="2.9850746268656714"/>
  </r>
  <r>
    <x v="24"/>
    <n v="6817"/>
    <n v="147886"/>
    <n v="11.079466886699082"/>
    <n v="36"/>
    <x v="0"/>
    <x v="7"/>
    <n v="36"/>
    <n v="0"/>
  </r>
  <r>
    <x v="25"/>
    <n v="24629"/>
    <n v="960099"/>
    <s v="TO"/>
    <n v="69"/>
    <x v="1"/>
    <x v="7"/>
    <n v="67"/>
    <n v="2.9850746268656714"/>
  </r>
  <r>
    <x v="26"/>
    <n v="52062"/>
    <n v="2822260"/>
    <s v="TO"/>
    <n v="108"/>
    <x v="1"/>
    <x v="7"/>
    <n v="101"/>
    <n v="6.9306930693069315"/>
  </r>
  <r>
    <x v="27"/>
    <n v="91408"/>
    <n v="6485833"/>
    <s v="TO"/>
    <n v="137"/>
    <x v="1"/>
    <x v="7"/>
    <n v="126"/>
    <n v="8.7301587301587293"/>
  </r>
  <r>
    <x v="28"/>
    <n v="139669"/>
    <n v="12016867"/>
    <s v="TO"/>
    <n v="169"/>
    <x v="1"/>
    <x v="7"/>
    <n v="156"/>
    <n v="8.3333333333333321"/>
  </r>
  <r>
    <x v="29"/>
    <n v="1015"/>
    <n v="8680"/>
    <n v="0.25792435999028379"/>
    <n v="20"/>
    <x v="0"/>
    <x v="6"/>
    <n v="20"/>
    <n v="0"/>
  </r>
  <r>
    <x v="30"/>
    <n v="1117"/>
    <n v="9853"/>
    <n v="0.32438040501438081"/>
    <n v="20"/>
    <x v="0"/>
    <x v="6"/>
    <n v="20"/>
    <n v="0"/>
  </r>
  <r>
    <x v="31"/>
    <n v="1022"/>
    <n v="8792"/>
    <n v="0.20817759400233629"/>
    <n v="20"/>
    <x v="0"/>
    <x v="6"/>
    <n v="20"/>
    <n v="0"/>
  </r>
  <r>
    <x v="32"/>
    <n v="2401"/>
    <n v="30245"/>
    <n v="3.7822547640244011"/>
    <n v="15"/>
    <x v="0"/>
    <x v="6"/>
    <n v="15"/>
    <n v="0"/>
  </r>
  <r>
    <x v="33"/>
    <n v="2418"/>
    <n v="30680"/>
    <n v="4.9935322889941736"/>
    <n v="15"/>
    <x v="0"/>
    <x v="6"/>
    <n v="15"/>
    <n v="0"/>
  </r>
  <r>
    <x v="34"/>
    <n v="2416"/>
    <n v="30594"/>
    <n v="0.87983061099657789"/>
    <n v="15"/>
    <x v="0"/>
    <x v="6"/>
    <n v="15"/>
    <n v="0"/>
  </r>
  <r>
    <x v="35"/>
    <n v="3677"/>
    <n v="60998"/>
    <n v="15.886306328000501"/>
    <n v="30"/>
    <x v="0"/>
    <x v="6"/>
    <n v="30"/>
    <n v="0"/>
  </r>
  <r>
    <x v="36"/>
    <n v="3890"/>
    <n v="66024"/>
    <s v="TO"/>
    <n v="31"/>
    <x v="1"/>
    <x v="6"/>
    <n v="30"/>
    <n v="3.3333333333333335"/>
  </r>
  <r>
    <x v="37"/>
    <n v="3681"/>
    <n v="61084"/>
    <n v="53.389322150003863"/>
    <n v="30"/>
    <x v="0"/>
    <x v="6"/>
    <n v="30"/>
    <n v="0"/>
  </r>
  <r>
    <x v="38"/>
    <n v="9954"/>
    <n v="258426"/>
    <s v="TO"/>
    <n v="64"/>
    <x v="1"/>
    <x v="6"/>
    <n v="60"/>
    <n v="6.666666666666667"/>
  </r>
  <r>
    <x v="39"/>
    <n v="9938"/>
    <n v="257498"/>
    <s v="TO"/>
    <n v="61"/>
    <x v="1"/>
    <x v="6"/>
    <n v="60"/>
    <n v="1.6666666666666667"/>
  </r>
  <r>
    <x v="40"/>
    <n v="9955"/>
    <n v="258393"/>
    <s v="TO"/>
    <n v="61"/>
    <x v="1"/>
    <x v="6"/>
    <n v="60"/>
    <n v="1.6666666666666667"/>
  </r>
  <r>
    <x v="29"/>
    <n v="1407"/>
    <n v="14959"/>
    <n v="9.3703051799093343E-2"/>
    <n v="20"/>
    <x v="0"/>
    <x v="7"/>
    <n v="20"/>
    <n v="0"/>
  </r>
  <r>
    <x v="30"/>
    <n v="1586"/>
    <n v="17658"/>
    <n v="3.7596047111990631"/>
    <n v="20"/>
    <x v="0"/>
    <x v="7"/>
    <n v="20"/>
    <n v="0"/>
  </r>
  <r>
    <x v="31"/>
    <n v="1346"/>
    <n v="13935"/>
    <n v="0.12277399319718822"/>
    <n v="20"/>
    <x v="0"/>
    <x v="7"/>
    <n v="20"/>
    <n v="0"/>
  </r>
  <r>
    <x v="32"/>
    <n v="2610"/>
    <n v="35384"/>
    <n v="7.2593457893985036"/>
    <n v="15"/>
    <x v="0"/>
    <x v="7"/>
    <n v="15"/>
    <n v="0"/>
  </r>
  <r>
    <x v="33"/>
    <n v="2705"/>
    <n v="37641"/>
    <n v="1.1791701980975628"/>
    <n v="15"/>
    <x v="0"/>
    <x v="7"/>
    <n v="15"/>
    <n v="0"/>
  </r>
  <r>
    <x v="34"/>
    <n v="2781"/>
    <n v="39466"/>
    <n v="0.17400403619685675"/>
    <n v="15"/>
    <x v="0"/>
    <x v="7"/>
    <n v="15"/>
    <n v="0"/>
  </r>
  <r>
    <x v="35"/>
    <n v="4693"/>
    <n v="89238"/>
    <n v="2.5581703976997239"/>
    <n v="30"/>
    <x v="0"/>
    <x v="7"/>
    <n v="30"/>
    <n v="0"/>
  </r>
  <r>
    <x v="36"/>
    <n v="4521"/>
    <n v="84226"/>
    <s v="TO"/>
    <n v="31"/>
    <x v="1"/>
    <x v="7"/>
    <n v="30"/>
    <n v="3.3333333333333335"/>
  </r>
  <r>
    <x v="37"/>
    <n v="4610"/>
    <n v="87034"/>
    <n v="14.475287177998686"/>
    <n v="30"/>
    <x v="0"/>
    <x v="7"/>
    <n v="30"/>
    <n v="0"/>
  </r>
  <r>
    <x v="38"/>
    <n v="14056"/>
    <n v="459304"/>
    <s v="TO"/>
    <n v="64"/>
    <x v="1"/>
    <x v="7"/>
    <n v="60"/>
    <n v="6.666666666666667"/>
  </r>
  <r>
    <x v="39"/>
    <n v="14189"/>
    <n v="465363"/>
    <s v="TO"/>
    <n v="61"/>
    <x v="1"/>
    <x v="7"/>
    <n v="60"/>
    <n v="1.6666666666666667"/>
  </r>
  <r>
    <x v="40"/>
    <n v="14456"/>
    <n v="478577"/>
    <s v="TO"/>
    <n v="61"/>
    <x v="1"/>
    <x v="7"/>
    <n v="60"/>
    <n v="1.6666666666666667"/>
  </r>
  <r>
    <x v="29"/>
    <n v="1407"/>
    <n v="14959"/>
    <n v="9.630108090204885E-2"/>
    <n v="20"/>
    <x v="0"/>
    <x v="5"/>
    <n v="20"/>
    <n v="0"/>
  </r>
  <r>
    <x v="30"/>
    <n v="1586"/>
    <n v="17643"/>
    <n v="0.16262847809266537"/>
    <n v="20"/>
    <x v="0"/>
    <x v="5"/>
    <n v="20"/>
    <n v="0"/>
  </r>
  <r>
    <x v="31"/>
    <n v="1346"/>
    <n v="13951"/>
    <n v="8.0526046500017406E-2"/>
    <n v="20"/>
    <x v="0"/>
    <x v="5"/>
    <n v="20"/>
    <n v="0"/>
  </r>
  <r>
    <x v="32"/>
    <n v="2610"/>
    <n v="35029"/>
    <n v="3.3226939826985475"/>
    <n v="15"/>
    <x v="0"/>
    <x v="5"/>
    <n v="15"/>
    <n v="0"/>
  </r>
  <r>
    <x v="33"/>
    <n v="2705"/>
    <n v="37675"/>
    <n v="2.0337664833030433"/>
    <n v="15"/>
    <x v="0"/>
    <x v="5"/>
    <n v="15"/>
    <n v="0"/>
  </r>
  <r>
    <x v="34"/>
    <n v="2781"/>
    <n v="39466"/>
    <n v="0.17747625239426268"/>
    <n v="15"/>
    <x v="0"/>
    <x v="5"/>
    <n v="15"/>
    <n v="0"/>
  </r>
  <r>
    <x v="35"/>
    <n v="4693"/>
    <n v="88666"/>
    <n v="402.67402861320443"/>
    <n v="30"/>
    <x v="0"/>
    <x v="5"/>
    <n v="30"/>
    <n v="0"/>
  </r>
  <r>
    <x v="36"/>
    <n v="4521"/>
    <n v="84267"/>
    <s v="TO"/>
    <n v="31"/>
    <x v="1"/>
    <x v="5"/>
    <n v="30"/>
    <n v="3.3333333333333335"/>
  </r>
  <r>
    <x v="37"/>
    <n v="4610"/>
    <n v="86881"/>
    <n v="9.2869095033107456"/>
    <n v="30"/>
    <x v="0"/>
    <x v="5"/>
    <n v="30"/>
    <n v="0"/>
  </r>
  <r>
    <x v="38"/>
    <n v="14056"/>
    <n v="458635"/>
    <s v="TO"/>
    <n v="64"/>
    <x v="1"/>
    <x v="5"/>
    <n v="60"/>
    <n v="6.666666666666667"/>
  </r>
  <r>
    <x v="39"/>
    <n v="14189"/>
    <n v="465211"/>
    <s v="TO"/>
    <n v="61"/>
    <x v="1"/>
    <x v="5"/>
    <n v="60"/>
    <n v="1.6666666666666667"/>
  </r>
  <r>
    <x v="40"/>
    <n v="14456"/>
    <n v="478577"/>
    <s v="TO"/>
    <n v="61"/>
    <x v="1"/>
    <x v="5"/>
    <n v="60"/>
    <n v="1.6666666666666667"/>
  </r>
  <r>
    <x v="29"/>
    <n v="1407"/>
    <n v="14984"/>
    <n v="0.22479168299469171"/>
    <n v="20"/>
    <x v="0"/>
    <x v="3"/>
    <n v="20"/>
    <n v="0"/>
  </r>
  <r>
    <x v="30"/>
    <n v="1586"/>
    <n v="17686"/>
    <n v="1004.1028512789929"/>
    <n v="20"/>
    <x v="0"/>
    <x v="3"/>
    <n v="20"/>
    <n v="0"/>
  </r>
  <r>
    <x v="31"/>
    <n v="1346"/>
    <n v="13956"/>
    <n v="12.76754179899581"/>
    <n v="20"/>
    <x v="0"/>
    <x v="3"/>
    <n v="20"/>
    <n v="0"/>
  </r>
  <r>
    <x v="32"/>
    <n v="2610"/>
    <n v="35394"/>
    <n v="9.3703051799093343E-2"/>
    <n v="15"/>
    <x v="0"/>
    <x v="3"/>
    <n v="15"/>
    <n v="0"/>
  </r>
  <r>
    <x v="33"/>
    <n v="2705"/>
    <n v="37654"/>
    <n v="3.7596047111990631"/>
    <n v="15"/>
    <x v="0"/>
    <x v="3"/>
    <n v="15"/>
    <n v="0"/>
  </r>
  <r>
    <x v="34"/>
    <n v="2781"/>
    <n v="39482"/>
    <n v="0.12277399319718822"/>
    <n v="15"/>
    <x v="0"/>
    <x v="3"/>
    <n v="15"/>
    <n v="0"/>
  </r>
  <r>
    <x v="35"/>
    <n v="4693"/>
    <n v="89275"/>
    <s v="TO"/>
    <n v="65"/>
    <x v="1"/>
    <x v="3"/>
    <n v="30"/>
    <n v="116.66666666666667"/>
  </r>
  <r>
    <x v="36"/>
    <n v="4521"/>
    <n v="84249"/>
    <n v="1.1791701980975628"/>
    <n v="30"/>
    <x v="0"/>
    <x v="3"/>
    <n v="30"/>
    <n v="0"/>
  </r>
  <r>
    <x v="37"/>
    <n v="4610"/>
    <n v="87068"/>
    <n v="0.17400403619685675"/>
    <n v="30"/>
    <x v="0"/>
    <x v="3"/>
    <n v="30"/>
    <n v="0"/>
  </r>
  <r>
    <x v="38"/>
    <n v="14056"/>
    <n v="459389"/>
    <s v="TO"/>
    <n v="143"/>
    <x v="1"/>
    <x v="3"/>
    <n v="60"/>
    <n v="138.33333333333334"/>
  </r>
  <r>
    <x v="39"/>
    <n v="14189"/>
    <n v="465450"/>
    <s v="TO"/>
    <n v="145"/>
    <x v="1"/>
    <x v="3"/>
    <n v="60"/>
    <n v="141.66666666666669"/>
  </r>
  <r>
    <x v="40"/>
    <n v="14456"/>
    <n v="478669"/>
    <s v="TO"/>
    <n v="150"/>
    <x v="1"/>
    <x v="3"/>
    <n v="60"/>
    <n v="150"/>
  </r>
  <r>
    <x v="29"/>
    <n v="1407"/>
    <n v="14984"/>
    <n v="6.1905184199940781E-2"/>
    <n v="20"/>
    <x v="0"/>
    <x v="2"/>
    <n v="20"/>
    <n v="0"/>
  </r>
  <r>
    <x v="30"/>
    <n v="1586"/>
    <n v="17671"/>
    <n v="6.2199567000061511E-2"/>
    <n v="20"/>
    <x v="0"/>
    <x v="2"/>
    <n v="20"/>
    <n v="0"/>
  </r>
  <r>
    <x v="31"/>
    <n v="1346"/>
    <n v="13972"/>
    <n v="10.670857621201144"/>
    <n v="20"/>
    <x v="0"/>
    <x v="2"/>
    <n v="20"/>
    <n v="0"/>
  </r>
  <r>
    <x v="32"/>
    <n v="2610"/>
    <n v="35039"/>
    <n v="3.3817321799688216E-2"/>
    <n v="15"/>
    <x v="0"/>
    <x v="2"/>
    <n v="15"/>
    <n v="0"/>
  </r>
  <r>
    <x v="33"/>
    <n v="2705"/>
    <n v="37688"/>
    <n v="5.866753717799293"/>
    <n v="15"/>
    <x v="0"/>
    <x v="2"/>
    <n v="15"/>
    <n v="0"/>
  </r>
  <r>
    <x v="34"/>
    <n v="2781"/>
    <n v="39482"/>
    <n v="3.8144337209989319"/>
    <n v="15"/>
    <x v="0"/>
    <x v="2"/>
    <n v="15"/>
    <n v="0"/>
  </r>
  <r>
    <x v="35"/>
    <n v="4693"/>
    <n v="88703"/>
    <n v="444.53340783540096"/>
    <n v="30"/>
    <x v="0"/>
    <x v="2"/>
    <n v="30"/>
    <n v="0"/>
  </r>
  <r>
    <x v="36"/>
    <n v="4521"/>
    <n v="84290"/>
    <s v="TO"/>
    <n v="51"/>
    <x v="1"/>
    <x v="2"/>
    <n v="30"/>
    <n v="70"/>
  </r>
  <r>
    <x v="37"/>
    <n v="4610"/>
    <n v="86915"/>
    <n v="152.62843407029902"/>
    <n v="30"/>
    <x v="0"/>
    <x v="2"/>
    <n v="30"/>
    <n v="0"/>
  </r>
  <r>
    <x v="38"/>
    <n v="14056"/>
    <n v="458720"/>
    <s v="TO"/>
    <n v="143"/>
    <x v="1"/>
    <x v="2"/>
    <n v="60"/>
    <n v="138.33333333333334"/>
  </r>
  <r>
    <x v="39"/>
    <n v="14189"/>
    <n v="465298"/>
    <s v="TO"/>
    <n v="145"/>
    <x v="1"/>
    <x v="2"/>
    <n v="60"/>
    <n v="141.66666666666669"/>
  </r>
  <r>
    <x v="40"/>
    <n v="14456"/>
    <n v="478669"/>
    <s v="TO"/>
    <n v="150"/>
    <x v="1"/>
    <x v="2"/>
    <n v="60"/>
    <n v="150"/>
  </r>
  <r>
    <x v="29"/>
    <n v="1015"/>
    <n v="8350"/>
    <n v="722.11352227200189"/>
    <n v="20"/>
    <x v="0"/>
    <x v="1"/>
    <n v="20"/>
    <n v="0"/>
  </r>
  <r>
    <x v="30"/>
    <n v="1117"/>
    <n v="9603"/>
    <n v="0.30322203659161462"/>
    <n v="20"/>
    <x v="0"/>
    <x v="1"/>
    <n v="20"/>
    <n v="0"/>
  </r>
  <r>
    <x v="31"/>
    <n v="1022"/>
    <n v="8618"/>
    <n v="0.29439854547672439"/>
    <n v="20"/>
    <x v="0"/>
    <x v="1"/>
    <n v="20"/>
    <n v="0"/>
  </r>
  <r>
    <x v="32"/>
    <n v="2401"/>
    <n v="30144"/>
    <n v="16.420490000000001"/>
    <n v="15"/>
    <x v="0"/>
    <x v="1"/>
    <n v="15"/>
    <n v="0"/>
  </r>
  <r>
    <x v="33"/>
    <n v="2418"/>
    <n v="30470"/>
    <n v="0.63535699999999995"/>
    <n v="15"/>
    <x v="0"/>
    <x v="1"/>
    <n v="15"/>
    <n v="0"/>
  </r>
  <r>
    <x v="34"/>
    <n v="2416"/>
    <n v="30336"/>
    <n v="0.72491551830607937"/>
    <n v="15"/>
    <x v="0"/>
    <x v="1"/>
    <n v="15"/>
    <n v="0"/>
  </r>
  <r>
    <x v="35"/>
    <n v="3677"/>
    <n v="60699"/>
    <n v="3.5267172282328833E-2"/>
    <n v="30"/>
    <x v="0"/>
    <x v="1"/>
    <n v="30"/>
    <n v="0"/>
  </r>
  <r>
    <x v="36"/>
    <n v="3890"/>
    <n v="65880"/>
    <n v="0.21346541279344816"/>
    <n v="30"/>
    <x v="0"/>
    <x v="1"/>
    <n v="30"/>
    <n v="0"/>
  </r>
  <r>
    <x v="37"/>
    <n v="3681"/>
    <n v="61006"/>
    <n v="2.1313229157007298"/>
    <n v="30"/>
    <x v="0"/>
    <x v="1"/>
    <n v="30"/>
    <n v="0"/>
  </r>
  <r>
    <x v="38"/>
    <n v="9954"/>
    <n v="257871"/>
    <s v="TO"/>
    <n v="64"/>
    <x v="1"/>
    <x v="1"/>
    <n v="60"/>
    <n v="6.666666666666667"/>
  </r>
  <r>
    <x v="39"/>
    <n v="9938"/>
    <n v="256999"/>
    <s v="TO"/>
    <n v="61"/>
    <x v="1"/>
    <x v="1"/>
    <n v="60"/>
    <n v="1.6666666666666667"/>
  </r>
  <r>
    <x v="40"/>
    <n v="9955"/>
    <n v="257880"/>
    <s v="TO"/>
    <n v="61"/>
    <x v="1"/>
    <x v="1"/>
    <n v="60"/>
    <n v="1.6666666666666667"/>
  </r>
  <r>
    <x v="29"/>
    <n v="1015"/>
    <n v="8620"/>
    <n v="0.22907589299138637"/>
    <n v="20"/>
    <x v="0"/>
    <x v="0"/>
    <n v="20"/>
    <n v="0"/>
  </r>
  <r>
    <x v="30"/>
    <n v="1117"/>
    <n v="9666"/>
    <n v="0.46958610509173015"/>
    <n v="20"/>
    <x v="0"/>
    <x v="0"/>
    <n v="20"/>
    <n v="0"/>
  </r>
  <r>
    <x v="31"/>
    <n v="1022"/>
    <n v="8718"/>
    <n v="0.17913155759742952"/>
    <n v="20"/>
    <x v="0"/>
    <x v="0"/>
    <n v="20"/>
    <n v="0"/>
  </r>
  <r>
    <x v="32"/>
    <n v="2401"/>
    <n v="29845"/>
    <n v="13.258403163001638"/>
    <n v="15"/>
    <x v="0"/>
    <x v="0"/>
    <n v="15"/>
    <n v="0"/>
  </r>
  <r>
    <x v="33"/>
    <n v="2418"/>
    <n v="30540"/>
    <n v="2.5930318022787104"/>
    <n v="15"/>
    <x v="0"/>
    <x v="0"/>
    <n v="15"/>
    <n v="0"/>
  </r>
  <r>
    <x v="34"/>
    <n v="2416"/>
    <n v="30390"/>
    <n v="1.1559247289813359"/>
    <n v="15"/>
    <x v="0"/>
    <x v="0"/>
    <n v="15"/>
    <n v="0"/>
  </r>
  <r>
    <x v="35"/>
    <n v="3677"/>
    <n v="60456"/>
    <n v="11.572877713522761"/>
    <n v="30"/>
    <x v="0"/>
    <x v="0"/>
    <n v="30"/>
    <n v="0"/>
  </r>
  <r>
    <x v="36"/>
    <n v="3890"/>
    <n v="65964"/>
    <n v="130.9075449551776"/>
    <n v="30"/>
    <x v="0"/>
    <x v="0"/>
    <n v="30"/>
    <n v="0"/>
  </r>
  <r>
    <x v="37"/>
    <n v="3681"/>
    <n v="60957"/>
    <n v="32.185272547803478"/>
    <n v="30"/>
    <x v="0"/>
    <x v="0"/>
    <n v="30"/>
    <n v="0"/>
  </r>
  <r>
    <x v="38"/>
    <n v="9954"/>
    <n v="257931"/>
    <s v="TO"/>
    <n v="64"/>
    <x v="1"/>
    <x v="0"/>
    <n v="60"/>
    <n v="6.666666666666667"/>
  </r>
  <r>
    <x v="39"/>
    <n v="9938"/>
    <n v="257142"/>
    <s v="TO"/>
    <n v="61"/>
    <x v="1"/>
    <x v="0"/>
    <n v="60"/>
    <n v="1.6666666666666667"/>
  </r>
  <r>
    <x v="40"/>
    <n v="9955"/>
    <n v="258001"/>
    <s v="TO"/>
    <n v="61"/>
    <x v="1"/>
    <x v="0"/>
    <n v="60"/>
    <n v="1.6666666666666667"/>
  </r>
  <r>
    <x v="8"/>
    <n v="1128"/>
    <n v="9976"/>
    <n v="1.4229053523216864"/>
    <n v="30"/>
    <x v="1"/>
    <x v="6"/>
    <n v="30"/>
    <n v="0"/>
  </r>
  <r>
    <x v="9"/>
    <n v="1548"/>
    <n v="14952"/>
    <n v="0.47741448508459144"/>
    <n v="28"/>
    <x v="0"/>
    <x v="6"/>
    <n v="28"/>
    <n v="0"/>
  </r>
  <r>
    <x v="8"/>
    <n v="1128"/>
    <n v="9175"/>
    <n v="1.0706670018"/>
    <n v="30"/>
    <x v="0"/>
    <x v="1"/>
    <n v="3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D54AB-3358-CF45-AC58-9BAD19CBB01C}" name="PivotTable1" cacheId="1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9" firstHeaderRow="1" firstDataRow="2" firstDataCol="1"/>
  <pivotFields count="7"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6">
        <item x="1"/>
        <item x="2"/>
        <item x="3"/>
        <item x="0"/>
        <item x="4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Ga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82C77-A374-4644-A306-C5478BA64F43}" name="PivotTable2" cacheId="11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9" firstHeaderRow="1" firstDataRow="2" firstDataCol="1"/>
  <pivotFields count="7"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axis="axisRow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Gap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73DB1-BFC5-D949-81BD-4364B1B956BA}" name="PivotTable3" cacheId="11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9" firstHeaderRow="1" firstDataRow="2" firstDataCol="1"/>
  <pivotFields count="9">
    <pivotField compact="0" outline="0" showAll="0">
      <items count="42">
        <item x="19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6">
        <item x="2"/>
        <item x="4"/>
        <item x="3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Gap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FB89A-1D85-AC4E-8618-58EB1EEB2496}" name="PivotTable4" cacheId="11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12" firstHeaderRow="1" firstDataRow="2" firstDataCol="1"/>
  <pivotFields count="9">
    <pivotField compact="0" outline="0" showAll="0">
      <items count="42">
        <item x="19"/>
        <item x="20"/>
        <item x="21"/>
        <item x="22"/>
        <item x="23"/>
        <item x="24"/>
        <item x="25"/>
        <item x="26"/>
        <item x="27"/>
        <item x="28"/>
        <item x="0"/>
        <item x="1"/>
        <item x="2"/>
        <item x="3"/>
        <item x="4"/>
        <item x="5"/>
        <item x="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axis="axisRow" compact="0" outline="0" showAll="0">
      <items count="9">
        <item x="6"/>
        <item x="7"/>
        <item x="5"/>
        <item x="4"/>
        <item x="3"/>
        <item x="2"/>
        <item x="1"/>
        <item x="0"/>
        <item t="default"/>
      </items>
    </pivotField>
    <pivotField compact="0" outline="0" showAll="0"/>
    <pivotField dataField="1" compact="0" outline="0"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Gap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5943-1E29-49CC-85BE-A7EDC4397C37}">
  <dimension ref="A1:I44"/>
  <sheetViews>
    <sheetView workbookViewId="0">
      <selection activeCell="F33" sqref="F33"/>
    </sheetView>
  </sheetViews>
  <sheetFormatPr baseColWidth="10" defaultColWidth="8.83203125" defaultRowHeight="15" x14ac:dyDescent="0.2"/>
  <cols>
    <col min="2" max="2" width="7.33203125" bestFit="1" customWidth="1"/>
    <col min="3" max="5" width="7.33203125" customWidth="1"/>
    <col min="6" max="6" width="13" bestFit="1" customWidth="1"/>
    <col min="9" max="9" width="9.1640625" bestFit="1" customWidth="1"/>
  </cols>
  <sheetData>
    <row r="1" spans="1:9" x14ac:dyDescent="0.2">
      <c r="A1" s="60" t="s">
        <v>48</v>
      </c>
      <c r="B1" s="63" t="s">
        <v>41</v>
      </c>
      <c r="C1" s="63"/>
      <c r="D1" s="63"/>
      <c r="E1" s="63"/>
      <c r="F1" s="63" t="s">
        <v>42</v>
      </c>
      <c r="G1" s="63"/>
      <c r="H1" s="63"/>
      <c r="I1" s="63"/>
    </row>
    <row r="2" spans="1:9" x14ac:dyDescent="0.2">
      <c r="A2" s="61"/>
      <c r="B2" s="6" t="s">
        <v>76</v>
      </c>
      <c r="C2" s="6" t="s">
        <v>97</v>
      </c>
      <c r="D2" s="6" t="s">
        <v>100</v>
      </c>
      <c r="E2" s="6" t="s">
        <v>98</v>
      </c>
      <c r="F2" s="6" t="s">
        <v>76</v>
      </c>
      <c r="G2" s="6" t="s">
        <v>97</v>
      </c>
      <c r="H2" s="6" t="s">
        <v>100</v>
      </c>
      <c r="I2" s="6" t="s">
        <v>98</v>
      </c>
    </row>
    <row r="3" spans="1:9" x14ac:dyDescent="0.2">
      <c r="A3" s="57" t="s">
        <v>0</v>
      </c>
      <c r="B3" s="58">
        <v>30</v>
      </c>
      <c r="C3" s="58">
        <v>30</v>
      </c>
      <c r="D3" s="58">
        <v>30</v>
      </c>
      <c r="E3" s="58">
        <v>30</v>
      </c>
      <c r="F3" s="58">
        <v>30</v>
      </c>
      <c r="G3" s="58">
        <v>30</v>
      </c>
      <c r="H3" s="58">
        <v>30</v>
      </c>
      <c r="I3" s="59">
        <v>30</v>
      </c>
    </row>
    <row r="4" spans="1:9" x14ac:dyDescent="0.2">
      <c r="A4" s="20" t="s">
        <v>1</v>
      </c>
      <c r="B4">
        <v>57</v>
      </c>
      <c r="C4">
        <v>57</v>
      </c>
      <c r="D4">
        <v>57</v>
      </c>
      <c r="E4">
        <v>57</v>
      </c>
      <c r="F4">
        <v>57</v>
      </c>
      <c r="G4">
        <v>57</v>
      </c>
      <c r="H4">
        <v>57</v>
      </c>
      <c r="I4" s="21">
        <v>57</v>
      </c>
    </row>
    <row r="5" spans="1:9" x14ac:dyDescent="0.2">
      <c r="A5" s="20" t="s">
        <v>2</v>
      </c>
      <c r="B5">
        <v>84</v>
      </c>
      <c r="C5">
        <v>84</v>
      </c>
      <c r="D5">
        <v>84</v>
      </c>
      <c r="E5">
        <v>84</v>
      </c>
      <c r="F5">
        <v>84</v>
      </c>
      <c r="G5">
        <v>84</v>
      </c>
      <c r="H5">
        <v>84</v>
      </c>
      <c r="I5" s="21">
        <v>84</v>
      </c>
    </row>
    <row r="6" spans="1:9" x14ac:dyDescent="0.2">
      <c r="A6" s="20" t="s">
        <v>3</v>
      </c>
      <c r="B6">
        <v>107</v>
      </c>
      <c r="C6">
        <v>108</v>
      </c>
      <c r="D6">
        <v>107</v>
      </c>
      <c r="E6">
        <v>107</v>
      </c>
      <c r="F6">
        <v>107</v>
      </c>
      <c r="G6">
        <v>108</v>
      </c>
      <c r="H6">
        <v>107</v>
      </c>
      <c r="I6" s="21">
        <v>107</v>
      </c>
    </row>
    <row r="7" spans="1:9" x14ac:dyDescent="0.2">
      <c r="A7" s="20" t="s">
        <v>4</v>
      </c>
      <c r="B7">
        <v>134</v>
      </c>
      <c r="C7">
        <v>136</v>
      </c>
      <c r="D7">
        <v>134</v>
      </c>
      <c r="E7">
        <v>134</v>
      </c>
      <c r="F7">
        <v>134</v>
      </c>
      <c r="G7">
        <v>134</v>
      </c>
      <c r="H7">
        <v>134</v>
      </c>
      <c r="I7" s="21">
        <v>134</v>
      </c>
    </row>
    <row r="8" spans="1:9" x14ac:dyDescent="0.2">
      <c r="A8" s="20" t="s">
        <v>5</v>
      </c>
      <c r="B8">
        <v>36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 s="21">
        <v>36</v>
      </c>
    </row>
    <row r="9" spans="1:9" x14ac:dyDescent="0.2">
      <c r="A9" s="20" t="s">
        <v>6</v>
      </c>
      <c r="B9">
        <v>67</v>
      </c>
      <c r="C9">
        <v>69</v>
      </c>
      <c r="D9">
        <v>67</v>
      </c>
      <c r="E9">
        <v>67</v>
      </c>
      <c r="F9">
        <v>67</v>
      </c>
      <c r="G9">
        <v>69</v>
      </c>
      <c r="H9">
        <v>67</v>
      </c>
      <c r="I9" s="21">
        <v>67</v>
      </c>
    </row>
    <row r="10" spans="1:9" x14ac:dyDescent="0.2">
      <c r="A10" s="20" t="s">
        <v>7</v>
      </c>
      <c r="B10">
        <v>101</v>
      </c>
      <c r="C10">
        <v>105</v>
      </c>
      <c r="D10">
        <v>101</v>
      </c>
      <c r="E10">
        <v>101</v>
      </c>
      <c r="F10">
        <v>101</v>
      </c>
      <c r="G10">
        <v>102</v>
      </c>
      <c r="H10">
        <v>101</v>
      </c>
      <c r="I10" s="21">
        <v>101</v>
      </c>
    </row>
    <row r="11" spans="1:9" x14ac:dyDescent="0.2">
      <c r="A11" s="20" t="s">
        <v>8</v>
      </c>
      <c r="B11">
        <v>126</v>
      </c>
      <c r="C11">
        <v>131</v>
      </c>
      <c r="D11">
        <v>126</v>
      </c>
      <c r="E11">
        <v>126</v>
      </c>
      <c r="F11">
        <v>126</v>
      </c>
      <c r="G11">
        <v>128</v>
      </c>
      <c r="H11">
        <v>126</v>
      </c>
      <c r="I11" s="21">
        <v>126</v>
      </c>
    </row>
    <row r="12" spans="1:9" x14ac:dyDescent="0.2">
      <c r="A12" s="20" t="s">
        <v>9</v>
      </c>
      <c r="B12">
        <v>156</v>
      </c>
      <c r="C12">
        <v>163</v>
      </c>
      <c r="D12">
        <v>156</v>
      </c>
      <c r="E12">
        <v>156</v>
      </c>
      <c r="F12">
        <v>156</v>
      </c>
      <c r="G12">
        <v>162</v>
      </c>
      <c r="H12">
        <v>156</v>
      </c>
      <c r="I12" s="21">
        <v>156</v>
      </c>
    </row>
    <row r="13" spans="1:9" x14ac:dyDescent="0.2">
      <c r="A13" s="20" t="s">
        <v>10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  <c r="I13" s="21">
        <v>23</v>
      </c>
    </row>
    <row r="14" spans="1:9" x14ac:dyDescent="0.2">
      <c r="A14" s="20" t="s">
        <v>11</v>
      </c>
      <c r="B14">
        <v>63</v>
      </c>
      <c r="C14">
        <v>63</v>
      </c>
      <c r="D14">
        <v>63</v>
      </c>
      <c r="E14">
        <v>63</v>
      </c>
      <c r="F14">
        <v>64</v>
      </c>
      <c r="G14">
        <v>65.999999997900048</v>
      </c>
      <c r="H14">
        <v>65</v>
      </c>
      <c r="I14" s="21">
        <v>64</v>
      </c>
    </row>
    <row r="15" spans="1:9" x14ac:dyDescent="0.2">
      <c r="A15" s="20" t="s">
        <v>12</v>
      </c>
      <c r="B15" t="s">
        <v>43</v>
      </c>
      <c r="C15">
        <v>708</v>
      </c>
      <c r="D15" t="s">
        <v>43</v>
      </c>
      <c r="E15" t="s">
        <v>43</v>
      </c>
      <c r="F15" t="s">
        <v>43</v>
      </c>
      <c r="G15">
        <v>677</v>
      </c>
      <c r="H15">
        <v>658</v>
      </c>
      <c r="I15" s="21" t="s">
        <v>43</v>
      </c>
    </row>
    <row r="16" spans="1:9" x14ac:dyDescent="0.2">
      <c r="A16" s="20" t="s">
        <v>13</v>
      </c>
      <c r="B16">
        <v>696</v>
      </c>
      <c r="C16">
        <v>696</v>
      </c>
      <c r="D16" t="s">
        <v>43</v>
      </c>
      <c r="E16">
        <v>696</v>
      </c>
      <c r="F16">
        <v>1016</v>
      </c>
      <c r="G16">
        <v>1016</v>
      </c>
      <c r="H16">
        <v>1016</v>
      </c>
      <c r="I16" s="21">
        <v>1016</v>
      </c>
    </row>
    <row r="17" spans="1:9" x14ac:dyDescent="0.2">
      <c r="A17" s="20" t="s">
        <v>14</v>
      </c>
      <c r="B17" t="s">
        <v>43</v>
      </c>
      <c r="C17">
        <v>1149</v>
      </c>
      <c r="D17" t="s">
        <v>43</v>
      </c>
      <c r="E17" t="s">
        <v>43</v>
      </c>
      <c r="F17">
        <v>1187</v>
      </c>
      <c r="G17">
        <v>1213</v>
      </c>
      <c r="H17">
        <v>1187</v>
      </c>
      <c r="I17" s="21">
        <v>1187</v>
      </c>
    </row>
    <row r="18" spans="1:9" x14ac:dyDescent="0.2">
      <c r="A18" s="20" t="s">
        <v>15</v>
      </c>
      <c r="B18" t="s">
        <v>43</v>
      </c>
      <c r="C18">
        <v>1696</v>
      </c>
      <c r="D18" t="s">
        <v>43</v>
      </c>
      <c r="E18" t="s">
        <v>43</v>
      </c>
      <c r="F18">
        <v>1803</v>
      </c>
      <c r="G18">
        <v>1803</v>
      </c>
      <c r="H18">
        <v>1803</v>
      </c>
      <c r="I18" s="21">
        <v>1803</v>
      </c>
    </row>
    <row r="19" spans="1:9" x14ac:dyDescent="0.2">
      <c r="A19" s="20" t="s">
        <v>16</v>
      </c>
      <c r="B19" t="s">
        <v>43</v>
      </c>
      <c r="C19">
        <v>3034</v>
      </c>
      <c r="D19" t="s">
        <v>43</v>
      </c>
      <c r="E19" t="s">
        <v>43</v>
      </c>
      <c r="F19" t="s">
        <v>43</v>
      </c>
      <c r="G19">
        <v>3125</v>
      </c>
      <c r="H19">
        <v>3002</v>
      </c>
      <c r="I19" s="21" t="s">
        <v>43</v>
      </c>
    </row>
    <row r="20" spans="1:9" x14ac:dyDescent="0.2">
      <c r="A20" s="20" t="s">
        <v>17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 s="21">
        <v>20</v>
      </c>
    </row>
    <row r="21" spans="1:9" x14ac:dyDescent="0.2">
      <c r="A21" s="20" t="s">
        <v>18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 s="21">
        <v>20</v>
      </c>
    </row>
    <row r="22" spans="1:9" x14ac:dyDescent="0.2">
      <c r="A22" s="20" t="s">
        <v>19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  <c r="I22" s="21">
        <v>20</v>
      </c>
    </row>
    <row r="23" spans="1:9" x14ac:dyDescent="0.2">
      <c r="A23" s="20" t="s">
        <v>20</v>
      </c>
      <c r="B23">
        <v>15</v>
      </c>
      <c r="C23">
        <v>15</v>
      </c>
      <c r="D23">
        <v>15</v>
      </c>
      <c r="E23">
        <v>15</v>
      </c>
      <c r="F23">
        <v>15</v>
      </c>
      <c r="G23">
        <v>15</v>
      </c>
      <c r="H23">
        <v>15</v>
      </c>
      <c r="I23" s="21">
        <v>15</v>
      </c>
    </row>
    <row r="24" spans="1:9" x14ac:dyDescent="0.2">
      <c r="A24" s="20" t="s">
        <v>21</v>
      </c>
      <c r="B24">
        <v>15</v>
      </c>
      <c r="C24">
        <v>15</v>
      </c>
      <c r="D24">
        <v>15</v>
      </c>
      <c r="E24">
        <v>15</v>
      </c>
      <c r="F24">
        <v>15</v>
      </c>
      <c r="G24">
        <v>15</v>
      </c>
      <c r="H24">
        <v>15</v>
      </c>
      <c r="I24" s="21">
        <v>15</v>
      </c>
    </row>
    <row r="25" spans="1:9" x14ac:dyDescent="0.2">
      <c r="A25" s="20" t="s">
        <v>22</v>
      </c>
      <c r="B25">
        <v>15</v>
      </c>
      <c r="C25">
        <v>15</v>
      </c>
      <c r="D25">
        <v>15</v>
      </c>
      <c r="E25">
        <v>15</v>
      </c>
      <c r="F25">
        <v>15</v>
      </c>
      <c r="G25">
        <v>15</v>
      </c>
      <c r="H25">
        <v>15</v>
      </c>
      <c r="I25" s="21">
        <v>15</v>
      </c>
    </row>
    <row r="26" spans="1:9" x14ac:dyDescent="0.2">
      <c r="A26" s="20" t="s">
        <v>23</v>
      </c>
      <c r="B26">
        <v>30</v>
      </c>
      <c r="C26">
        <v>30</v>
      </c>
      <c r="D26">
        <v>30</v>
      </c>
      <c r="E26">
        <v>30</v>
      </c>
      <c r="F26">
        <v>30</v>
      </c>
      <c r="G26">
        <v>30</v>
      </c>
      <c r="H26">
        <v>30</v>
      </c>
      <c r="I26" s="21">
        <v>30</v>
      </c>
    </row>
    <row r="27" spans="1:9" x14ac:dyDescent="0.2">
      <c r="A27" s="20" t="s">
        <v>24</v>
      </c>
      <c r="B27">
        <v>30</v>
      </c>
      <c r="C27">
        <v>30</v>
      </c>
      <c r="D27">
        <v>30</v>
      </c>
      <c r="E27">
        <v>30</v>
      </c>
      <c r="F27">
        <v>30</v>
      </c>
      <c r="G27">
        <v>30</v>
      </c>
      <c r="H27">
        <v>31</v>
      </c>
      <c r="I27" s="21">
        <v>30</v>
      </c>
    </row>
    <row r="28" spans="1:9" x14ac:dyDescent="0.2">
      <c r="A28" s="20" t="s">
        <v>25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 s="21">
        <v>30</v>
      </c>
    </row>
    <row r="29" spans="1:9" hidden="1" x14ac:dyDescent="0.2">
      <c r="A29" s="20" t="s">
        <v>26</v>
      </c>
      <c r="B29">
        <v>60</v>
      </c>
      <c r="C29">
        <v>61</v>
      </c>
      <c r="D29">
        <v>60</v>
      </c>
      <c r="E29">
        <v>60</v>
      </c>
      <c r="F29">
        <v>60</v>
      </c>
      <c r="G29">
        <v>61</v>
      </c>
      <c r="H29">
        <v>60</v>
      </c>
      <c r="I29" s="21">
        <v>60</v>
      </c>
    </row>
    <row r="30" spans="1:9" hidden="1" x14ac:dyDescent="0.2">
      <c r="A30" s="20" t="s">
        <v>27</v>
      </c>
      <c r="B30">
        <v>60</v>
      </c>
      <c r="C30">
        <v>61</v>
      </c>
      <c r="D30">
        <v>60</v>
      </c>
      <c r="E30">
        <v>60</v>
      </c>
      <c r="F30">
        <v>60</v>
      </c>
      <c r="G30">
        <v>61</v>
      </c>
      <c r="H30">
        <v>60</v>
      </c>
      <c r="I30" s="21">
        <v>60</v>
      </c>
    </row>
    <row r="31" spans="1:9" hidden="1" x14ac:dyDescent="0.2">
      <c r="A31" s="20" t="s">
        <v>28</v>
      </c>
      <c r="B31">
        <v>60</v>
      </c>
      <c r="C31">
        <v>61</v>
      </c>
      <c r="D31">
        <v>60</v>
      </c>
      <c r="E31">
        <v>60</v>
      </c>
      <c r="F31">
        <v>60</v>
      </c>
      <c r="G31">
        <v>61</v>
      </c>
      <c r="H31">
        <v>60</v>
      </c>
      <c r="I31" s="21">
        <v>60</v>
      </c>
    </row>
    <row r="32" spans="1:9" x14ac:dyDescent="0.2">
      <c r="A32" s="20" t="s">
        <v>29</v>
      </c>
      <c r="B32">
        <v>20</v>
      </c>
      <c r="C32">
        <v>20</v>
      </c>
      <c r="D32">
        <v>20</v>
      </c>
      <c r="E32">
        <v>20</v>
      </c>
      <c r="F32">
        <v>23</v>
      </c>
      <c r="G32">
        <v>23</v>
      </c>
      <c r="H32">
        <v>23</v>
      </c>
      <c r="I32" s="21">
        <v>23</v>
      </c>
    </row>
    <row r="33" spans="1:9" x14ac:dyDescent="0.2">
      <c r="A33" s="20" t="s">
        <v>30</v>
      </c>
      <c r="B33">
        <v>28</v>
      </c>
      <c r="C33">
        <v>28</v>
      </c>
      <c r="D33">
        <v>28</v>
      </c>
      <c r="E33">
        <v>28</v>
      </c>
      <c r="F33">
        <v>30</v>
      </c>
      <c r="G33">
        <v>30</v>
      </c>
      <c r="H33">
        <v>30</v>
      </c>
      <c r="I33" s="21">
        <v>30</v>
      </c>
    </row>
    <row r="34" spans="1:9" x14ac:dyDescent="0.2">
      <c r="A34" s="20" t="s">
        <v>31</v>
      </c>
      <c r="B34">
        <v>28</v>
      </c>
      <c r="C34">
        <v>28</v>
      </c>
      <c r="D34">
        <v>28</v>
      </c>
      <c r="E34">
        <v>28</v>
      </c>
      <c r="F34">
        <v>28</v>
      </c>
      <c r="G34">
        <v>28</v>
      </c>
      <c r="H34">
        <v>28</v>
      </c>
      <c r="I34" s="21">
        <v>28</v>
      </c>
    </row>
    <row r="35" spans="1:9" x14ac:dyDescent="0.2">
      <c r="A35" s="20" t="s">
        <v>32</v>
      </c>
      <c r="B35">
        <v>18</v>
      </c>
      <c r="C35">
        <v>18</v>
      </c>
      <c r="D35">
        <v>18</v>
      </c>
      <c r="E35">
        <v>18</v>
      </c>
      <c r="F35">
        <v>20</v>
      </c>
      <c r="G35">
        <v>20</v>
      </c>
      <c r="H35">
        <v>20</v>
      </c>
      <c r="I35" s="21">
        <v>20</v>
      </c>
    </row>
    <row r="36" spans="1:9" x14ac:dyDescent="0.2">
      <c r="A36" s="20" t="s">
        <v>33</v>
      </c>
      <c r="B36">
        <v>36</v>
      </c>
      <c r="C36">
        <v>36</v>
      </c>
      <c r="D36">
        <v>36</v>
      </c>
      <c r="E36">
        <v>36</v>
      </c>
      <c r="F36">
        <v>36</v>
      </c>
      <c r="G36">
        <v>36</v>
      </c>
      <c r="H36">
        <v>36</v>
      </c>
      <c r="I36" s="21">
        <v>36</v>
      </c>
    </row>
    <row r="37" spans="1:9" x14ac:dyDescent="0.2">
      <c r="A37" s="20" t="s">
        <v>34</v>
      </c>
      <c r="B37">
        <v>29</v>
      </c>
      <c r="C37">
        <v>29</v>
      </c>
      <c r="D37">
        <v>29</v>
      </c>
      <c r="E37">
        <v>29</v>
      </c>
      <c r="F37">
        <v>31</v>
      </c>
      <c r="G37">
        <v>31</v>
      </c>
      <c r="H37">
        <v>31</v>
      </c>
      <c r="I37" s="21">
        <v>31</v>
      </c>
    </row>
    <row r="38" spans="1:9" x14ac:dyDescent="0.2">
      <c r="A38" s="20" t="s">
        <v>35</v>
      </c>
      <c r="B38">
        <v>10</v>
      </c>
      <c r="C38">
        <v>10</v>
      </c>
      <c r="D38">
        <v>10</v>
      </c>
      <c r="E38">
        <v>10</v>
      </c>
      <c r="F38">
        <v>20</v>
      </c>
      <c r="G38">
        <v>20</v>
      </c>
      <c r="H38">
        <v>20</v>
      </c>
      <c r="I38" s="21">
        <v>20</v>
      </c>
    </row>
    <row r="39" spans="1:9" x14ac:dyDescent="0.2">
      <c r="A39" s="20" t="s">
        <v>36</v>
      </c>
      <c r="B39">
        <v>33</v>
      </c>
      <c r="C39">
        <v>33</v>
      </c>
      <c r="D39">
        <v>33</v>
      </c>
      <c r="E39">
        <v>33</v>
      </c>
      <c r="F39">
        <v>33</v>
      </c>
      <c r="G39">
        <v>33</v>
      </c>
      <c r="H39">
        <v>33</v>
      </c>
      <c r="I39" s="21">
        <v>33</v>
      </c>
    </row>
    <row r="40" spans="1:9" x14ac:dyDescent="0.2">
      <c r="A40" s="20" t="s">
        <v>37</v>
      </c>
      <c r="B40">
        <v>49</v>
      </c>
      <c r="C40">
        <v>49</v>
      </c>
      <c r="D40">
        <v>49</v>
      </c>
      <c r="E40">
        <v>49</v>
      </c>
      <c r="F40">
        <v>50</v>
      </c>
      <c r="G40">
        <v>50</v>
      </c>
      <c r="H40">
        <v>50</v>
      </c>
      <c r="I40" s="21">
        <v>50</v>
      </c>
    </row>
    <row r="41" spans="1:9" x14ac:dyDescent="0.2">
      <c r="A41" s="20" t="s">
        <v>38</v>
      </c>
      <c r="B41">
        <v>59</v>
      </c>
      <c r="C41">
        <v>59</v>
      </c>
      <c r="D41">
        <v>59</v>
      </c>
      <c r="E41">
        <v>59</v>
      </c>
      <c r="F41">
        <v>80</v>
      </c>
      <c r="G41">
        <v>80</v>
      </c>
      <c r="H41">
        <v>80</v>
      </c>
      <c r="I41" s="21">
        <v>80</v>
      </c>
    </row>
    <row r="42" spans="1:9" x14ac:dyDescent="0.2">
      <c r="A42" s="20" t="s">
        <v>39</v>
      </c>
      <c r="B42">
        <v>51</v>
      </c>
      <c r="C42">
        <v>51</v>
      </c>
      <c r="D42" t="s">
        <v>43</v>
      </c>
      <c r="E42">
        <v>51</v>
      </c>
      <c r="F42">
        <v>52</v>
      </c>
      <c r="G42">
        <v>52</v>
      </c>
      <c r="H42">
        <v>52</v>
      </c>
      <c r="I42" s="21">
        <v>52</v>
      </c>
    </row>
    <row r="43" spans="1:9" x14ac:dyDescent="0.2">
      <c r="A43" s="22" t="s">
        <v>40</v>
      </c>
      <c r="B43" s="23">
        <v>77</v>
      </c>
      <c r="C43" s="23">
        <v>77</v>
      </c>
      <c r="D43" s="23">
        <v>77</v>
      </c>
      <c r="E43" s="23">
        <v>77</v>
      </c>
      <c r="F43" s="23">
        <v>87</v>
      </c>
      <c r="G43" s="23">
        <v>87</v>
      </c>
      <c r="H43" s="23">
        <v>87</v>
      </c>
      <c r="I43" s="24">
        <v>87</v>
      </c>
    </row>
    <row r="44" spans="1:9" x14ac:dyDescent="0.2">
      <c r="A44" s="62" t="s">
        <v>101</v>
      </c>
      <c r="B44" s="50"/>
      <c r="C44" s="50">
        <v>28</v>
      </c>
      <c r="D44" s="50">
        <v>32</v>
      </c>
      <c r="E44" s="50">
        <v>34</v>
      </c>
      <c r="F44" s="50"/>
      <c r="G44" s="50">
        <v>29</v>
      </c>
      <c r="H44" s="50">
        <v>32</v>
      </c>
      <c r="I44" s="51">
        <v>36</v>
      </c>
    </row>
  </sheetData>
  <mergeCells count="3">
    <mergeCell ref="A1:A2"/>
    <mergeCell ref="B1:E1"/>
    <mergeCell ref="F1:I1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2468-C63C-4DA0-AA57-02103853F957}">
  <dimension ref="A2:D9"/>
  <sheetViews>
    <sheetView workbookViewId="0">
      <pane ySplit="4" topLeftCell="A5" activePane="bottomLeft" state="frozen"/>
      <selection pane="bottomLeft" activeCell="D4" sqref="D4:D8"/>
    </sheetView>
  </sheetViews>
  <sheetFormatPr baseColWidth="10" defaultRowHeight="15" x14ac:dyDescent="0.2"/>
  <cols>
    <col min="1" max="1" width="12.5" bestFit="1" customWidth="1"/>
    <col min="2" max="4" width="12.1640625" bestFit="1" customWidth="1"/>
    <col min="5" max="5" width="10.5" bestFit="1" customWidth="1"/>
    <col min="6" max="6" width="13" bestFit="1" customWidth="1"/>
    <col min="7" max="8" width="13.1640625" bestFit="1" customWidth="1"/>
    <col min="9" max="9" width="15.6640625" bestFit="1" customWidth="1"/>
    <col min="10" max="11" width="9.5" bestFit="1" customWidth="1"/>
    <col min="12" max="12" width="10" bestFit="1" customWidth="1"/>
    <col min="13" max="14" width="10.1640625" bestFit="1" customWidth="1"/>
    <col min="15" max="15" width="12.6640625" bestFit="1" customWidth="1"/>
    <col min="16" max="17" width="10" bestFit="1" customWidth="1"/>
    <col min="18" max="18" width="22.83203125" bestFit="1" customWidth="1"/>
    <col min="19" max="19" width="27.33203125" bestFit="1" customWidth="1"/>
    <col min="20" max="25" width="19" bestFit="1" customWidth="1"/>
    <col min="26" max="26" width="25.83203125" bestFit="1" customWidth="1"/>
    <col min="27" max="27" width="25.5" bestFit="1" customWidth="1"/>
    <col min="28" max="28" width="30" bestFit="1" customWidth="1"/>
    <col min="29" max="34" width="19" bestFit="1" customWidth="1"/>
    <col min="35" max="35" width="20" bestFit="1" customWidth="1"/>
    <col min="36" max="36" width="19.6640625" bestFit="1" customWidth="1"/>
    <col min="37" max="37" width="24.1640625" bestFit="1" customWidth="1"/>
    <col min="38" max="43" width="19" bestFit="1" customWidth="1"/>
    <col min="44" max="44" width="22.83203125" bestFit="1" customWidth="1"/>
    <col min="45" max="45" width="22.5" bestFit="1" customWidth="1"/>
    <col min="46" max="46" width="27" bestFit="1" customWidth="1"/>
    <col min="47" max="47" width="19.1640625" bestFit="1" customWidth="1"/>
    <col min="48" max="48" width="18.83203125" bestFit="1" customWidth="1"/>
    <col min="49" max="49" width="23.33203125" bestFit="1" customWidth="1"/>
    <col min="50" max="57" width="14.83203125" bestFit="1" customWidth="1"/>
    <col min="58" max="58" width="22.83203125" bestFit="1" customWidth="1"/>
    <col min="59" max="59" width="22.5" bestFit="1" customWidth="1"/>
    <col min="60" max="60" width="22" bestFit="1" customWidth="1"/>
    <col min="61" max="61" width="20.83203125" bestFit="1" customWidth="1"/>
    <col min="62" max="62" width="19.1640625" bestFit="1" customWidth="1"/>
    <col min="63" max="63" width="18.83203125" bestFit="1" customWidth="1"/>
    <col min="64" max="64" width="18.33203125" bestFit="1" customWidth="1"/>
    <col min="65" max="65" width="17.33203125" bestFit="1" customWidth="1"/>
  </cols>
  <sheetData>
    <row r="2" spans="1:4" x14ac:dyDescent="0.2">
      <c r="A2" s="12" t="s">
        <v>102</v>
      </c>
      <c r="B2" s="12" t="s">
        <v>47</v>
      </c>
    </row>
    <row r="3" spans="1:4" x14ac:dyDescent="0.2">
      <c r="A3" s="12" t="s">
        <v>48</v>
      </c>
      <c r="B3" t="s">
        <v>49</v>
      </c>
      <c r="C3" t="s">
        <v>51</v>
      </c>
      <c r="D3" t="s">
        <v>82</v>
      </c>
    </row>
    <row r="4" spans="1:4" x14ac:dyDescent="0.2">
      <c r="A4" t="s">
        <v>68</v>
      </c>
      <c r="B4">
        <v>0</v>
      </c>
      <c r="C4">
        <v>14.275187083700498</v>
      </c>
      <c r="D4">
        <v>6.1730538740326475</v>
      </c>
    </row>
    <row r="5" spans="1:4" x14ac:dyDescent="0.2">
      <c r="A5" t="s">
        <v>70</v>
      </c>
      <c r="B5">
        <v>0</v>
      </c>
      <c r="C5">
        <v>96.446519300975439</v>
      </c>
      <c r="D5">
        <v>44.313265624772498</v>
      </c>
    </row>
    <row r="6" spans="1:4" x14ac:dyDescent="0.2">
      <c r="A6" t="s">
        <v>69</v>
      </c>
      <c r="B6">
        <v>0</v>
      </c>
      <c r="C6">
        <v>92.793054208266796</v>
      </c>
      <c r="D6">
        <v>40.126726144115374</v>
      </c>
    </row>
    <row r="7" spans="1:4" x14ac:dyDescent="0.2">
      <c r="A7" t="s">
        <v>65</v>
      </c>
      <c r="B7">
        <v>0</v>
      </c>
      <c r="C7">
        <v>3.7756462703308231</v>
      </c>
      <c r="D7">
        <v>1.2245339255126995</v>
      </c>
    </row>
    <row r="8" spans="1:4" x14ac:dyDescent="0.2">
      <c r="A8" t="s">
        <v>64</v>
      </c>
      <c r="B8">
        <v>0</v>
      </c>
      <c r="C8">
        <v>3.8158565373305957</v>
      </c>
      <c r="D8">
        <v>1.1344438354226094</v>
      </c>
    </row>
    <row r="9" spans="1:4" x14ac:dyDescent="0.2">
      <c r="A9" t="s">
        <v>82</v>
      </c>
      <c r="B9">
        <v>0</v>
      </c>
      <c r="C9">
        <v>47.777289804759242</v>
      </c>
      <c r="D9">
        <v>18.594404680771166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EBFA-D180-4EA2-A13F-E816AA3D49A6}">
  <dimension ref="A1:X62"/>
  <sheetViews>
    <sheetView workbookViewId="0">
      <selection activeCell="R33" sqref="R33"/>
    </sheetView>
  </sheetViews>
  <sheetFormatPr baseColWidth="10" defaultRowHeight="15" x14ac:dyDescent="0.2"/>
  <cols>
    <col min="1" max="1" width="10" bestFit="1" customWidth="1"/>
    <col min="2" max="3" width="4.1640625" style="16" bestFit="1" customWidth="1"/>
    <col min="4" max="4" width="5.1640625" style="16" bestFit="1" customWidth="1"/>
    <col min="5" max="5" width="5.5" style="16" bestFit="1" customWidth="1"/>
    <col min="6" max="6" width="13.6640625" style="16" bestFit="1" customWidth="1"/>
    <col min="7" max="7" width="8.83203125" style="16" bestFit="1" customWidth="1"/>
    <col min="8" max="8" width="11.5" style="16" bestFit="1" customWidth="1"/>
    <col min="9" max="9" width="7.1640625" style="16" bestFit="1" customWidth="1"/>
    <col min="10" max="10" width="9.1640625" style="16" bestFit="1" customWidth="1"/>
    <col min="11" max="11" width="5.5" style="16" bestFit="1" customWidth="1"/>
    <col min="12" max="12" width="5.1640625" style="16" bestFit="1" customWidth="1"/>
    <col min="13" max="14" width="13.1640625" style="16" bestFit="1" customWidth="1"/>
    <col min="15" max="15" width="7.1640625" style="16" bestFit="1" customWidth="1"/>
    <col min="16" max="17" width="12.6640625" style="16" bestFit="1" customWidth="1"/>
    <col min="18" max="19" width="9.6640625" style="16" bestFit="1" customWidth="1"/>
  </cols>
  <sheetData>
    <row r="1" spans="1:24" x14ac:dyDescent="0.2">
      <c r="A1" s="34" t="s">
        <v>44</v>
      </c>
      <c r="B1" s="46" t="s">
        <v>79</v>
      </c>
      <c r="C1" s="43" t="s">
        <v>80</v>
      </c>
      <c r="D1" s="36" t="s">
        <v>86</v>
      </c>
      <c r="E1" s="27" t="s">
        <v>84</v>
      </c>
      <c r="F1" s="32"/>
      <c r="G1" s="32"/>
      <c r="H1" s="32"/>
      <c r="I1" s="32"/>
      <c r="J1" s="33"/>
      <c r="K1" s="27" t="s">
        <v>83</v>
      </c>
      <c r="L1" s="32"/>
      <c r="M1" s="32"/>
      <c r="N1" s="32"/>
      <c r="O1" s="32"/>
      <c r="P1" s="32"/>
      <c r="Q1" s="32"/>
      <c r="R1" s="32"/>
      <c r="S1" s="33"/>
    </row>
    <row r="2" spans="1:24" x14ac:dyDescent="0.2">
      <c r="A2" s="35"/>
      <c r="B2" s="46"/>
      <c r="C2" s="43"/>
      <c r="D2" s="36"/>
      <c r="E2" s="31" t="s">
        <v>87</v>
      </c>
      <c r="F2" s="29" t="s">
        <v>68</v>
      </c>
      <c r="G2" s="29" t="s">
        <v>70</v>
      </c>
      <c r="H2" s="29" t="s">
        <v>69</v>
      </c>
      <c r="I2" s="29" t="s">
        <v>65</v>
      </c>
      <c r="J2" s="29" t="s">
        <v>64</v>
      </c>
      <c r="K2" s="31" t="s">
        <v>87</v>
      </c>
      <c r="L2" s="29" t="s">
        <v>73</v>
      </c>
      <c r="M2" s="29" t="s">
        <v>74</v>
      </c>
      <c r="N2" s="29" t="s">
        <v>72</v>
      </c>
      <c r="O2" s="29" t="s">
        <v>71</v>
      </c>
      <c r="P2" s="29" t="s">
        <v>67</v>
      </c>
      <c r="Q2" s="29" t="s">
        <v>66</v>
      </c>
      <c r="R2" s="29" t="s">
        <v>63</v>
      </c>
      <c r="S2" s="29" t="s">
        <v>62</v>
      </c>
      <c r="T2" s="55" t="s">
        <v>99</v>
      </c>
    </row>
    <row r="3" spans="1:24" x14ac:dyDescent="0.2">
      <c r="A3" s="25" t="s">
        <v>0</v>
      </c>
      <c r="B3" s="38">
        <v>20</v>
      </c>
      <c r="C3" s="38">
        <v>25</v>
      </c>
      <c r="D3" s="44">
        <v>30</v>
      </c>
      <c r="E3" s="38">
        <v>30</v>
      </c>
      <c r="F3" s="38">
        <v>30</v>
      </c>
      <c r="G3" s="16">
        <v>30</v>
      </c>
      <c r="H3" s="16">
        <v>30</v>
      </c>
      <c r="I3" s="16">
        <v>30</v>
      </c>
      <c r="J3" s="16">
        <v>30</v>
      </c>
      <c r="K3" s="38">
        <v>30</v>
      </c>
      <c r="L3" s="38">
        <v>30</v>
      </c>
      <c r="M3" s="16">
        <v>30</v>
      </c>
      <c r="N3" s="16">
        <v>30</v>
      </c>
      <c r="O3" s="16">
        <v>30</v>
      </c>
      <c r="P3" s="16">
        <v>30</v>
      </c>
      <c r="Q3" s="16">
        <v>30</v>
      </c>
      <c r="R3" s="16">
        <v>30</v>
      </c>
      <c r="S3" s="39">
        <v>30</v>
      </c>
      <c r="T3">
        <f>MIN(L3:S3)</f>
        <v>30</v>
      </c>
      <c r="U3">
        <v>30</v>
      </c>
      <c r="V3">
        <f>MIN(T3:U3)</f>
        <v>30</v>
      </c>
      <c r="W3">
        <f>K3-V3</f>
        <v>0</v>
      </c>
      <c r="X3">
        <f>MIN(F3:J3)</f>
        <v>30</v>
      </c>
    </row>
    <row r="4" spans="1:24" x14ac:dyDescent="0.2">
      <c r="A4" s="25" t="s">
        <v>1</v>
      </c>
      <c r="B4" s="38">
        <v>40</v>
      </c>
      <c r="C4" s="38">
        <v>25</v>
      </c>
      <c r="D4" s="44">
        <v>57</v>
      </c>
      <c r="E4" s="38">
        <v>57</v>
      </c>
      <c r="F4" s="38">
        <v>57</v>
      </c>
      <c r="G4" s="16">
        <v>57</v>
      </c>
      <c r="H4" s="16">
        <v>57</v>
      </c>
      <c r="I4" s="16">
        <v>57</v>
      </c>
      <c r="J4" s="16">
        <v>57</v>
      </c>
      <c r="K4" s="38">
        <v>57</v>
      </c>
      <c r="L4" s="38">
        <v>58</v>
      </c>
      <c r="M4" s="16">
        <v>58</v>
      </c>
      <c r="N4" s="16">
        <v>58</v>
      </c>
      <c r="O4" s="16">
        <v>57</v>
      </c>
      <c r="P4" s="16">
        <v>57</v>
      </c>
      <c r="Q4" s="16">
        <v>57</v>
      </c>
      <c r="R4" s="16">
        <v>57</v>
      </c>
      <c r="S4" s="39">
        <v>58</v>
      </c>
      <c r="T4">
        <f t="shared" ref="T4:T43" si="0">MIN(L4:S4)</f>
        <v>57</v>
      </c>
      <c r="U4">
        <v>57</v>
      </c>
      <c r="V4">
        <f t="shared" ref="V4:V44" si="1">MIN(T4:U4)</f>
        <v>57</v>
      </c>
      <c r="W4">
        <f t="shared" ref="W4:W44" si="2">K4-V4</f>
        <v>0</v>
      </c>
      <c r="X4">
        <f t="shared" ref="X4:X44" si="3">MIN(F4:J4)</f>
        <v>57</v>
      </c>
    </row>
    <row r="5" spans="1:24" x14ac:dyDescent="0.2">
      <c r="A5" s="25" t="s">
        <v>2</v>
      </c>
      <c r="B5" s="38">
        <v>60</v>
      </c>
      <c r="C5" s="38">
        <v>25</v>
      </c>
      <c r="D5" s="44">
        <v>84</v>
      </c>
      <c r="E5" s="38">
        <v>84</v>
      </c>
      <c r="F5" s="38">
        <v>86</v>
      </c>
      <c r="G5" s="16">
        <v>84</v>
      </c>
      <c r="H5" s="16">
        <v>84</v>
      </c>
      <c r="I5" s="16">
        <v>86</v>
      </c>
      <c r="J5" s="16">
        <v>86</v>
      </c>
      <c r="K5" s="38">
        <v>84</v>
      </c>
      <c r="L5" s="38">
        <v>86</v>
      </c>
      <c r="M5" s="16">
        <v>86</v>
      </c>
      <c r="N5" s="16">
        <v>86</v>
      </c>
      <c r="O5" s="16">
        <v>84</v>
      </c>
      <c r="P5" s="16">
        <v>84</v>
      </c>
      <c r="Q5" s="16">
        <v>84</v>
      </c>
      <c r="R5" s="16">
        <v>86</v>
      </c>
      <c r="S5" s="39">
        <v>86</v>
      </c>
      <c r="T5">
        <f t="shared" si="0"/>
        <v>84</v>
      </c>
      <c r="U5">
        <v>84</v>
      </c>
      <c r="V5">
        <f t="shared" si="1"/>
        <v>84</v>
      </c>
      <c r="W5">
        <f t="shared" si="2"/>
        <v>0</v>
      </c>
      <c r="X5">
        <f t="shared" si="3"/>
        <v>84</v>
      </c>
    </row>
    <row r="6" spans="1:24" x14ac:dyDescent="0.2">
      <c r="A6" s="25" t="s">
        <v>3</v>
      </c>
      <c r="B6" s="38">
        <v>80</v>
      </c>
      <c r="C6" s="38">
        <v>25</v>
      </c>
      <c r="D6" s="44">
        <v>107</v>
      </c>
      <c r="E6" s="38">
        <v>107</v>
      </c>
      <c r="F6" s="38">
        <v>110</v>
      </c>
      <c r="G6" s="16">
        <v>172</v>
      </c>
      <c r="H6" s="16">
        <v>172</v>
      </c>
      <c r="I6" s="16">
        <v>110</v>
      </c>
      <c r="J6" s="16">
        <v>110</v>
      </c>
      <c r="K6" s="38">
        <v>107</v>
      </c>
      <c r="L6" s="38">
        <v>110</v>
      </c>
      <c r="M6" s="16">
        <v>110</v>
      </c>
      <c r="N6" s="16">
        <v>110</v>
      </c>
      <c r="O6" s="16">
        <v>172</v>
      </c>
      <c r="P6" s="16">
        <v>172</v>
      </c>
      <c r="Q6" s="16">
        <v>172</v>
      </c>
      <c r="R6" s="16">
        <v>110</v>
      </c>
      <c r="S6" s="39">
        <v>110</v>
      </c>
      <c r="T6">
        <f t="shared" si="0"/>
        <v>110</v>
      </c>
      <c r="U6">
        <v>108</v>
      </c>
      <c r="V6">
        <f t="shared" si="1"/>
        <v>108</v>
      </c>
      <c r="W6">
        <f t="shared" si="2"/>
        <v>-1</v>
      </c>
      <c r="X6">
        <f t="shared" si="3"/>
        <v>110</v>
      </c>
    </row>
    <row r="7" spans="1:24" x14ac:dyDescent="0.2">
      <c r="A7" s="25" t="s">
        <v>4</v>
      </c>
      <c r="B7" s="38">
        <v>100</v>
      </c>
      <c r="C7" s="38">
        <v>25</v>
      </c>
      <c r="D7" s="44">
        <v>134</v>
      </c>
      <c r="E7" s="38">
        <v>134</v>
      </c>
      <c r="F7" s="38">
        <v>138</v>
      </c>
      <c r="G7" s="16">
        <v>217</v>
      </c>
      <c r="H7" s="16">
        <v>217</v>
      </c>
      <c r="I7" s="16">
        <v>138</v>
      </c>
      <c r="J7" s="16">
        <v>138</v>
      </c>
      <c r="K7" s="38">
        <v>134</v>
      </c>
      <c r="L7" s="38">
        <v>138</v>
      </c>
      <c r="M7" s="16">
        <v>138</v>
      </c>
      <c r="N7" s="16">
        <v>138</v>
      </c>
      <c r="O7" s="16">
        <v>134</v>
      </c>
      <c r="P7" s="16">
        <v>217</v>
      </c>
      <c r="Q7" s="16">
        <v>134</v>
      </c>
      <c r="R7" s="16">
        <v>138</v>
      </c>
      <c r="S7" s="39">
        <v>138</v>
      </c>
      <c r="T7">
        <f t="shared" si="0"/>
        <v>134</v>
      </c>
      <c r="U7">
        <v>134</v>
      </c>
      <c r="V7">
        <f t="shared" si="1"/>
        <v>134</v>
      </c>
      <c r="W7">
        <f t="shared" si="2"/>
        <v>0</v>
      </c>
      <c r="X7">
        <f t="shared" si="3"/>
        <v>138</v>
      </c>
    </row>
    <row r="8" spans="1:24" x14ac:dyDescent="0.2">
      <c r="A8" s="25" t="s">
        <v>5</v>
      </c>
      <c r="B8" s="38">
        <v>40</v>
      </c>
      <c r="C8" s="38">
        <v>40</v>
      </c>
      <c r="D8" s="44">
        <v>36</v>
      </c>
      <c r="E8" s="38">
        <v>36</v>
      </c>
      <c r="F8" s="38">
        <v>36</v>
      </c>
      <c r="G8" s="16">
        <v>36</v>
      </c>
      <c r="H8" s="16">
        <v>36</v>
      </c>
      <c r="I8" s="16">
        <v>36</v>
      </c>
      <c r="J8" s="16">
        <v>36</v>
      </c>
      <c r="K8" s="38">
        <v>36</v>
      </c>
      <c r="L8" s="38">
        <v>36</v>
      </c>
      <c r="M8" s="16">
        <v>36</v>
      </c>
      <c r="N8" s="16">
        <v>36</v>
      </c>
      <c r="O8" s="16">
        <v>36</v>
      </c>
      <c r="P8" s="16">
        <v>36</v>
      </c>
      <c r="Q8" s="16">
        <v>36</v>
      </c>
      <c r="R8" s="16">
        <v>36</v>
      </c>
      <c r="S8" s="39">
        <v>36</v>
      </c>
      <c r="T8">
        <f t="shared" si="0"/>
        <v>36</v>
      </c>
      <c r="U8">
        <v>36</v>
      </c>
      <c r="V8">
        <f t="shared" si="1"/>
        <v>36</v>
      </c>
      <c r="W8">
        <f t="shared" si="2"/>
        <v>0</v>
      </c>
      <c r="X8">
        <f t="shared" si="3"/>
        <v>36</v>
      </c>
    </row>
    <row r="9" spans="1:24" x14ac:dyDescent="0.2">
      <c r="A9" s="25" t="s">
        <v>6</v>
      </c>
      <c r="B9" s="38">
        <v>80</v>
      </c>
      <c r="C9" s="38">
        <v>40</v>
      </c>
      <c r="D9" s="44">
        <v>67</v>
      </c>
      <c r="E9" s="38">
        <v>67</v>
      </c>
      <c r="F9" s="38">
        <v>69</v>
      </c>
      <c r="G9" s="16">
        <v>117</v>
      </c>
      <c r="H9" s="16">
        <v>117</v>
      </c>
      <c r="I9" s="16">
        <v>69</v>
      </c>
      <c r="J9" s="16">
        <v>69</v>
      </c>
      <c r="K9" s="38">
        <v>67</v>
      </c>
      <c r="L9" s="38">
        <v>69</v>
      </c>
      <c r="M9" s="16">
        <v>69</v>
      </c>
      <c r="N9" s="16">
        <v>69</v>
      </c>
      <c r="O9" s="16">
        <v>117</v>
      </c>
      <c r="P9" s="16">
        <v>117</v>
      </c>
      <c r="Q9" s="16">
        <v>117</v>
      </c>
      <c r="R9" s="16">
        <v>69</v>
      </c>
      <c r="S9" s="39">
        <v>69</v>
      </c>
      <c r="T9">
        <f t="shared" si="0"/>
        <v>69</v>
      </c>
      <c r="U9">
        <v>69</v>
      </c>
      <c r="V9">
        <f t="shared" si="1"/>
        <v>69</v>
      </c>
      <c r="W9">
        <f t="shared" si="2"/>
        <v>-2</v>
      </c>
      <c r="X9">
        <f t="shared" si="3"/>
        <v>69</v>
      </c>
    </row>
    <row r="10" spans="1:24" x14ac:dyDescent="0.2">
      <c r="A10" s="25" t="s">
        <v>7</v>
      </c>
      <c r="B10" s="38">
        <v>120</v>
      </c>
      <c r="C10" s="38">
        <v>40</v>
      </c>
      <c r="D10" s="44">
        <v>101</v>
      </c>
      <c r="E10" s="38">
        <v>101</v>
      </c>
      <c r="F10" s="38">
        <v>108</v>
      </c>
      <c r="G10" s="16">
        <v>163</v>
      </c>
      <c r="H10" s="16">
        <v>163</v>
      </c>
      <c r="I10" s="16">
        <v>108</v>
      </c>
      <c r="J10" s="16">
        <v>108</v>
      </c>
      <c r="K10" s="38">
        <v>101</v>
      </c>
      <c r="L10" s="38">
        <v>108</v>
      </c>
      <c r="M10" s="16">
        <v>108</v>
      </c>
      <c r="N10" s="16">
        <v>108</v>
      </c>
      <c r="O10" s="16">
        <v>163</v>
      </c>
      <c r="P10" s="16">
        <v>163</v>
      </c>
      <c r="Q10" s="16">
        <v>163</v>
      </c>
      <c r="R10" s="16">
        <v>108</v>
      </c>
      <c r="S10" s="39">
        <v>108</v>
      </c>
      <c r="T10">
        <f t="shared" si="0"/>
        <v>108</v>
      </c>
      <c r="U10">
        <v>102</v>
      </c>
      <c r="V10">
        <f t="shared" si="1"/>
        <v>102</v>
      </c>
      <c r="W10">
        <f t="shared" si="2"/>
        <v>-1</v>
      </c>
      <c r="X10">
        <f t="shared" si="3"/>
        <v>108</v>
      </c>
    </row>
    <row r="11" spans="1:24" x14ac:dyDescent="0.2">
      <c r="A11" s="25" t="s">
        <v>8</v>
      </c>
      <c r="B11" s="38">
        <v>160</v>
      </c>
      <c r="C11" s="38">
        <v>40</v>
      </c>
      <c r="D11" s="44">
        <v>126</v>
      </c>
      <c r="E11" s="38">
        <v>126</v>
      </c>
      <c r="F11" s="38">
        <v>137</v>
      </c>
      <c r="G11" s="16">
        <v>220</v>
      </c>
      <c r="H11" s="16">
        <v>220</v>
      </c>
      <c r="I11" s="16">
        <v>131</v>
      </c>
      <c r="J11" s="16">
        <v>131</v>
      </c>
      <c r="K11" s="38">
        <v>126</v>
      </c>
      <c r="L11" s="38">
        <v>131</v>
      </c>
      <c r="M11" s="16">
        <v>137</v>
      </c>
      <c r="N11" s="16">
        <v>137</v>
      </c>
      <c r="O11" s="16">
        <v>220</v>
      </c>
      <c r="P11" s="16">
        <v>220</v>
      </c>
      <c r="Q11" s="16">
        <v>220</v>
      </c>
      <c r="R11" s="16">
        <v>131</v>
      </c>
      <c r="S11" s="39">
        <v>131</v>
      </c>
      <c r="T11">
        <f t="shared" si="0"/>
        <v>131</v>
      </c>
      <c r="U11">
        <v>128</v>
      </c>
      <c r="V11">
        <f t="shared" si="1"/>
        <v>128</v>
      </c>
      <c r="W11">
        <f t="shared" si="2"/>
        <v>-2</v>
      </c>
      <c r="X11">
        <f t="shared" si="3"/>
        <v>131</v>
      </c>
    </row>
    <row r="12" spans="1:24" x14ac:dyDescent="0.2">
      <c r="A12" s="25" t="s">
        <v>9</v>
      </c>
      <c r="B12" s="38">
        <v>200</v>
      </c>
      <c r="C12" s="38">
        <v>40</v>
      </c>
      <c r="D12" s="44">
        <v>156</v>
      </c>
      <c r="E12" s="38">
        <v>156</v>
      </c>
      <c r="F12" s="38">
        <v>169</v>
      </c>
      <c r="G12" s="16">
        <v>267</v>
      </c>
      <c r="H12" s="16">
        <v>267</v>
      </c>
      <c r="I12" s="16">
        <v>169</v>
      </c>
      <c r="J12" s="16">
        <v>169</v>
      </c>
      <c r="K12" s="38">
        <v>156</v>
      </c>
      <c r="L12" s="38">
        <v>169</v>
      </c>
      <c r="M12" s="16">
        <v>169</v>
      </c>
      <c r="N12" s="16">
        <v>169</v>
      </c>
      <c r="O12" s="16">
        <v>267</v>
      </c>
      <c r="P12" s="16">
        <v>267</v>
      </c>
      <c r="Q12" s="16">
        <v>267</v>
      </c>
      <c r="R12" s="16">
        <v>169</v>
      </c>
      <c r="S12" s="39">
        <v>169</v>
      </c>
      <c r="T12">
        <f t="shared" si="0"/>
        <v>169</v>
      </c>
      <c r="U12">
        <v>162</v>
      </c>
      <c r="V12">
        <f t="shared" si="1"/>
        <v>162</v>
      </c>
      <c r="W12">
        <f t="shared" si="2"/>
        <v>-6</v>
      </c>
      <c r="X12">
        <f t="shared" si="3"/>
        <v>169</v>
      </c>
    </row>
    <row r="13" spans="1:24" x14ac:dyDescent="0.2">
      <c r="A13" s="25" t="s">
        <v>10</v>
      </c>
      <c r="B13" s="38">
        <v>16</v>
      </c>
      <c r="C13" s="38">
        <v>10</v>
      </c>
      <c r="D13" s="44">
        <v>23</v>
      </c>
      <c r="E13" s="38">
        <v>23</v>
      </c>
      <c r="F13" s="38">
        <v>23</v>
      </c>
      <c r="G13" s="16">
        <v>23</v>
      </c>
      <c r="H13" s="16">
        <v>23</v>
      </c>
      <c r="I13" s="16">
        <v>23</v>
      </c>
      <c r="J13" s="16">
        <v>23</v>
      </c>
      <c r="K13" s="38">
        <v>23</v>
      </c>
      <c r="L13" s="38">
        <v>23</v>
      </c>
      <c r="M13" s="16">
        <v>23</v>
      </c>
      <c r="N13" s="16">
        <v>23</v>
      </c>
      <c r="O13" s="16">
        <v>23</v>
      </c>
      <c r="P13" s="16">
        <v>23</v>
      </c>
      <c r="Q13" s="16">
        <v>23</v>
      </c>
      <c r="R13" s="16">
        <v>23</v>
      </c>
      <c r="S13" s="39">
        <v>23</v>
      </c>
      <c r="T13">
        <f t="shared" si="0"/>
        <v>23</v>
      </c>
      <c r="U13">
        <v>23</v>
      </c>
      <c r="V13">
        <f t="shared" si="1"/>
        <v>23</v>
      </c>
      <c r="W13">
        <f t="shared" si="2"/>
        <v>0</v>
      </c>
      <c r="X13">
        <f t="shared" si="3"/>
        <v>23</v>
      </c>
    </row>
    <row r="14" spans="1:24" x14ac:dyDescent="0.2">
      <c r="A14" s="25" t="s">
        <v>11</v>
      </c>
      <c r="B14" s="38">
        <v>23</v>
      </c>
      <c r="C14" s="38">
        <v>70</v>
      </c>
      <c r="D14" s="44">
        <v>63</v>
      </c>
      <c r="E14" s="38">
        <v>63</v>
      </c>
      <c r="F14" s="38">
        <v>64</v>
      </c>
      <c r="G14" s="16">
        <v>140</v>
      </c>
      <c r="H14" s="16">
        <v>140</v>
      </c>
      <c r="I14" s="16">
        <v>64</v>
      </c>
      <c r="J14" s="16">
        <v>64</v>
      </c>
      <c r="K14" s="38">
        <v>64</v>
      </c>
      <c r="L14" s="38">
        <v>66</v>
      </c>
      <c r="M14" s="16">
        <v>66</v>
      </c>
      <c r="N14" s="16">
        <v>66</v>
      </c>
      <c r="O14" s="16">
        <v>140</v>
      </c>
      <c r="P14" s="16">
        <v>140</v>
      </c>
      <c r="Q14" s="16">
        <v>140</v>
      </c>
      <c r="R14" s="16">
        <v>66</v>
      </c>
      <c r="S14" s="39">
        <v>66</v>
      </c>
      <c r="T14">
        <f t="shared" si="0"/>
        <v>66</v>
      </c>
      <c r="U14">
        <v>65.999999997900048</v>
      </c>
      <c r="V14">
        <f t="shared" si="1"/>
        <v>65.999999997900048</v>
      </c>
      <c r="W14">
        <f t="shared" si="2"/>
        <v>-1.9999999979000478</v>
      </c>
      <c r="X14">
        <f t="shared" si="3"/>
        <v>64</v>
      </c>
    </row>
    <row r="15" spans="1:24" x14ac:dyDescent="0.2">
      <c r="A15" s="25" t="s">
        <v>12</v>
      </c>
      <c r="B15" s="38">
        <v>62</v>
      </c>
      <c r="C15" s="38">
        <v>70</v>
      </c>
      <c r="D15" s="44">
        <v>636</v>
      </c>
      <c r="E15" s="38" t="s">
        <v>43</v>
      </c>
      <c r="F15" s="38">
        <v>720</v>
      </c>
      <c r="G15" s="16">
        <v>805</v>
      </c>
      <c r="H15" s="16">
        <v>805</v>
      </c>
      <c r="I15" s="16">
        <v>720</v>
      </c>
      <c r="J15" s="16">
        <v>720</v>
      </c>
      <c r="K15" s="38" t="s">
        <v>43</v>
      </c>
      <c r="L15" s="38">
        <v>720</v>
      </c>
      <c r="M15" s="16">
        <v>720</v>
      </c>
      <c r="N15" s="16">
        <v>720</v>
      </c>
      <c r="O15" s="16">
        <v>805</v>
      </c>
      <c r="P15" s="16">
        <v>805</v>
      </c>
      <c r="Q15" s="16">
        <v>805</v>
      </c>
      <c r="R15" s="16">
        <v>720</v>
      </c>
      <c r="S15" s="39">
        <v>720</v>
      </c>
      <c r="T15">
        <f t="shared" si="0"/>
        <v>720</v>
      </c>
      <c r="U15">
        <v>677</v>
      </c>
      <c r="V15">
        <f t="shared" si="1"/>
        <v>677</v>
      </c>
      <c r="W15" t="e">
        <f t="shared" si="2"/>
        <v>#VALUE!</v>
      </c>
      <c r="X15">
        <f t="shared" si="3"/>
        <v>720</v>
      </c>
    </row>
    <row r="16" spans="1:24" x14ac:dyDescent="0.2">
      <c r="A16" s="25" t="s">
        <v>13</v>
      </c>
      <c r="B16" s="38">
        <v>10</v>
      </c>
      <c r="C16" s="38">
        <v>250</v>
      </c>
      <c r="D16" s="44">
        <v>655</v>
      </c>
      <c r="E16" s="38">
        <v>696</v>
      </c>
      <c r="F16" s="38">
        <v>696</v>
      </c>
      <c r="G16" s="16">
        <v>696</v>
      </c>
      <c r="H16" s="16">
        <v>696</v>
      </c>
      <c r="I16" s="16">
        <v>696</v>
      </c>
      <c r="J16" s="16">
        <v>696</v>
      </c>
      <c r="K16" s="38">
        <v>1016</v>
      </c>
      <c r="L16" s="38">
        <v>1016</v>
      </c>
      <c r="M16" s="16">
        <v>1016</v>
      </c>
      <c r="N16" s="16">
        <v>1016</v>
      </c>
      <c r="O16" s="16">
        <v>1016</v>
      </c>
      <c r="P16" s="16">
        <v>1016</v>
      </c>
      <c r="Q16" s="16">
        <v>1016</v>
      </c>
      <c r="R16" s="16">
        <v>1016</v>
      </c>
      <c r="S16" s="39">
        <v>1016</v>
      </c>
      <c r="T16">
        <f t="shared" si="0"/>
        <v>1016</v>
      </c>
      <c r="U16">
        <v>1016</v>
      </c>
      <c r="V16">
        <f t="shared" si="1"/>
        <v>1016</v>
      </c>
      <c r="W16">
        <f t="shared" si="2"/>
        <v>0</v>
      </c>
      <c r="X16">
        <f t="shared" si="3"/>
        <v>696</v>
      </c>
    </row>
    <row r="17" spans="1:24" x14ac:dyDescent="0.2">
      <c r="A17" s="25" t="s">
        <v>14</v>
      </c>
      <c r="B17" s="38">
        <v>20</v>
      </c>
      <c r="C17" s="38">
        <v>250</v>
      </c>
      <c r="D17" s="44">
        <v>1099</v>
      </c>
      <c r="E17" s="38" t="s">
        <v>43</v>
      </c>
      <c r="F17" s="38">
        <v>1213</v>
      </c>
      <c r="G17" s="16">
        <v>1557</v>
      </c>
      <c r="H17" s="16">
        <v>1557</v>
      </c>
      <c r="I17" s="16">
        <v>1155</v>
      </c>
      <c r="J17" s="16">
        <v>1155</v>
      </c>
      <c r="K17" s="38">
        <v>1187</v>
      </c>
      <c r="L17" s="38">
        <v>1213</v>
      </c>
      <c r="M17" s="16">
        <v>1557</v>
      </c>
      <c r="N17" s="16">
        <v>1213</v>
      </c>
      <c r="O17" s="16">
        <v>1557</v>
      </c>
      <c r="P17" s="16">
        <v>1557</v>
      </c>
      <c r="Q17" s="16">
        <v>1557</v>
      </c>
      <c r="R17" s="16">
        <v>1213</v>
      </c>
      <c r="S17" s="39">
        <v>1213</v>
      </c>
      <c r="T17">
        <f t="shared" si="0"/>
        <v>1213</v>
      </c>
      <c r="U17">
        <v>1213</v>
      </c>
      <c r="V17">
        <f t="shared" si="1"/>
        <v>1213</v>
      </c>
      <c r="W17">
        <f t="shared" si="2"/>
        <v>-26</v>
      </c>
      <c r="X17">
        <f t="shared" si="3"/>
        <v>1155</v>
      </c>
    </row>
    <row r="18" spans="1:24" x14ac:dyDescent="0.2">
      <c r="A18" s="25" t="s">
        <v>15</v>
      </c>
      <c r="B18" s="38">
        <v>30</v>
      </c>
      <c r="C18" s="38">
        <v>250</v>
      </c>
      <c r="D18" s="44">
        <v>1631</v>
      </c>
      <c r="E18" s="38" t="s">
        <v>43</v>
      </c>
      <c r="F18" s="38">
        <v>1795</v>
      </c>
      <c r="G18" s="16">
        <v>2291</v>
      </c>
      <c r="H18" s="16">
        <v>2291</v>
      </c>
      <c r="I18" s="16">
        <v>1795</v>
      </c>
      <c r="J18" s="16">
        <v>1795</v>
      </c>
      <c r="K18" s="38">
        <v>1803</v>
      </c>
      <c r="L18" s="38">
        <v>1961</v>
      </c>
      <c r="M18" s="16">
        <v>2291</v>
      </c>
      <c r="N18" s="16">
        <v>1961</v>
      </c>
      <c r="O18" s="16">
        <v>2291</v>
      </c>
      <c r="P18" s="16">
        <v>2291</v>
      </c>
      <c r="Q18" s="16">
        <v>2291</v>
      </c>
      <c r="R18" s="16">
        <v>1961</v>
      </c>
      <c r="S18" s="39">
        <v>1961</v>
      </c>
      <c r="T18">
        <f t="shared" si="0"/>
        <v>1961</v>
      </c>
      <c r="U18">
        <v>1803</v>
      </c>
      <c r="V18">
        <f t="shared" si="1"/>
        <v>1803</v>
      </c>
      <c r="W18">
        <f t="shared" si="2"/>
        <v>0</v>
      </c>
      <c r="X18">
        <f t="shared" si="3"/>
        <v>1795</v>
      </c>
    </row>
    <row r="19" spans="1:24" x14ac:dyDescent="0.2">
      <c r="A19" s="25" t="s">
        <v>16</v>
      </c>
      <c r="B19" s="38">
        <v>50</v>
      </c>
      <c r="C19" s="38">
        <v>250</v>
      </c>
      <c r="D19" s="44">
        <v>2926</v>
      </c>
      <c r="E19" s="38" t="s">
        <v>43</v>
      </c>
      <c r="F19" s="38">
        <v>3170</v>
      </c>
      <c r="G19" s="16">
        <v>3904</v>
      </c>
      <c r="H19" s="16">
        <v>3904</v>
      </c>
      <c r="I19" s="16">
        <v>3170</v>
      </c>
      <c r="J19" s="16">
        <v>3170</v>
      </c>
      <c r="K19" s="38" t="s">
        <v>43</v>
      </c>
      <c r="L19" s="38">
        <v>3170</v>
      </c>
      <c r="M19" s="16">
        <v>3904</v>
      </c>
      <c r="N19" s="16">
        <v>3170</v>
      </c>
      <c r="O19" s="16">
        <v>3904</v>
      </c>
      <c r="P19" s="16">
        <v>3904</v>
      </c>
      <c r="Q19" s="16">
        <v>3904</v>
      </c>
      <c r="R19" s="16">
        <v>3170</v>
      </c>
      <c r="S19" s="39">
        <v>3170</v>
      </c>
      <c r="T19">
        <f t="shared" si="0"/>
        <v>3170</v>
      </c>
      <c r="U19">
        <v>3125</v>
      </c>
      <c r="V19">
        <f t="shared" si="1"/>
        <v>3125</v>
      </c>
      <c r="W19" t="e">
        <f t="shared" si="2"/>
        <v>#VALUE!</v>
      </c>
      <c r="X19">
        <f t="shared" si="3"/>
        <v>3170</v>
      </c>
    </row>
    <row r="20" spans="1:24" x14ac:dyDescent="0.2">
      <c r="A20" s="25" t="s">
        <v>17</v>
      </c>
      <c r="B20" s="38">
        <v>16</v>
      </c>
      <c r="C20" s="38">
        <v>20</v>
      </c>
      <c r="D20" s="44">
        <v>20</v>
      </c>
      <c r="E20" s="38">
        <v>20</v>
      </c>
      <c r="F20" s="38">
        <v>20</v>
      </c>
      <c r="G20" s="16">
        <v>20</v>
      </c>
      <c r="H20" s="16">
        <v>20</v>
      </c>
      <c r="I20" s="16">
        <v>20</v>
      </c>
      <c r="J20" s="16">
        <v>20</v>
      </c>
      <c r="K20" s="38">
        <v>20</v>
      </c>
      <c r="L20" s="38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39">
        <v>20</v>
      </c>
      <c r="T20">
        <f t="shared" si="0"/>
        <v>20</v>
      </c>
      <c r="U20">
        <v>20</v>
      </c>
      <c r="V20">
        <f t="shared" si="1"/>
        <v>20</v>
      </c>
      <c r="W20">
        <f t="shared" si="2"/>
        <v>0</v>
      </c>
      <c r="X20">
        <f t="shared" si="3"/>
        <v>20</v>
      </c>
    </row>
    <row r="21" spans="1:24" x14ac:dyDescent="0.2">
      <c r="A21" s="25" t="s">
        <v>18</v>
      </c>
      <c r="B21" s="38">
        <v>17</v>
      </c>
      <c r="C21" s="38">
        <v>20</v>
      </c>
      <c r="D21" s="44">
        <v>20</v>
      </c>
      <c r="E21" s="38">
        <v>20</v>
      </c>
      <c r="F21" s="38">
        <v>20</v>
      </c>
      <c r="G21" s="16">
        <v>20</v>
      </c>
      <c r="H21" s="16">
        <v>20</v>
      </c>
      <c r="I21" s="16">
        <v>20</v>
      </c>
      <c r="J21" s="16">
        <v>20</v>
      </c>
      <c r="K21" s="38">
        <v>20</v>
      </c>
      <c r="L21" s="38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39">
        <v>20</v>
      </c>
      <c r="T21">
        <f t="shared" si="0"/>
        <v>20</v>
      </c>
      <c r="U21">
        <v>20</v>
      </c>
      <c r="V21">
        <f t="shared" si="1"/>
        <v>20</v>
      </c>
      <c r="W21">
        <f t="shared" si="2"/>
        <v>0</v>
      </c>
      <c r="X21">
        <f t="shared" si="3"/>
        <v>20</v>
      </c>
    </row>
    <row r="22" spans="1:24" x14ac:dyDescent="0.2">
      <c r="A22" s="25" t="s">
        <v>19</v>
      </c>
      <c r="B22" s="38">
        <v>16</v>
      </c>
      <c r="C22" s="38">
        <v>20</v>
      </c>
      <c r="D22" s="44">
        <v>20</v>
      </c>
      <c r="E22" s="38">
        <v>20</v>
      </c>
      <c r="F22" s="38">
        <v>20</v>
      </c>
      <c r="G22" s="16">
        <v>20</v>
      </c>
      <c r="H22" s="16">
        <v>20</v>
      </c>
      <c r="I22" s="16">
        <v>20</v>
      </c>
      <c r="J22" s="16">
        <v>20</v>
      </c>
      <c r="K22" s="38">
        <v>20</v>
      </c>
      <c r="L22" s="38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39">
        <v>20</v>
      </c>
      <c r="T22">
        <f t="shared" si="0"/>
        <v>20</v>
      </c>
      <c r="U22">
        <v>20</v>
      </c>
      <c r="V22">
        <f t="shared" si="1"/>
        <v>20</v>
      </c>
      <c r="W22">
        <f t="shared" si="2"/>
        <v>0</v>
      </c>
      <c r="X22">
        <f t="shared" si="3"/>
        <v>20</v>
      </c>
    </row>
    <row r="23" spans="1:24" x14ac:dyDescent="0.2">
      <c r="A23" s="25" t="s">
        <v>20</v>
      </c>
      <c r="B23" s="38">
        <v>25</v>
      </c>
      <c r="C23" s="38">
        <v>40</v>
      </c>
      <c r="D23" s="44">
        <v>15</v>
      </c>
      <c r="E23" s="38">
        <v>15</v>
      </c>
      <c r="F23" s="38">
        <v>15</v>
      </c>
      <c r="G23" s="16">
        <v>15</v>
      </c>
      <c r="H23" s="16">
        <v>15</v>
      </c>
      <c r="I23" s="16">
        <v>15</v>
      </c>
      <c r="J23" s="16">
        <v>15</v>
      </c>
      <c r="K23" s="38">
        <v>15</v>
      </c>
      <c r="L23" s="38">
        <v>15</v>
      </c>
      <c r="M23" s="16">
        <v>15</v>
      </c>
      <c r="N23" s="16">
        <v>15</v>
      </c>
      <c r="O23" s="16">
        <v>15</v>
      </c>
      <c r="P23" s="16">
        <v>15</v>
      </c>
      <c r="Q23" s="16">
        <v>15</v>
      </c>
      <c r="R23" s="16">
        <v>15</v>
      </c>
      <c r="S23" s="39">
        <v>15</v>
      </c>
      <c r="T23">
        <f t="shared" si="0"/>
        <v>15</v>
      </c>
      <c r="U23">
        <v>15</v>
      </c>
      <c r="V23">
        <f t="shared" si="1"/>
        <v>15</v>
      </c>
      <c r="W23">
        <f t="shared" si="2"/>
        <v>0</v>
      </c>
      <c r="X23">
        <f t="shared" si="3"/>
        <v>15</v>
      </c>
    </row>
    <row r="24" spans="1:24" x14ac:dyDescent="0.2">
      <c r="A24" s="25" t="s">
        <v>21</v>
      </c>
      <c r="B24" s="38">
        <v>25</v>
      </c>
      <c r="C24" s="38">
        <v>40</v>
      </c>
      <c r="D24" s="44">
        <v>15</v>
      </c>
      <c r="E24" s="38">
        <v>15</v>
      </c>
      <c r="F24" s="38">
        <v>26</v>
      </c>
      <c r="G24" s="16">
        <v>26</v>
      </c>
      <c r="H24" s="16">
        <v>26</v>
      </c>
      <c r="I24" s="16">
        <v>15</v>
      </c>
      <c r="J24" s="16">
        <v>15</v>
      </c>
      <c r="K24" s="38">
        <v>15</v>
      </c>
      <c r="L24" s="38">
        <v>15</v>
      </c>
      <c r="M24" s="16">
        <v>15</v>
      </c>
      <c r="N24" s="16">
        <v>15</v>
      </c>
      <c r="O24" s="16">
        <v>15</v>
      </c>
      <c r="P24" s="16">
        <v>15</v>
      </c>
      <c r="Q24" s="16">
        <v>15</v>
      </c>
      <c r="R24" s="16">
        <v>15</v>
      </c>
      <c r="S24" s="39">
        <v>15</v>
      </c>
      <c r="T24">
        <f t="shared" si="0"/>
        <v>15</v>
      </c>
      <c r="U24">
        <v>15</v>
      </c>
      <c r="V24">
        <f t="shared" si="1"/>
        <v>15</v>
      </c>
      <c r="W24">
        <f t="shared" si="2"/>
        <v>0</v>
      </c>
      <c r="X24">
        <f t="shared" si="3"/>
        <v>15</v>
      </c>
    </row>
    <row r="25" spans="1:24" x14ac:dyDescent="0.2">
      <c r="A25" s="25" t="s">
        <v>22</v>
      </c>
      <c r="B25" s="38">
        <v>25</v>
      </c>
      <c r="C25" s="38">
        <v>40</v>
      </c>
      <c r="D25" s="44">
        <v>15</v>
      </c>
      <c r="E25" s="38">
        <v>15</v>
      </c>
      <c r="F25" s="38">
        <v>16</v>
      </c>
      <c r="G25" s="16">
        <v>16</v>
      </c>
      <c r="H25" s="16">
        <v>16</v>
      </c>
      <c r="I25" s="16">
        <v>15</v>
      </c>
      <c r="J25" s="16">
        <v>15</v>
      </c>
      <c r="K25" s="38">
        <v>15</v>
      </c>
      <c r="L25" s="38">
        <v>15</v>
      </c>
      <c r="M25" s="16">
        <v>15</v>
      </c>
      <c r="N25" s="16">
        <v>15</v>
      </c>
      <c r="O25" s="16">
        <v>15</v>
      </c>
      <c r="P25" s="16">
        <v>15</v>
      </c>
      <c r="Q25" s="16">
        <v>15</v>
      </c>
      <c r="R25" s="16">
        <v>15</v>
      </c>
      <c r="S25" s="39">
        <v>15</v>
      </c>
      <c r="T25">
        <f t="shared" si="0"/>
        <v>15</v>
      </c>
      <c r="U25">
        <v>15</v>
      </c>
      <c r="V25">
        <f t="shared" si="1"/>
        <v>15</v>
      </c>
      <c r="W25">
        <f t="shared" si="2"/>
        <v>0</v>
      </c>
      <c r="X25">
        <f t="shared" si="3"/>
        <v>15</v>
      </c>
    </row>
    <row r="26" spans="1:24" x14ac:dyDescent="0.2">
      <c r="A26" s="25" t="s">
        <v>23</v>
      </c>
      <c r="B26" s="38">
        <v>28</v>
      </c>
      <c r="C26" s="38">
        <v>60</v>
      </c>
      <c r="D26" s="44">
        <v>30</v>
      </c>
      <c r="E26" s="38">
        <v>30</v>
      </c>
      <c r="F26" s="38">
        <v>31</v>
      </c>
      <c r="G26" s="16">
        <v>65</v>
      </c>
      <c r="H26" s="16">
        <v>65</v>
      </c>
      <c r="I26" s="16">
        <v>31</v>
      </c>
      <c r="J26" s="16">
        <v>30</v>
      </c>
      <c r="K26" s="38">
        <v>30</v>
      </c>
      <c r="L26" s="38">
        <v>30</v>
      </c>
      <c r="M26" s="16">
        <v>30</v>
      </c>
      <c r="N26" s="16">
        <v>30</v>
      </c>
      <c r="O26" s="16">
        <v>30</v>
      </c>
      <c r="P26" s="16">
        <v>65</v>
      </c>
      <c r="Q26" s="16">
        <v>30</v>
      </c>
      <c r="R26" s="16">
        <v>30</v>
      </c>
      <c r="S26" s="39">
        <v>30</v>
      </c>
      <c r="T26">
        <f t="shared" si="0"/>
        <v>30</v>
      </c>
      <c r="U26">
        <v>30</v>
      </c>
      <c r="V26">
        <f t="shared" si="1"/>
        <v>30</v>
      </c>
      <c r="W26">
        <f t="shared" si="2"/>
        <v>0</v>
      </c>
      <c r="X26">
        <f t="shared" si="3"/>
        <v>30</v>
      </c>
    </row>
    <row r="27" spans="1:24" x14ac:dyDescent="0.2">
      <c r="A27" s="25" t="s">
        <v>24</v>
      </c>
      <c r="B27" s="38">
        <v>29</v>
      </c>
      <c r="C27" s="38">
        <v>60</v>
      </c>
      <c r="D27" s="44">
        <v>30</v>
      </c>
      <c r="E27" s="38">
        <v>30</v>
      </c>
      <c r="F27" s="38">
        <v>31</v>
      </c>
      <c r="G27" s="16">
        <v>30</v>
      </c>
      <c r="H27" s="16">
        <v>30</v>
      </c>
      <c r="I27" s="16">
        <v>30</v>
      </c>
      <c r="J27" s="16">
        <v>30</v>
      </c>
      <c r="K27" s="38">
        <v>30</v>
      </c>
      <c r="L27" s="38">
        <v>31</v>
      </c>
      <c r="M27" s="16">
        <v>31</v>
      </c>
      <c r="N27" s="16">
        <v>31</v>
      </c>
      <c r="O27" s="16">
        <v>51</v>
      </c>
      <c r="P27" s="16">
        <v>30</v>
      </c>
      <c r="Q27" s="16">
        <v>51</v>
      </c>
      <c r="R27" s="16">
        <v>30</v>
      </c>
      <c r="S27" s="39">
        <v>30</v>
      </c>
      <c r="T27">
        <f t="shared" si="0"/>
        <v>30</v>
      </c>
      <c r="U27">
        <v>30</v>
      </c>
      <c r="V27">
        <f t="shared" si="1"/>
        <v>30</v>
      </c>
      <c r="W27">
        <f t="shared" si="2"/>
        <v>0</v>
      </c>
      <c r="X27">
        <f t="shared" si="3"/>
        <v>30</v>
      </c>
    </row>
    <row r="28" spans="1:24" x14ac:dyDescent="0.2">
      <c r="A28" s="25" t="s">
        <v>25</v>
      </c>
      <c r="B28" s="38">
        <v>28</v>
      </c>
      <c r="C28" s="38">
        <v>60</v>
      </c>
      <c r="D28" s="44">
        <v>30</v>
      </c>
      <c r="E28" s="38">
        <v>30</v>
      </c>
      <c r="F28" s="38">
        <v>30</v>
      </c>
      <c r="G28" s="16">
        <v>62</v>
      </c>
      <c r="H28" s="16">
        <v>62</v>
      </c>
      <c r="I28" s="16">
        <v>30</v>
      </c>
      <c r="J28" s="16">
        <v>30</v>
      </c>
      <c r="K28" s="38">
        <v>30</v>
      </c>
      <c r="L28" s="38">
        <v>30</v>
      </c>
      <c r="M28" s="16">
        <v>30</v>
      </c>
      <c r="N28" s="16">
        <v>30</v>
      </c>
      <c r="O28" s="16">
        <v>30</v>
      </c>
      <c r="P28" s="16">
        <v>30</v>
      </c>
      <c r="Q28" s="16">
        <v>30</v>
      </c>
      <c r="R28" s="16">
        <v>30</v>
      </c>
      <c r="S28" s="39">
        <v>30</v>
      </c>
      <c r="T28">
        <f t="shared" si="0"/>
        <v>30</v>
      </c>
      <c r="U28">
        <v>30</v>
      </c>
      <c r="V28">
        <f t="shared" si="1"/>
        <v>30</v>
      </c>
      <c r="W28">
        <f t="shared" si="2"/>
        <v>0</v>
      </c>
      <c r="X28">
        <f t="shared" si="3"/>
        <v>30</v>
      </c>
    </row>
    <row r="29" spans="1:24" x14ac:dyDescent="0.2">
      <c r="A29" s="25" t="s">
        <v>26</v>
      </c>
      <c r="B29" s="38">
        <v>49</v>
      </c>
      <c r="C29" s="38">
        <v>60</v>
      </c>
      <c r="D29" s="44">
        <v>60</v>
      </c>
      <c r="E29" s="38">
        <v>60</v>
      </c>
      <c r="F29" s="38">
        <v>61</v>
      </c>
      <c r="G29" s="16">
        <v>143</v>
      </c>
      <c r="H29" s="16">
        <v>143</v>
      </c>
      <c r="I29" s="16">
        <v>64</v>
      </c>
      <c r="J29" s="16">
        <v>64</v>
      </c>
      <c r="K29" s="38">
        <v>60</v>
      </c>
      <c r="L29" s="38">
        <v>64</v>
      </c>
      <c r="M29" s="16">
        <v>64</v>
      </c>
      <c r="N29" s="16">
        <v>64</v>
      </c>
      <c r="O29" s="16">
        <v>143</v>
      </c>
      <c r="P29" s="16">
        <v>143</v>
      </c>
      <c r="Q29" s="16">
        <v>143</v>
      </c>
      <c r="R29" s="16">
        <v>64</v>
      </c>
      <c r="S29" s="39">
        <v>64</v>
      </c>
      <c r="T29">
        <f t="shared" si="0"/>
        <v>64</v>
      </c>
      <c r="U29">
        <v>61</v>
      </c>
      <c r="V29">
        <f t="shared" si="1"/>
        <v>61</v>
      </c>
      <c r="W29">
        <f t="shared" si="2"/>
        <v>-1</v>
      </c>
      <c r="X29">
        <f t="shared" si="3"/>
        <v>61</v>
      </c>
    </row>
    <row r="30" spans="1:24" x14ac:dyDescent="0.2">
      <c r="A30" s="25" t="s">
        <v>27</v>
      </c>
      <c r="B30" s="38">
        <v>49</v>
      </c>
      <c r="C30" s="38">
        <v>60</v>
      </c>
      <c r="D30" s="44">
        <v>60</v>
      </c>
      <c r="E30" s="38">
        <v>60</v>
      </c>
      <c r="F30" s="38">
        <v>61</v>
      </c>
      <c r="G30" s="16">
        <v>145</v>
      </c>
      <c r="H30" s="16">
        <v>145</v>
      </c>
      <c r="I30" s="16">
        <v>61</v>
      </c>
      <c r="J30" s="16">
        <v>61</v>
      </c>
      <c r="K30" s="38">
        <v>60</v>
      </c>
      <c r="L30" s="38">
        <v>61</v>
      </c>
      <c r="M30" s="16">
        <v>61</v>
      </c>
      <c r="N30" s="16">
        <v>61</v>
      </c>
      <c r="O30" s="16">
        <v>145</v>
      </c>
      <c r="P30" s="16">
        <v>145</v>
      </c>
      <c r="Q30" s="16">
        <v>145</v>
      </c>
      <c r="R30" s="16">
        <v>61</v>
      </c>
      <c r="S30" s="39">
        <v>61</v>
      </c>
      <c r="T30">
        <f t="shared" si="0"/>
        <v>61</v>
      </c>
      <c r="U30">
        <v>61</v>
      </c>
      <c r="V30">
        <f t="shared" si="1"/>
        <v>61</v>
      </c>
      <c r="W30">
        <f t="shared" si="2"/>
        <v>-1</v>
      </c>
      <c r="X30">
        <f t="shared" si="3"/>
        <v>61</v>
      </c>
    </row>
    <row r="31" spans="1:24" x14ac:dyDescent="0.2">
      <c r="A31" s="25" t="s">
        <v>28</v>
      </c>
      <c r="B31" s="38">
        <v>49</v>
      </c>
      <c r="C31" s="38">
        <v>60</v>
      </c>
      <c r="D31" s="44">
        <v>60</v>
      </c>
      <c r="E31" s="38">
        <v>60</v>
      </c>
      <c r="F31" s="38">
        <v>61</v>
      </c>
      <c r="G31" s="16">
        <v>150</v>
      </c>
      <c r="H31" s="16">
        <v>150</v>
      </c>
      <c r="I31" s="16">
        <v>61</v>
      </c>
      <c r="J31" s="16">
        <v>61</v>
      </c>
      <c r="K31" s="38">
        <v>60</v>
      </c>
      <c r="L31" s="38">
        <v>61</v>
      </c>
      <c r="M31" s="16">
        <v>61</v>
      </c>
      <c r="N31" s="16">
        <v>61</v>
      </c>
      <c r="O31" s="16">
        <v>150</v>
      </c>
      <c r="P31" s="16">
        <v>150</v>
      </c>
      <c r="Q31" s="16">
        <v>150</v>
      </c>
      <c r="R31" s="16">
        <v>61</v>
      </c>
      <c r="S31" s="39">
        <v>61</v>
      </c>
      <c r="T31">
        <f t="shared" si="0"/>
        <v>61</v>
      </c>
      <c r="U31">
        <v>61</v>
      </c>
      <c r="V31">
        <f t="shared" si="1"/>
        <v>61</v>
      </c>
      <c r="W31">
        <f t="shared" si="2"/>
        <v>-1</v>
      </c>
      <c r="X31">
        <f t="shared" si="3"/>
        <v>61</v>
      </c>
    </row>
    <row r="32" spans="1:24" x14ac:dyDescent="0.2">
      <c r="A32" s="25" t="s">
        <v>29</v>
      </c>
      <c r="B32" s="38">
        <v>10</v>
      </c>
      <c r="C32" s="38">
        <v>10</v>
      </c>
      <c r="D32" s="44">
        <v>19</v>
      </c>
      <c r="E32" s="38">
        <v>20</v>
      </c>
      <c r="F32" s="38">
        <v>20</v>
      </c>
      <c r="G32" s="16">
        <v>20</v>
      </c>
      <c r="H32" s="16">
        <v>20</v>
      </c>
      <c r="I32" s="16">
        <v>20</v>
      </c>
      <c r="J32" s="16">
        <v>20</v>
      </c>
      <c r="K32" s="38">
        <v>23</v>
      </c>
      <c r="L32" s="38">
        <v>23</v>
      </c>
      <c r="M32" s="16">
        <v>23</v>
      </c>
      <c r="N32" s="16">
        <v>23</v>
      </c>
      <c r="O32" s="16">
        <v>23</v>
      </c>
      <c r="P32" s="16">
        <v>23</v>
      </c>
      <c r="Q32" s="16">
        <v>23</v>
      </c>
      <c r="R32" s="16">
        <v>23</v>
      </c>
      <c r="S32" s="39">
        <v>23</v>
      </c>
      <c r="T32">
        <f t="shared" si="0"/>
        <v>23</v>
      </c>
      <c r="U32">
        <v>23</v>
      </c>
      <c r="V32">
        <f t="shared" si="1"/>
        <v>23</v>
      </c>
      <c r="W32">
        <f t="shared" si="2"/>
        <v>0</v>
      </c>
      <c r="X32">
        <f t="shared" si="3"/>
        <v>20</v>
      </c>
    </row>
    <row r="33" spans="1:24" x14ac:dyDescent="0.2">
      <c r="A33" s="25" t="s">
        <v>30</v>
      </c>
      <c r="B33" s="38">
        <v>17</v>
      </c>
      <c r="C33" s="38">
        <v>10</v>
      </c>
      <c r="D33" s="44">
        <v>28</v>
      </c>
      <c r="E33" s="38">
        <v>28</v>
      </c>
      <c r="F33" s="38">
        <v>28</v>
      </c>
      <c r="G33" s="16">
        <v>28</v>
      </c>
      <c r="H33" s="16">
        <v>28</v>
      </c>
      <c r="I33" s="16">
        <v>28</v>
      </c>
      <c r="J33" s="16">
        <v>28</v>
      </c>
      <c r="K33" s="38">
        <v>30</v>
      </c>
      <c r="L33" s="38">
        <v>30</v>
      </c>
      <c r="M33" s="16">
        <v>30</v>
      </c>
      <c r="N33" s="16">
        <v>30</v>
      </c>
      <c r="O33" s="16">
        <v>30</v>
      </c>
      <c r="P33" s="16">
        <v>30</v>
      </c>
      <c r="Q33" s="16">
        <v>30</v>
      </c>
      <c r="S33" s="39">
        <v>30</v>
      </c>
      <c r="T33">
        <f t="shared" si="0"/>
        <v>30</v>
      </c>
      <c r="U33">
        <v>30</v>
      </c>
      <c r="V33">
        <f t="shared" si="1"/>
        <v>30</v>
      </c>
      <c r="W33">
        <f t="shared" si="2"/>
        <v>0</v>
      </c>
      <c r="X33">
        <f t="shared" si="3"/>
        <v>28</v>
      </c>
    </row>
    <row r="34" spans="1:24" x14ac:dyDescent="0.2">
      <c r="A34" s="25" t="s">
        <v>31</v>
      </c>
      <c r="B34" s="38">
        <v>21</v>
      </c>
      <c r="C34" s="38">
        <v>10</v>
      </c>
      <c r="D34" s="44">
        <v>28</v>
      </c>
      <c r="E34" s="38">
        <v>28</v>
      </c>
      <c r="F34" s="38">
        <v>28</v>
      </c>
      <c r="G34" s="16">
        <v>28</v>
      </c>
      <c r="H34" s="16">
        <v>28</v>
      </c>
      <c r="I34" s="16">
        <v>28</v>
      </c>
      <c r="J34" s="16">
        <v>28</v>
      </c>
      <c r="K34" s="38">
        <v>28</v>
      </c>
      <c r="L34" s="38">
        <v>28</v>
      </c>
      <c r="M34" s="16">
        <v>28</v>
      </c>
      <c r="N34" s="16">
        <v>28</v>
      </c>
      <c r="O34" s="16">
        <v>28</v>
      </c>
      <c r="P34" s="16">
        <v>28</v>
      </c>
      <c r="Q34" s="16">
        <v>28</v>
      </c>
      <c r="R34" s="16">
        <v>28</v>
      </c>
      <c r="S34" s="39">
        <v>28</v>
      </c>
      <c r="T34">
        <f t="shared" si="0"/>
        <v>28</v>
      </c>
      <c r="U34">
        <v>28</v>
      </c>
      <c r="V34">
        <f t="shared" si="1"/>
        <v>28</v>
      </c>
      <c r="W34">
        <f t="shared" si="2"/>
        <v>0</v>
      </c>
      <c r="X34">
        <f t="shared" si="3"/>
        <v>28</v>
      </c>
    </row>
    <row r="35" spans="1:24" x14ac:dyDescent="0.2">
      <c r="A35" s="25" t="s">
        <v>32</v>
      </c>
      <c r="B35" s="38">
        <v>7</v>
      </c>
      <c r="C35" s="38">
        <v>10</v>
      </c>
      <c r="D35" s="44">
        <v>17</v>
      </c>
      <c r="E35" s="38">
        <v>18</v>
      </c>
      <c r="F35" s="38">
        <v>18</v>
      </c>
      <c r="G35" s="16">
        <v>18</v>
      </c>
      <c r="H35" s="16">
        <v>18</v>
      </c>
      <c r="I35" s="16">
        <v>18</v>
      </c>
      <c r="J35" s="16">
        <v>18</v>
      </c>
      <c r="K35" s="38">
        <v>20</v>
      </c>
      <c r="L35" s="38">
        <v>20</v>
      </c>
      <c r="M35" s="16">
        <v>20</v>
      </c>
      <c r="N35" s="16">
        <v>20</v>
      </c>
      <c r="O35" s="16">
        <v>20</v>
      </c>
      <c r="P35" s="16">
        <v>20</v>
      </c>
      <c r="Q35" s="16">
        <v>20</v>
      </c>
      <c r="R35" s="16">
        <v>20</v>
      </c>
      <c r="S35" s="39">
        <v>20</v>
      </c>
      <c r="T35">
        <f t="shared" si="0"/>
        <v>20</v>
      </c>
      <c r="U35">
        <v>20</v>
      </c>
      <c r="V35">
        <f t="shared" si="1"/>
        <v>20</v>
      </c>
      <c r="W35">
        <f t="shared" si="2"/>
        <v>0</v>
      </c>
      <c r="X35">
        <f t="shared" si="3"/>
        <v>18</v>
      </c>
    </row>
    <row r="36" spans="1:24" x14ac:dyDescent="0.2">
      <c r="A36" s="25" t="s">
        <v>33</v>
      </c>
      <c r="B36" s="38">
        <v>14</v>
      </c>
      <c r="C36" s="38">
        <v>10</v>
      </c>
      <c r="D36" s="44">
        <v>36</v>
      </c>
      <c r="E36" s="38">
        <v>36</v>
      </c>
      <c r="F36" s="38">
        <v>36</v>
      </c>
      <c r="G36" s="16">
        <v>36</v>
      </c>
      <c r="H36" s="16">
        <v>36</v>
      </c>
      <c r="I36" s="16">
        <v>36</v>
      </c>
      <c r="J36" s="16">
        <v>36</v>
      </c>
      <c r="K36" s="38">
        <v>36</v>
      </c>
      <c r="L36" s="38">
        <v>36</v>
      </c>
      <c r="M36" s="16">
        <v>36</v>
      </c>
      <c r="N36" s="16">
        <v>36</v>
      </c>
      <c r="O36" s="16">
        <v>36</v>
      </c>
      <c r="P36" s="16">
        <v>36</v>
      </c>
      <c r="Q36" s="16">
        <v>36</v>
      </c>
      <c r="R36" s="16">
        <v>36</v>
      </c>
      <c r="S36" s="39">
        <v>36</v>
      </c>
      <c r="T36">
        <f t="shared" si="0"/>
        <v>36</v>
      </c>
      <c r="U36">
        <v>36</v>
      </c>
      <c r="V36">
        <f t="shared" si="1"/>
        <v>36</v>
      </c>
      <c r="W36">
        <f t="shared" si="2"/>
        <v>0</v>
      </c>
      <c r="X36">
        <f t="shared" si="3"/>
        <v>36</v>
      </c>
    </row>
    <row r="37" spans="1:24" x14ac:dyDescent="0.2">
      <c r="A37" s="25" t="s">
        <v>34</v>
      </c>
      <c r="B37" s="38">
        <v>15</v>
      </c>
      <c r="C37" s="38">
        <v>10</v>
      </c>
      <c r="D37" s="44">
        <v>29</v>
      </c>
      <c r="E37" s="38">
        <v>29</v>
      </c>
      <c r="F37" s="38">
        <v>29</v>
      </c>
      <c r="G37" s="16">
        <v>29</v>
      </c>
      <c r="H37" s="16">
        <v>29</v>
      </c>
      <c r="I37" s="16">
        <v>29</v>
      </c>
      <c r="J37" s="16">
        <v>29</v>
      </c>
      <c r="K37" s="38">
        <v>31</v>
      </c>
      <c r="L37" s="38">
        <v>31</v>
      </c>
      <c r="M37" s="16">
        <v>31</v>
      </c>
      <c r="N37" s="16">
        <v>31</v>
      </c>
      <c r="O37" s="16">
        <v>31</v>
      </c>
      <c r="P37" s="16">
        <v>31</v>
      </c>
      <c r="Q37" s="16">
        <v>31</v>
      </c>
      <c r="R37" s="16">
        <v>31</v>
      </c>
      <c r="S37" s="39">
        <v>31</v>
      </c>
      <c r="T37">
        <f t="shared" si="0"/>
        <v>31</v>
      </c>
      <c r="U37">
        <v>31</v>
      </c>
      <c r="V37">
        <f t="shared" si="1"/>
        <v>31</v>
      </c>
      <c r="W37">
        <f t="shared" si="2"/>
        <v>0</v>
      </c>
      <c r="X37">
        <f t="shared" si="3"/>
        <v>29</v>
      </c>
    </row>
    <row r="38" spans="1:24" x14ac:dyDescent="0.2">
      <c r="A38" s="25" t="s">
        <v>35</v>
      </c>
      <c r="B38" s="38">
        <v>8</v>
      </c>
      <c r="C38" s="38">
        <v>20</v>
      </c>
      <c r="D38" s="44">
        <v>9</v>
      </c>
      <c r="E38" s="38">
        <v>10</v>
      </c>
      <c r="F38" s="38">
        <v>20</v>
      </c>
      <c r="G38" s="16">
        <v>20</v>
      </c>
      <c r="H38" s="16">
        <v>20</v>
      </c>
      <c r="I38" s="16">
        <v>10</v>
      </c>
      <c r="J38" s="16">
        <v>10</v>
      </c>
      <c r="K38" s="38">
        <v>20</v>
      </c>
      <c r="L38" s="38">
        <v>20</v>
      </c>
      <c r="M38" s="16">
        <v>20</v>
      </c>
      <c r="N38" s="16">
        <v>20</v>
      </c>
      <c r="O38" s="16">
        <v>20</v>
      </c>
      <c r="P38" s="16">
        <v>20</v>
      </c>
      <c r="Q38" s="16">
        <v>20</v>
      </c>
      <c r="R38" s="16">
        <v>20</v>
      </c>
      <c r="S38" s="39">
        <v>20</v>
      </c>
      <c r="T38">
        <f t="shared" si="0"/>
        <v>20</v>
      </c>
      <c r="U38">
        <v>20</v>
      </c>
      <c r="V38">
        <f t="shared" si="1"/>
        <v>20</v>
      </c>
      <c r="W38">
        <f t="shared" si="2"/>
        <v>0</v>
      </c>
      <c r="X38">
        <f t="shared" si="3"/>
        <v>10</v>
      </c>
    </row>
    <row r="39" spans="1:24" x14ac:dyDescent="0.2">
      <c r="A39" s="25" t="s">
        <v>36</v>
      </c>
      <c r="B39" s="38">
        <v>13</v>
      </c>
      <c r="C39" s="38">
        <v>20</v>
      </c>
      <c r="D39" s="44">
        <v>32</v>
      </c>
      <c r="E39" s="38">
        <v>33</v>
      </c>
      <c r="F39" s="38">
        <v>33</v>
      </c>
      <c r="G39" s="16">
        <v>33</v>
      </c>
      <c r="H39" s="16">
        <v>33</v>
      </c>
      <c r="I39" s="16">
        <v>33</v>
      </c>
      <c r="J39" s="16">
        <v>33</v>
      </c>
      <c r="K39" s="38">
        <v>33</v>
      </c>
      <c r="L39" s="38">
        <v>33</v>
      </c>
      <c r="M39" s="16">
        <v>33</v>
      </c>
      <c r="N39" s="16">
        <v>33</v>
      </c>
      <c r="O39" s="16">
        <v>33</v>
      </c>
      <c r="P39" s="16">
        <v>33</v>
      </c>
      <c r="Q39" s="16">
        <v>33</v>
      </c>
      <c r="R39" s="16">
        <v>33</v>
      </c>
      <c r="S39" s="39">
        <v>33</v>
      </c>
      <c r="T39">
        <f t="shared" si="0"/>
        <v>33</v>
      </c>
      <c r="U39">
        <v>33</v>
      </c>
      <c r="V39">
        <f t="shared" si="1"/>
        <v>33</v>
      </c>
      <c r="W39">
        <f t="shared" si="2"/>
        <v>0</v>
      </c>
      <c r="X39">
        <f t="shared" si="3"/>
        <v>33</v>
      </c>
    </row>
    <row r="40" spans="1:24" x14ac:dyDescent="0.2">
      <c r="A40" s="25" t="s">
        <v>37</v>
      </c>
      <c r="B40" s="38">
        <v>18</v>
      </c>
      <c r="C40" s="38">
        <v>20</v>
      </c>
      <c r="D40" s="44">
        <v>49</v>
      </c>
      <c r="E40" s="38">
        <v>49</v>
      </c>
      <c r="F40" s="38">
        <v>49</v>
      </c>
      <c r="G40" s="16">
        <v>49</v>
      </c>
      <c r="H40" s="16">
        <v>49</v>
      </c>
      <c r="I40" s="16">
        <v>49</v>
      </c>
      <c r="J40" s="16">
        <v>49</v>
      </c>
      <c r="K40" s="38">
        <v>50</v>
      </c>
      <c r="L40" s="38">
        <v>100</v>
      </c>
      <c r="M40" s="16">
        <v>50</v>
      </c>
      <c r="N40" s="16">
        <v>50</v>
      </c>
      <c r="O40" s="16">
        <v>50</v>
      </c>
      <c r="P40" s="16">
        <v>50</v>
      </c>
      <c r="Q40" s="16">
        <v>50</v>
      </c>
      <c r="R40" s="16">
        <v>100</v>
      </c>
      <c r="S40" s="39">
        <v>50</v>
      </c>
      <c r="T40">
        <f t="shared" si="0"/>
        <v>50</v>
      </c>
      <c r="U40">
        <v>50</v>
      </c>
      <c r="V40">
        <f t="shared" si="1"/>
        <v>50</v>
      </c>
      <c r="W40">
        <f t="shared" si="2"/>
        <v>0</v>
      </c>
      <c r="X40">
        <f t="shared" si="3"/>
        <v>49</v>
      </c>
    </row>
    <row r="41" spans="1:24" x14ac:dyDescent="0.2">
      <c r="A41" s="25" t="s">
        <v>38</v>
      </c>
      <c r="B41" s="38">
        <v>13</v>
      </c>
      <c r="C41" s="38">
        <v>30</v>
      </c>
      <c r="D41" s="44">
        <v>58</v>
      </c>
      <c r="E41" s="38">
        <v>59</v>
      </c>
      <c r="F41" s="38">
        <v>59</v>
      </c>
      <c r="G41" s="16">
        <v>59</v>
      </c>
      <c r="H41" s="16">
        <v>59</v>
      </c>
      <c r="I41" s="16">
        <v>59</v>
      </c>
      <c r="J41" s="16">
        <v>59</v>
      </c>
      <c r="K41" s="38">
        <v>80</v>
      </c>
      <c r="L41" s="38">
        <v>160</v>
      </c>
      <c r="M41" s="16">
        <v>80</v>
      </c>
      <c r="N41" s="16">
        <v>80</v>
      </c>
      <c r="O41" s="16">
        <v>80</v>
      </c>
      <c r="P41" s="16">
        <v>80</v>
      </c>
      <c r="Q41" s="16">
        <v>80</v>
      </c>
      <c r="R41" s="16">
        <v>80</v>
      </c>
      <c r="S41" s="39">
        <v>80</v>
      </c>
      <c r="T41">
        <f t="shared" si="0"/>
        <v>80</v>
      </c>
      <c r="U41">
        <v>80</v>
      </c>
      <c r="V41">
        <f t="shared" si="1"/>
        <v>80</v>
      </c>
      <c r="W41">
        <f t="shared" si="2"/>
        <v>0</v>
      </c>
      <c r="X41">
        <f t="shared" si="3"/>
        <v>59</v>
      </c>
    </row>
    <row r="42" spans="1:24" x14ac:dyDescent="0.2">
      <c r="A42" s="25" t="s">
        <v>39</v>
      </c>
      <c r="B42" s="38">
        <v>15</v>
      </c>
      <c r="C42" s="38">
        <v>30</v>
      </c>
      <c r="D42" s="44">
        <v>50</v>
      </c>
      <c r="E42" s="38">
        <v>51</v>
      </c>
      <c r="F42" s="38">
        <v>51</v>
      </c>
      <c r="G42" s="16">
        <v>130</v>
      </c>
      <c r="H42" s="16">
        <v>51</v>
      </c>
      <c r="I42" s="16">
        <v>51</v>
      </c>
      <c r="J42" s="16">
        <v>51</v>
      </c>
      <c r="K42" s="38">
        <v>52</v>
      </c>
      <c r="L42" s="38">
        <v>52</v>
      </c>
      <c r="M42" s="16">
        <v>52</v>
      </c>
      <c r="N42" s="16">
        <v>52</v>
      </c>
      <c r="O42" s="16">
        <v>52</v>
      </c>
      <c r="P42" s="16">
        <v>52</v>
      </c>
      <c r="Q42" s="16">
        <v>52</v>
      </c>
      <c r="R42" s="16">
        <v>52</v>
      </c>
      <c r="S42" s="39">
        <v>52</v>
      </c>
      <c r="T42">
        <f t="shared" si="0"/>
        <v>52</v>
      </c>
      <c r="U42">
        <v>52</v>
      </c>
      <c r="V42">
        <f t="shared" si="1"/>
        <v>52</v>
      </c>
      <c r="W42">
        <f t="shared" si="2"/>
        <v>0</v>
      </c>
      <c r="X42">
        <f t="shared" si="3"/>
        <v>51</v>
      </c>
    </row>
    <row r="43" spans="1:24" x14ac:dyDescent="0.2">
      <c r="A43" s="26" t="s">
        <v>40</v>
      </c>
      <c r="B43" s="42">
        <v>22</v>
      </c>
      <c r="C43" s="42">
        <v>30</v>
      </c>
      <c r="D43" s="45">
        <v>77</v>
      </c>
      <c r="E43" s="42">
        <v>77</v>
      </c>
      <c r="F43" s="42">
        <v>77</v>
      </c>
      <c r="G43" s="40">
        <v>173</v>
      </c>
      <c r="H43" s="40">
        <v>173</v>
      </c>
      <c r="I43" s="40">
        <v>77</v>
      </c>
      <c r="J43" s="40">
        <v>77</v>
      </c>
      <c r="K43" s="42">
        <v>87</v>
      </c>
      <c r="L43" s="42">
        <v>88</v>
      </c>
      <c r="M43" s="40">
        <v>88</v>
      </c>
      <c r="N43" s="40">
        <v>88</v>
      </c>
      <c r="O43" s="40">
        <v>173</v>
      </c>
      <c r="P43" s="40">
        <v>173</v>
      </c>
      <c r="Q43" s="40">
        <v>173</v>
      </c>
      <c r="R43" s="40">
        <v>88</v>
      </c>
      <c r="S43" s="41">
        <v>88</v>
      </c>
      <c r="T43">
        <f t="shared" si="0"/>
        <v>88</v>
      </c>
      <c r="U43">
        <v>87</v>
      </c>
      <c r="V43">
        <f t="shared" si="1"/>
        <v>87</v>
      </c>
      <c r="W43">
        <f t="shared" si="2"/>
        <v>0</v>
      </c>
      <c r="X43">
        <f t="shared" si="3"/>
        <v>77</v>
      </c>
    </row>
    <row r="44" spans="1:24" x14ac:dyDescent="0.2">
      <c r="A44" s="53" t="s">
        <v>96</v>
      </c>
      <c r="B44" s="54"/>
      <c r="C44" s="54"/>
      <c r="D44" s="54"/>
      <c r="E44" s="54"/>
      <c r="F44" s="49">
        <v>21</v>
      </c>
      <c r="G44" s="49">
        <v>20</v>
      </c>
      <c r="H44" s="49">
        <v>21</v>
      </c>
      <c r="I44" s="49">
        <v>25</v>
      </c>
      <c r="J44" s="49">
        <v>26</v>
      </c>
      <c r="K44" s="49"/>
      <c r="L44" s="49">
        <v>24</v>
      </c>
      <c r="M44" s="49">
        <v>23</v>
      </c>
      <c r="N44" s="49">
        <v>23</v>
      </c>
      <c r="O44" s="49">
        <v>26</v>
      </c>
      <c r="P44" s="49">
        <v>25</v>
      </c>
      <c r="Q44" s="49">
        <v>26</v>
      </c>
      <c r="R44" s="49">
        <v>25</v>
      </c>
      <c r="S44" s="52">
        <v>24</v>
      </c>
      <c r="V44">
        <f t="shared" si="1"/>
        <v>0</v>
      </c>
      <c r="W44">
        <f>COUNTIF(W3:W43,0)</f>
        <v>29</v>
      </c>
      <c r="X44">
        <f t="shared" si="3"/>
        <v>20</v>
      </c>
    </row>
    <row r="48" spans="1:24" x14ac:dyDescent="0.2">
      <c r="F48" s="14" t="s">
        <v>48</v>
      </c>
      <c r="G48" s="14" t="s">
        <v>90</v>
      </c>
      <c r="H48" s="14" t="s">
        <v>91</v>
      </c>
      <c r="I48" s="28" t="s">
        <v>92</v>
      </c>
      <c r="J48" s="28" t="s">
        <v>93</v>
      </c>
    </row>
    <row r="49" spans="6:10" x14ac:dyDescent="0.2">
      <c r="F49" t="s">
        <v>68</v>
      </c>
      <c r="G49">
        <v>21</v>
      </c>
      <c r="H49">
        <v>3897.935789060622</v>
      </c>
      <c r="I49">
        <v>929557</v>
      </c>
      <c r="J49">
        <v>94222243</v>
      </c>
    </row>
    <row r="50" spans="6:10" x14ac:dyDescent="0.2">
      <c r="F50" t="s">
        <v>70</v>
      </c>
      <c r="G50">
        <v>20</v>
      </c>
      <c r="H50">
        <v>1532.5762686407859</v>
      </c>
      <c r="I50">
        <v>929909</v>
      </c>
      <c r="J50">
        <v>93657427</v>
      </c>
    </row>
    <row r="51" spans="6:10" x14ac:dyDescent="0.2">
      <c r="F51" t="s">
        <v>69</v>
      </c>
      <c r="G51">
        <v>21</v>
      </c>
      <c r="H51">
        <v>2113.948495240179</v>
      </c>
      <c r="I51">
        <v>929545</v>
      </c>
      <c r="J51">
        <v>93283709</v>
      </c>
    </row>
    <row r="52" spans="6:10" x14ac:dyDescent="0.2">
      <c r="F52" t="s">
        <v>65</v>
      </c>
      <c r="G52">
        <v>25</v>
      </c>
      <c r="H52">
        <v>2932.1696748866871</v>
      </c>
      <c r="I52">
        <v>757356</v>
      </c>
      <c r="J52">
        <v>66975824</v>
      </c>
    </row>
    <row r="53" spans="6:10" x14ac:dyDescent="0.2">
      <c r="F53" t="s">
        <v>64</v>
      </c>
      <c r="G53">
        <v>26</v>
      </c>
      <c r="H53">
        <v>3197.3198035614678</v>
      </c>
      <c r="I53">
        <v>757356</v>
      </c>
      <c r="J53">
        <v>67246956</v>
      </c>
    </row>
    <row r="54" spans="6:10" x14ac:dyDescent="0.2">
      <c r="F54" s="14" t="s">
        <v>48</v>
      </c>
      <c r="G54" s="14" t="s">
        <v>90</v>
      </c>
      <c r="H54" s="14" t="s">
        <v>91</v>
      </c>
      <c r="I54" s="28" t="s">
        <v>92</v>
      </c>
      <c r="J54" s="28" t="s">
        <v>93</v>
      </c>
    </row>
    <row r="55" spans="6:10" x14ac:dyDescent="0.2">
      <c r="F55" t="s">
        <v>73</v>
      </c>
      <c r="G55">
        <v>24</v>
      </c>
      <c r="H55">
        <v>1075.4267673266886</v>
      </c>
      <c r="I55">
        <v>717304</v>
      </c>
      <c r="J55">
        <v>31336000</v>
      </c>
    </row>
    <row r="56" spans="6:10" x14ac:dyDescent="0.2">
      <c r="F56" t="s">
        <v>74</v>
      </c>
      <c r="G56">
        <v>23</v>
      </c>
      <c r="H56">
        <v>328.89753617311538</v>
      </c>
      <c r="I56">
        <v>885991</v>
      </c>
      <c r="J56">
        <v>44681429</v>
      </c>
    </row>
    <row r="57" spans="6:10" x14ac:dyDescent="0.2">
      <c r="F57" t="s">
        <v>72</v>
      </c>
      <c r="G57">
        <v>23</v>
      </c>
      <c r="H57">
        <v>704.02466944263278</v>
      </c>
      <c r="I57">
        <v>885991</v>
      </c>
      <c r="J57">
        <v>44463534</v>
      </c>
    </row>
    <row r="58" spans="6:10" x14ac:dyDescent="0.2">
      <c r="F58" t="s">
        <v>71</v>
      </c>
      <c r="G58">
        <v>26</v>
      </c>
      <c r="H58">
        <v>1722.1889752307982</v>
      </c>
      <c r="I58">
        <v>885991</v>
      </c>
      <c r="J58">
        <v>44910928</v>
      </c>
    </row>
    <row r="59" spans="6:10" x14ac:dyDescent="0.2">
      <c r="F59" t="s">
        <v>67</v>
      </c>
      <c r="G59">
        <v>25</v>
      </c>
      <c r="H59">
        <v>1557.0340769561351</v>
      </c>
      <c r="I59">
        <v>885991</v>
      </c>
      <c r="J59">
        <v>44683379</v>
      </c>
    </row>
    <row r="60" spans="6:10" x14ac:dyDescent="0.2">
      <c r="F60" t="s">
        <v>66</v>
      </c>
      <c r="G60">
        <v>26</v>
      </c>
      <c r="H60">
        <v>1906.0756215389092</v>
      </c>
      <c r="I60">
        <v>885991</v>
      </c>
      <c r="J60">
        <v>44467953</v>
      </c>
    </row>
    <row r="61" spans="6:10" x14ac:dyDescent="0.2">
      <c r="F61" t="s">
        <v>63</v>
      </c>
      <c r="G61">
        <v>25</v>
      </c>
      <c r="H61">
        <v>1190673192.8686609</v>
      </c>
      <c r="I61">
        <v>714810</v>
      </c>
      <c r="J61">
        <v>31081735</v>
      </c>
    </row>
    <row r="62" spans="6:10" x14ac:dyDescent="0.2">
      <c r="F62" t="s">
        <v>62</v>
      </c>
      <c r="G62">
        <v>24</v>
      </c>
      <c r="H62">
        <v>388.95051699798012</v>
      </c>
      <c r="I62">
        <v>714285</v>
      </c>
      <c r="J62">
        <v>30936737</v>
      </c>
    </row>
  </sheetData>
  <mergeCells count="7">
    <mergeCell ref="K1:S1"/>
    <mergeCell ref="A44:E44"/>
    <mergeCell ref="A1:A2"/>
    <mergeCell ref="B1:B2"/>
    <mergeCell ref="C1:C2"/>
    <mergeCell ref="D1:D2"/>
    <mergeCell ref="E1:J1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C52E-0E4E-4939-88C2-6F0A90005986}">
  <dimension ref="A1:L331"/>
  <sheetViews>
    <sheetView workbookViewId="0">
      <selection activeCell="I2" sqref="I2:I331"/>
    </sheetView>
  </sheetViews>
  <sheetFormatPr baseColWidth="10" defaultColWidth="8.83203125" defaultRowHeight="15" x14ac:dyDescent="0.2"/>
  <cols>
    <col min="4" max="4" width="12.83203125" bestFit="1" customWidth="1"/>
    <col min="6" max="6" width="10.83203125" bestFit="1" customWidth="1"/>
    <col min="7" max="7" width="13.6640625" bestFit="1" customWidth="1"/>
    <col min="10" max="10" width="10.83203125" bestFit="1" customWidth="1"/>
  </cols>
  <sheetData>
    <row r="1" spans="1:12" x14ac:dyDescent="0.2">
      <c r="A1" s="1" t="s">
        <v>44</v>
      </c>
      <c r="B1" s="1" t="s">
        <v>60</v>
      </c>
      <c r="C1" s="1" t="s">
        <v>61</v>
      </c>
      <c r="D1" s="1" t="s">
        <v>45</v>
      </c>
      <c r="E1" s="1" t="s">
        <v>46</v>
      </c>
      <c r="F1" s="1" t="s">
        <v>47</v>
      </c>
      <c r="G1" s="5" t="s">
        <v>48</v>
      </c>
      <c r="H1" s="5" t="s">
        <v>76</v>
      </c>
      <c r="I1" s="5" t="s">
        <v>77</v>
      </c>
      <c r="J1" s="5" t="s">
        <v>47</v>
      </c>
    </row>
    <row r="2" spans="1:12" x14ac:dyDescent="0.2">
      <c r="A2" t="s">
        <v>10</v>
      </c>
      <c r="B2">
        <v>948</v>
      </c>
      <c r="C2">
        <v>7280</v>
      </c>
      <c r="D2">
        <v>0.16824245040770616</v>
      </c>
      <c r="E2">
        <v>23</v>
      </c>
      <c r="F2" t="s">
        <v>49</v>
      </c>
      <c r="G2" t="s">
        <v>62</v>
      </c>
      <c r="H2">
        <f>VLOOKUP(A2,Opt!$A$1:$F$43,6,0)</f>
        <v>23</v>
      </c>
      <c r="I2">
        <f>IF(H2="-","-",(E2-H2)/H2*100)</f>
        <v>0</v>
      </c>
      <c r="J2" t="str">
        <f>IF(I2=0, "COMPLETE", "TO")</f>
        <v>COMPLETE</v>
      </c>
      <c r="L2">
        <f>IF(J2="TO","TO",D2)</f>
        <v>0.16824245040770616</v>
      </c>
    </row>
    <row r="3" spans="1:12" x14ac:dyDescent="0.2">
      <c r="A3" t="s">
        <v>11</v>
      </c>
      <c r="B3">
        <v>3512</v>
      </c>
      <c r="C3">
        <v>55831</v>
      </c>
      <c r="D3" t="s">
        <v>51</v>
      </c>
      <c r="E3">
        <v>66</v>
      </c>
      <c r="F3" t="s">
        <v>51</v>
      </c>
      <c r="G3" t="s">
        <v>62</v>
      </c>
      <c r="H3">
        <f>VLOOKUP(A3,Opt!$A$1:$F$43,6,0)</f>
        <v>64</v>
      </c>
      <c r="I3">
        <f t="shared" ref="I3:I66" si="0">IF(H3="-","-",(E3-H3)/H3*100)</f>
        <v>3.125</v>
      </c>
      <c r="J3" t="str">
        <f>IF(I3=0, "COMPLETE", "TO")</f>
        <v>TO</v>
      </c>
      <c r="K3">
        <f>VLOOKUP(A3,[1]Sheet1!$A$2:$H$42,8,0)</f>
        <v>11</v>
      </c>
      <c r="L3" t="str">
        <f>IF(J3="TO","TO",D3)</f>
        <v>TO</v>
      </c>
    </row>
    <row r="4" spans="1:12" x14ac:dyDescent="0.2">
      <c r="A4" t="s">
        <v>12</v>
      </c>
      <c r="B4">
        <v>50855</v>
      </c>
      <c r="C4">
        <v>2653330</v>
      </c>
      <c r="D4" t="s">
        <v>51</v>
      </c>
      <c r="E4">
        <v>720</v>
      </c>
      <c r="F4" t="s">
        <v>51</v>
      </c>
      <c r="G4" t="s">
        <v>62</v>
      </c>
      <c r="H4" t="str">
        <f>VLOOKUP(A4,Opt!$A$1:$F$43,6,0)</f>
        <v>-</v>
      </c>
      <c r="I4" t="str">
        <f t="shared" si="0"/>
        <v>-</v>
      </c>
      <c r="J4" t="str">
        <f>IF(I4=0, "COMPLETE", "TO")</f>
        <v>TO</v>
      </c>
      <c r="L4" t="str">
        <f>IF(J4="TO","TO",D4)</f>
        <v>TO</v>
      </c>
    </row>
    <row r="5" spans="1:12" x14ac:dyDescent="0.2">
      <c r="A5" t="s">
        <v>13</v>
      </c>
      <c r="B5">
        <v>10334</v>
      </c>
      <c r="C5">
        <v>92929</v>
      </c>
      <c r="D5">
        <v>13.194074456999999</v>
      </c>
      <c r="E5">
        <v>1016</v>
      </c>
      <c r="F5" t="s">
        <v>49</v>
      </c>
      <c r="G5" t="s">
        <v>62</v>
      </c>
      <c r="H5">
        <f>VLOOKUP(A5,Opt!$A$1:$F$43,6,0)</f>
        <v>1016</v>
      </c>
      <c r="I5">
        <f t="shared" si="0"/>
        <v>0</v>
      </c>
      <c r="J5" t="str">
        <f>IF(I5=0, "COMPLETE", "TO")</f>
        <v>COMPLETE</v>
      </c>
      <c r="L5">
        <f>IF(J5="TO","TO",D5)</f>
        <v>13.194074456999999</v>
      </c>
    </row>
    <row r="6" spans="1:12" x14ac:dyDescent="0.2">
      <c r="A6" t="s">
        <v>14</v>
      </c>
      <c r="B6">
        <v>24223</v>
      </c>
      <c r="C6">
        <v>450762</v>
      </c>
      <c r="D6" s="6" t="s">
        <v>51</v>
      </c>
      <c r="E6">
        <v>1213</v>
      </c>
      <c r="F6" t="s">
        <v>51</v>
      </c>
      <c r="G6" t="s">
        <v>62</v>
      </c>
      <c r="H6">
        <f>VLOOKUP(A6,Opt!$A$1:$F$43,6,0)</f>
        <v>1187</v>
      </c>
      <c r="I6">
        <f t="shared" si="0"/>
        <v>2.1903959561920807</v>
      </c>
      <c r="J6" t="str">
        <f>IF(I6=0, "COMPLETE", "TO")</f>
        <v>TO</v>
      </c>
      <c r="L6" t="str">
        <f>IF(J6="TO","TO",D6)</f>
        <v>TO</v>
      </c>
    </row>
    <row r="7" spans="1:12" x14ac:dyDescent="0.2">
      <c r="A7" t="s">
        <v>15</v>
      </c>
      <c r="B7">
        <v>56174</v>
      </c>
      <c r="C7">
        <v>1589305</v>
      </c>
      <c r="D7" s="6" t="s">
        <v>51</v>
      </c>
      <c r="E7">
        <v>1961</v>
      </c>
      <c r="F7" t="s">
        <v>51</v>
      </c>
      <c r="G7" t="s">
        <v>62</v>
      </c>
      <c r="H7">
        <f>VLOOKUP(A7,Opt!$A$1:$F$43,6,0)</f>
        <v>1803</v>
      </c>
      <c r="I7">
        <f t="shared" si="0"/>
        <v>8.7631724902939556</v>
      </c>
      <c r="J7" t="str">
        <f>IF(I7=0, "COMPLETE", "TO")</f>
        <v>TO</v>
      </c>
      <c r="L7" t="str">
        <f>IF(J7="TO","TO",D7)</f>
        <v>TO</v>
      </c>
    </row>
    <row r="8" spans="1:12" x14ac:dyDescent="0.2">
      <c r="A8" t="s">
        <v>16</v>
      </c>
      <c r="B8">
        <v>157970</v>
      </c>
      <c r="C8">
        <v>7557292</v>
      </c>
      <c r="D8" s="6" t="s">
        <v>51</v>
      </c>
      <c r="E8">
        <v>3170</v>
      </c>
      <c r="F8" t="s">
        <v>51</v>
      </c>
      <c r="G8" t="s">
        <v>62</v>
      </c>
      <c r="H8" t="str">
        <f>VLOOKUP(A8,Opt!$A$1:$F$43,6,0)</f>
        <v>-</v>
      </c>
      <c r="I8" t="str">
        <f t="shared" si="0"/>
        <v>-</v>
      </c>
      <c r="J8" t="str">
        <f>IF(I8=0, "COMPLETE", "TO")</f>
        <v>TO</v>
      </c>
      <c r="L8" t="str">
        <f>IF(J8="TO","TO",D8)</f>
        <v>TO</v>
      </c>
    </row>
    <row r="9" spans="1:12" x14ac:dyDescent="0.2">
      <c r="A9" t="s">
        <v>29</v>
      </c>
      <c r="B9">
        <v>449</v>
      </c>
      <c r="C9">
        <v>2431</v>
      </c>
      <c r="D9">
        <v>0.18890601656748915</v>
      </c>
      <c r="E9">
        <v>23</v>
      </c>
      <c r="F9" t="s">
        <v>49</v>
      </c>
      <c r="G9" t="s">
        <v>62</v>
      </c>
      <c r="H9">
        <f>VLOOKUP(A9,Opt!$A$1:$F$43,6,0)</f>
        <v>23</v>
      </c>
      <c r="I9">
        <f t="shared" si="0"/>
        <v>0</v>
      </c>
      <c r="J9" t="str">
        <f>IF(I9=0, "COMPLETE", "TO")</f>
        <v>COMPLETE</v>
      </c>
      <c r="L9">
        <f>IF(J9="TO","TO",D9)</f>
        <v>0.18890601656748915</v>
      </c>
    </row>
    <row r="10" spans="1:12" x14ac:dyDescent="0.2">
      <c r="A10" t="s">
        <v>30</v>
      </c>
      <c r="B10">
        <v>1128</v>
      </c>
      <c r="C10">
        <v>8932</v>
      </c>
      <c r="D10">
        <v>0.31272905066725798</v>
      </c>
      <c r="E10">
        <v>30</v>
      </c>
      <c r="F10" t="s">
        <v>49</v>
      </c>
      <c r="G10" t="s">
        <v>62</v>
      </c>
      <c r="H10">
        <f>VLOOKUP(A10,Opt!$A$1:$F$43,6,0)</f>
        <v>30</v>
      </c>
      <c r="I10">
        <f t="shared" si="0"/>
        <v>0</v>
      </c>
      <c r="J10" t="str">
        <f>IF(I10=0, "COMPLETE", "TO")</f>
        <v>COMPLETE</v>
      </c>
      <c r="L10">
        <f>IF(J10="TO","TO",D10)</f>
        <v>0.31272905066725798</v>
      </c>
    </row>
    <row r="11" spans="1:12" x14ac:dyDescent="0.2">
      <c r="A11" t="s">
        <v>31</v>
      </c>
      <c r="B11">
        <v>1548</v>
      </c>
      <c r="C11">
        <v>14415</v>
      </c>
      <c r="D11">
        <v>0.50463007740327159</v>
      </c>
      <c r="E11">
        <v>28</v>
      </c>
      <c r="F11" t="s">
        <v>49</v>
      </c>
      <c r="G11" t="s">
        <v>62</v>
      </c>
      <c r="H11">
        <f>VLOOKUP(A11,Opt!$A$1:$F$43,6,0)</f>
        <v>28</v>
      </c>
      <c r="I11">
        <f t="shared" si="0"/>
        <v>0</v>
      </c>
      <c r="J11" t="str">
        <f>IF(I11=0, "COMPLETE", "TO")</f>
        <v>COMPLETE</v>
      </c>
      <c r="L11">
        <f>IF(J11="TO","TO",D11)</f>
        <v>0.50463007740327159</v>
      </c>
    </row>
    <row r="12" spans="1:12" x14ac:dyDescent="0.2">
      <c r="A12" t="s">
        <v>32</v>
      </c>
      <c r="B12">
        <v>229</v>
      </c>
      <c r="C12">
        <v>662</v>
      </c>
      <c r="D12">
        <v>1.1674942175159235E-2</v>
      </c>
      <c r="E12">
        <v>20</v>
      </c>
      <c r="F12" t="s">
        <v>49</v>
      </c>
      <c r="G12" t="s">
        <v>62</v>
      </c>
      <c r="H12">
        <f>VLOOKUP(A12,Opt!$A$1:$F$43,6,0)</f>
        <v>20</v>
      </c>
      <c r="I12">
        <f t="shared" si="0"/>
        <v>0</v>
      </c>
      <c r="J12" t="str">
        <f>IF(I12=0, "COMPLETE", "TO")</f>
        <v>COMPLETE</v>
      </c>
      <c r="L12">
        <f>IF(J12="TO","TO",D12)</f>
        <v>1.1674942175159235E-2</v>
      </c>
    </row>
    <row r="13" spans="1:12" x14ac:dyDescent="0.2">
      <c r="A13" t="s">
        <v>33</v>
      </c>
      <c r="B13">
        <v>877</v>
      </c>
      <c r="C13">
        <v>6959</v>
      </c>
      <c r="D13">
        <v>0.10639301580959004</v>
      </c>
      <c r="E13">
        <v>36</v>
      </c>
      <c r="F13" t="s">
        <v>49</v>
      </c>
      <c r="G13" t="s">
        <v>62</v>
      </c>
      <c r="H13">
        <f>VLOOKUP(A13,Opt!$A$1:$F$43,6,0)</f>
        <v>36</v>
      </c>
      <c r="I13">
        <f t="shared" si="0"/>
        <v>0</v>
      </c>
      <c r="J13" t="str">
        <f>IF(I13=0, "COMPLETE", "TO")</f>
        <v>COMPLETE</v>
      </c>
      <c r="L13">
        <f>IF(J13="TO","TO",D13)</f>
        <v>0.10639301580959004</v>
      </c>
    </row>
    <row r="14" spans="1:12" x14ac:dyDescent="0.2">
      <c r="A14" t="s">
        <v>34</v>
      </c>
      <c r="B14">
        <v>941</v>
      </c>
      <c r="C14">
        <v>7390</v>
      </c>
      <c r="D14">
        <v>4.4474396247183909</v>
      </c>
      <c r="E14">
        <v>31</v>
      </c>
      <c r="F14" t="s">
        <v>49</v>
      </c>
      <c r="G14" t="s">
        <v>62</v>
      </c>
      <c r="H14">
        <f>VLOOKUP(A14,Opt!$A$1:$F$43,6,0)</f>
        <v>31</v>
      </c>
      <c r="I14">
        <f t="shared" si="0"/>
        <v>0</v>
      </c>
      <c r="J14" t="str">
        <f>IF(I14=0, "COMPLETE", "TO")</f>
        <v>COMPLETE</v>
      </c>
      <c r="L14">
        <f>IF(J14="TO","TO",D14)</f>
        <v>4.4474396247183909</v>
      </c>
    </row>
    <row r="15" spans="1:12" x14ac:dyDescent="0.2">
      <c r="A15" t="s">
        <v>35</v>
      </c>
      <c r="B15">
        <v>364</v>
      </c>
      <c r="C15">
        <v>1568</v>
      </c>
      <c r="D15">
        <v>2.9381010326324033E-2</v>
      </c>
      <c r="E15">
        <v>20</v>
      </c>
      <c r="F15" t="s">
        <v>49</v>
      </c>
      <c r="G15" t="s">
        <v>62</v>
      </c>
      <c r="H15">
        <f>VLOOKUP(A15,Opt!$A$1:$F$43,6,0)</f>
        <v>20</v>
      </c>
      <c r="I15">
        <f t="shared" si="0"/>
        <v>0</v>
      </c>
      <c r="J15" t="str">
        <f>IF(I15=0, "COMPLETE", "TO")</f>
        <v>COMPLETE</v>
      </c>
      <c r="L15">
        <f>IF(J15="TO","TO",D15)</f>
        <v>2.9381010326324033E-2</v>
      </c>
    </row>
    <row r="16" spans="1:12" x14ac:dyDescent="0.2">
      <c r="A16" t="s">
        <v>36</v>
      </c>
      <c r="B16">
        <v>832</v>
      </c>
      <c r="C16">
        <v>6536</v>
      </c>
      <c r="D16">
        <v>1.6629315795027648</v>
      </c>
      <c r="E16">
        <v>33</v>
      </c>
      <c r="F16" t="s">
        <v>49</v>
      </c>
      <c r="G16" t="s">
        <v>62</v>
      </c>
      <c r="H16">
        <f>VLOOKUP(A16,Opt!$A$1:$F$43,6,0)</f>
        <v>33</v>
      </c>
      <c r="I16">
        <f t="shared" si="0"/>
        <v>0</v>
      </c>
      <c r="J16" t="str">
        <f>IF(I16=0, "COMPLETE", "TO")</f>
        <v>COMPLETE</v>
      </c>
      <c r="L16">
        <f>IF(J16="TO","TO",D16)</f>
        <v>1.6629315795027648</v>
      </c>
    </row>
    <row r="17" spans="1:12" x14ac:dyDescent="0.2">
      <c r="A17" t="s">
        <v>37</v>
      </c>
      <c r="B17">
        <v>1653</v>
      </c>
      <c r="C17">
        <v>18359</v>
      </c>
      <c r="D17">
        <v>168.88574791168796</v>
      </c>
      <c r="E17">
        <v>50</v>
      </c>
      <c r="F17" t="s">
        <v>49</v>
      </c>
      <c r="G17" t="s">
        <v>62</v>
      </c>
      <c r="H17">
        <f>VLOOKUP(A17,Opt!$A$1:$F$43,6,0)</f>
        <v>50</v>
      </c>
      <c r="I17">
        <f t="shared" si="0"/>
        <v>0</v>
      </c>
      <c r="J17" t="str">
        <f>IF(I17=0, "COMPLETE", "TO")</f>
        <v>COMPLETE</v>
      </c>
      <c r="L17">
        <f>IF(J17="TO","TO",D17)</f>
        <v>168.88574791168796</v>
      </c>
    </row>
    <row r="18" spans="1:12" x14ac:dyDescent="0.2">
      <c r="A18" t="s">
        <v>38</v>
      </c>
      <c r="B18">
        <v>1366</v>
      </c>
      <c r="C18">
        <v>12169</v>
      </c>
      <c r="D18">
        <v>1.1761375922709705</v>
      </c>
      <c r="E18">
        <v>80</v>
      </c>
      <c r="F18" t="s">
        <v>49</v>
      </c>
      <c r="G18" t="s">
        <v>62</v>
      </c>
      <c r="H18">
        <f>VLOOKUP(A18,Opt!$A$1:$F$43,6,0)</f>
        <v>80</v>
      </c>
      <c r="I18">
        <f t="shared" si="0"/>
        <v>0</v>
      </c>
      <c r="J18" t="str">
        <f>IF(I18=0, "COMPLETE", "TO")</f>
        <v>COMPLETE</v>
      </c>
      <c r="L18">
        <f>IF(J18="TO","TO",D18)</f>
        <v>1.1761375922709705</v>
      </c>
    </row>
    <row r="19" spans="1:12" x14ac:dyDescent="0.2">
      <c r="A19" t="s">
        <v>39</v>
      </c>
      <c r="B19">
        <v>1348</v>
      </c>
      <c r="C19">
        <v>13127</v>
      </c>
      <c r="D19">
        <v>0.47276287017739377</v>
      </c>
      <c r="E19">
        <v>52</v>
      </c>
      <c r="F19" t="s">
        <v>49</v>
      </c>
      <c r="G19" t="s">
        <v>62</v>
      </c>
      <c r="H19">
        <f>VLOOKUP(A19,Opt!$A$1:$F$43,6,0)</f>
        <v>52</v>
      </c>
      <c r="I19">
        <f t="shared" si="0"/>
        <v>0</v>
      </c>
      <c r="J19" t="str">
        <f>IF(I19=0, "COMPLETE", "TO")</f>
        <v>COMPLETE</v>
      </c>
      <c r="L19">
        <f>IF(J19="TO","TO",D19)</f>
        <v>0.47276287017739377</v>
      </c>
    </row>
    <row r="20" spans="1:12" x14ac:dyDescent="0.2">
      <c r="A20" t="s">
        <v>40</v>
      </c>
      <c r="B20">
        <v>2981</v>
      </c>
      <c r="C20">
        <v>42632</v>
      </c>
      <c r="D20" t="s">
        <v>51</v>
      </c>
      <c r="E20">
        <v>88</v>
      </c>
      <c r="F20" t="s">
        <v>51</v>
      </c>
      <c r="G20" t="s">
        <v>62</v>
      </c>
      <c r="H20">
        <f>VLOOKUP(A20,Opt!$A$1:$F$43,6,0)</f>
        <v>87</v>
      </c>
      <c r="I20">
        <f t="shared" si="0"/>
        <v>1.1494252873563218</v>
      </c>
      <c r="J20" t="str">
        <f>IF(I20=0, "COMPLETE", "TO")</f>
        <v>TO</v>
      </c>
      <c r="K20">
        <f>VLOOKUP(A20,[1]Sheet1!$A$2:$H$42,8,0)</f>
        <v>28</v>
      </c>
      <c r="L20" t="str">
        <f>IF(J20="TO","TO",D20)</f>
        <v>TO</v>
      </c>
    </row>
    <row r="21" spans="1:12" x14ac:dyDescent="0.2">
      <c r="A21" t="s">
        <v>0</v>
      </c>
      <c r="B21">
        <v>1685</v>
      </c>
      <c r="C21">
        <v>18380</v>
      </c>
      <c r="D21">
        <v>0.66470827589510006</v>
      </c>
      <c r="E21">
        <v>30</v>
      </c>
      <c r="F21" t="s">
        <v>49</v>
      </c>
      <c r="G21" t="s">
        <v>62</v>
      </c>
      <c r="H21">
        <f>VLOOKUP(A21,Opt!$A$1:$F$43,6,0)</f>
        <v>30</v>
      </c>
      <c r="I21">
        <f t="shared" si="0"/>
        <v>0</v>
      </c>
      <c r="J21" t="str">
        <f>IF(I21=0, "COMPLETE", "TO")</f>
        <v>COMPLETE</v>
      </c>
      <c r="L21">
        <f>IF(J21="TO","TO",D21)</f>
        <v>0.66470827589510006</v>
      </c>
    </row>
    <row r="22" spans="1:12" x14ac:dyDescent="0.2">
      <c r="A22" t="s">
        <v>1</v>
      </c>
      <c r="B22">
        <v>6072</v>
      </c>
      <c r="C22">
        <v>116383</v>
      </c>
      <c r="D22" t="s">
        <v>51</v>
      </c>
      <c r="E22">
        <v>58</v>
      </c>
      <c r="F22" t="s">
        <v>51</v>
      </c>
      <c r="G22" t="s">
        <v>62</v>
      </c>
      <c r="H22">
        <f>VLOOKUP(A22,Opt!$A$1:$F$43,6,0)</f>
        <v>57</v>
      </c>
      <c r="I22">
        <f t="shared" si="0"/>
        <v>1.7543859649122806</v>
      </c>
      <c r="J22" t="str">
        <f>IF(I22=0, "COMPLETE", "TO")</f>
        <v>TO</v>
      </c>
      <c r="K22">
        <f>VLOOKUP(A22,[1]Sheet1!$A$2:$H$42,8,0)</f>
        <v>30</v>
      </c>
      <c r="L22" t="str">
        <f>IF(J22="TO","TO",D22)</f>
        <v>TO</v>
      </c>
    </row>
    <row r="23" spans="1:12" x14ac:dyDescent="0.2">
      <c r="A23" t="s">
        <v>2</v>
      </c>
      <c r="B23">
        <v>13143</v>
      </c>
      <c r="C23">
        <v>359206</v>
      </c>
      <c r="D23" t="s">
        <v>51</v>
      </c>
      <c r="E23">
        <v>86</v>
      </c>
      <c r="F23" t="s">
        <v>51</v>
      </c>
      <c r="G23" t="s">
        <v>62</v>
      </c>
      <c r="H23">
        <f>VLOOKUP(A23,Opt!$A$1:$F$43,6,0)</f>
        <v>84</v>
      </c>
      <c r="I23">
        <f t="shared" si="0"/>
        <v>2.3809523809523809</v>
      </c>
      <c r="J23" t="str">
        <f>IF(I23=0, "COMPLETE", "TO")</f>
        <v>TO</v>
      </c>
      <c r="K23">
        <f>VLOOKUP(A23,[1]Sheet1!$A$2:$H$42,8,0)</f>
        <v>31</v>
      </c>
      <c r="L23" t="str">
        <f>IF(J23="TO","TO",D23)</f>
        <v>TO</v>
      </c>
    </row>
    <row r="24" spans="1:12" x14ac:dyDescent="0.2">
      <c r="A24" t="s">
        <v>3</v>
      </c>
      <c r="B24">
        <v>22658</v>
      </c>
      <c r="C24">
        <v>794954</v>
      </c>
      <c r="D24" t="s">
        <v>51</v>
      </c>
      <c r="E24">
        <v>110</v>
      </c>
      <c r="F24" t="s">
        <v>51</v>
      </c>
      <c r="G24" t="s">
        <v>62</v>
      </c>
      <c r="H24">
        <f>VLOOKUP(A24,Opt!$A$1:$F$43,6,0)</f>
        <v>107</v>
      </c>
      <c r="I24">
        <f t="shared" si="0"/>
        <v>2.8037383177570092</v>
      </c>
      <c r="J24" t="str">
        <f>IF(I24=0, "COMPLETE", "TO")</f>
        <v>TO</v>
      </c>
      <c r="L24" t="str">
        <f>IF(J24="TO","TO",D24)</f>
        <v>TO</v>
      </c>
    </row>
    <row r="25" spans="1:12" x14ac:dyDescent="0.2">
      <c r="A25" t="s">
        <v>4</v>
      </c>
      <c r="B25">
        <v>35032</v>
      </c>
      <c r="C25">
        <v>1510585</v>
      </c>
      <c r="D25" t="s">
        <v>51</v>
      </c>
      <c r="E25">
        <v>138</v>
      </c>
      <c r="F25" t="s">
        <v>51</v>
      </c>
      <c r="G25" t="s">
        <v>62</v>
      </c>
      <c r="H25">
        <f>VLOOKUP(A25,Opt!$A$1:$F$43,6,0)</f>
        <v>134</v>
      </c>
      <c r="I25">
        <f t="shared" si="0"/>
        <v>2.9850746268656714</v>
      </c>
      <c r="J25" t="str">
        <f>IF(I25=0, "COMPLETE", "TO")</f>
        <v>TO</v>
      </c>
      <c r="L25" t="str">
        <f>IF(J25="TO","TO",D25)</f>
        <v>TO</v>
      </c>
    </row>
    <row r="26" spans="1:12" x14ac:dyDescent="0.2">
      <c r="A26" t="s">
        <v>5</v>
      </c>
      <c r="B26">
        <v>5832</v>
      </c>
      <c r="C26">
        <v>106774</v>
      </c>
      <c r="D26">
        <v>4.5739096569246618</v>
      </c>
      <c r="E26">
        <v>36</v>
      </c>
      <c r="F26" t="s">
        <v>49</v>
      </c>
      <c r="G26" t="s">
        <v>62</v>
      </c>
      <c r="H26">
        <f>VLOOKUP(A26,Opt!$A$1:$F$43,6,0)</f>
        <v>36</v>
      </c>
      <c r="I26">
        <f t="shared" si="0"/>
        <v>0</v>
      </c>
      <c r="J26" t="str">
        <f>IF(I26=0, "COMPLETE", "TO")</f>
        <v>COMPLETE</v>
      </c>
      <c r="L26">
        <f>IF(J26="TO","TO",D26)</f>
        <v>4.5739096569246618</v>
      </c>
    </row>
    <row r="27" spans="1:12" x14ac:dyDescent="0.2">
      <c r="A27" t="s">
        <v>6</v>
      </c>
      <c r="B27">
        <v>20578</v>
      </c>
      <c r="C27">
        <v>629820</v>
      </c>
      <c r="D27" t="s">
        <v>51</v>
      </c>
      <c r="E27">
        <v>69</v>
      </c>
      <c r="F27" t="s">
        <v>51</v>
      </c>
      <c r="G27" t="s">
        <v>62</v>
      </c>
      <c r="H27">
        <f>VLOOKUP(A27,Opt!$A$1:$F$43,6,0)</f>
        <v>67</v>
      </c>
      <c r="I27">
        <f t="shared" si="0"/>
        <v>2.9850746268656714</v>
      </c>
      <c r="J27" t="str">
        <f>IF(I27=0, "COMPLETE", "TO")</f>
        <v>TO</v>
      </c>
      <c r="K27">
        <f>VLOOKUP(A27,[1]Sheet1!$A$2:$H$42,8,0)</f>
        <v>35</v>
      </c>
      <c r="L27" t="str">
        <f>IF(J27="TO","TO",D27)</f>
        <v>TO</v>
      </c>
    </row>
    <row r="28" spans="1:12" x14ac:dyDescent="0.2">
      <c r="A28" t="s">
        <v>7</v>
      </c>
      <c r="B28">
        <v>44919</v>
      </c>
      <c r="C28">
        <v>1948650</v>
      </c>
      <c r="D28" t="s">
        <v>51</v>
      </c>
      <c r="E28">
        <v>108</v>
      </c>
      <c r="F28" t="s">
        <v>51</v>
      </c>
      <c r="G28" t="s">
        <v>62</v>
      </c>
      <c r="H28">
        <f>VLOOKUP(A28,Opt!$A$1:$F$43,6,0)</f>
        <v>101</v>
      </c>
      <c r="I28">
        <f t="shared" si="0"/>
        <v>6.9306930693069315</v>
      </c>
      <c r="J28" t="str">
        <f>IF(I28=0, "COMPLETE", "TO")</f>
        <v>TO</v>
      </c>
      <c r="L28" t="str">
        <f>IF(J28="TO","TO",D28)</f>
        <v>TO</v>
      </c>
    </row>
    <row r="29" spans="1:12" x14ac:dyDescent="0.2">
      <c r="A29" t="s">
        <v>8</v>
      </c>
      <c r="B29">
        <v>76593</v>
      </c>
      <c r="C29">
        <v>4085874</v>
      </c>
      <c r="D29" t="s">
        <v>51</v>
      </c>
      <c r="E29">
        <v>131</v>
      </c>
      <c r="F29" t="s">
        <v>51</v>
      </c>
      <c r="G29" t="s">
        <v>62</v>
      </c>
      <c r="H29">
        <f>VLOOKUP(A29,Opt!$A$1:$F$43,6,0)</f>
        <v>126</v>
      </c>
      <c r="I29">
        <f t="shared" si="0"/>
        <v>3.9682539682539679</v>
      </c>
      <c r="J29" t="str">
        <f>IF(I29=0, "COMPLETE", "TO")</f>
        <v>TO</v>
      </c>
      <c r="L29" t="str">
        <f>IF(J29="TO","TO",D29)</f>
        <v>TO</v>
      </c>
    </row>
    <row r="30" spans="1:12" x14ac:dyDescent="0.2">
      <c r="A30" t="s">
        <v>9</v>
      </c>
      <c r="B30">
        <v>118557</v>
      </c>
      <c r="C30">
        <v>7745972</v>
      </c>
      <c r="D30" t="s">
        <v>51</v>
      </c>
      <c r="E30">
        <v>169</v>
      </c>
      <c r="F30" t="s">
        <v>51</v>
      </c>
      <c r="G30" t="s">
        <v>62</v>
      </c>
      <c r="H30">
        <f>VLOOKUP(A30,Opt!$A$1:$F$43,6,0)</f>
        <v>156</v>
      </c>
      <c r="I30">
        <f t="shared" si="0"/>
        <v>8.3333333333333321</v>
      </c>
      <c r="J30" t="str">
        <f>IF(I30=0, "COMPLETE", "TO")</f>
        <v>TO</v>
      </c>
      <c r="L30" t="str">
        <f>IF(J30="TO","TO",D30)</f>
        <v>TO</v>
      </c>
    </row>
    <row r="31" spans="1:12" x14ac:dyDescent="0.2">
      <c r="A31" t="s">
        <v>10</v>
      </c>
      <c r="B31">
        <v>948</v>
      </c>
      <c r="C31">
        <v>7180</v>
      </c>
      <c r="D31">
        <v>0.18534696749411525</v>
      </c>
      <c r="E31">
        <v>23</v>
      </c>
      <c r="F31" t="s">
        <v>49</v>
      </c>
      <c r="G31" t="s">
        <v>63</v>
      </c>
      <c r="H31">
        <f>VLOOKUP(A31,Opt!$A$1:$F$43,6,0)</f>
        <v>23</v>
      </c>
      <c r="I31">
        <f t="shared" si="0"/>
        <v>0</v>
      </c>
      <c r="J31" t="str">
        <f>IF(I31=0, "COMPLETE", "TO")</f>
        <v>COMPLETE</v>
      </c>
      <c r="L31">
        <f>IF(J31="TO","TO",D31)</f>
        <v>0.18534696749411525</v>
      </c>
    </row>
    <row r="32" spans="1:12" x14ac:dyDescent="0.2">
      <c r="A32" t="s">
        <v>11</v>
      </c>
      <c r="B32">
        <v>3512</v>
      </c>
      <c r="C32">
        <v>56173</v>
      </c>
      <c r="D32" t="s">
        <v>51</v>
      </c>
      <c r="E32">
        <v>66</v>
      </c>
      <c r="F32" t="s">
        <v>51</v>
      </c>
      <c r="G32" t="s">
        <v>63</v>
      </c>
      <c r="H32">
        <f>VLOOKUP(A32,Opt!$A$1:$F$43,6,0)</f>
        <v>64</v>
      </c>
      <c r="I32">
        <f t="shared" si="0"/>
        <v>3.125</v>
      </c>
      <c r="J32" t="str">
        <f>IF(I32=0, "COMPLETE", "TO")</f>
        <v>TO</v>
      </c>
      <c r="K32">
        <f>VLOOKUP(A32,[1]Sheet1!$A$2:$H$42,8,0)</f>
        <v>11</v>
      </c>
      <c r="L32" t="str">
        <f>IF(J32="TO","TO",D32)</f>
        <v>TO</v>
      </c>
    </row>
    <row r="33" spans="1:12" x14ac:dyDescent="0.2">
      <c r="A33" t="s">
        <v>12</v>
      </c>
      <c r="B33">
        <v>50855</v>
      </c>
      <c r="C33">
        <v>2653386</v>
      </c>
      <c r="D33" t="s">
        <v>51</v>
      </c>
      <c r="E33">
        <v>720</v>
      </c>
      <c r="F33" t="s">
        <v>51</v>
      </c>
      <c r="G33" t="s">
        <v>63</v>
      </c>
      <c r="H33" t="str">
        <f>VLOOKUP(A33,Opt!$A$1:$F$43,6,0)</f>
        <v>-</v>
      </c>
      <c r="I33" t="str">
        <f t="shared" si="0"/>
        <v>-</v>
      </c>
      <c r="J33" t="str">
        <f>IF(I33=0, "COMPLETE", "TO")</f>
        <v>TO</v>
      </c>
      <c r="L33" t="str">
        <f>IF(J33="TO","TO",D33)</f>
        <v>TO</v>
      </c>
    </row>
    <row r="34" spans="1:12" x14ac:dyDescent="0.2">
      <c r="A34" t="s">
        <v>13</v>
      </c>
      <c r="B34">
        <v>10334</v>
      </c>
      <c r="C34">
        <v>93694</v>
      </c>
      <c r="D34">
        <v>23.544554805000001</v>
      </c>
      <c r="E34">
        <v>1016</v>
      </c>
      <c r="F34" t="s">
        <v>49</v>
      </c>
      <c r="G34" t="s">
        <v>63</v>
      </c>
      <c r="H34">
        <f>VLOOKUP(A34,Opt!$A$1:$F$43,6,0)</f>
        <v>1016</v>
      </c>
      <c r="I34">
        <f t="shared" si="0"/>
        <v>0</v>
      </c>
      <c r="J34" t="str">
        <f>IF(I34=0, "COMPLETE", "TO")</f>
        <v>COMPLETE</v>
      </c>
      <c r="L34">
        <f>IF(J34="TO","TO",D34)</f>
        <v>23.544554805000001</v>
      </c>
    </row>
    <row r="35" spans="1:12" x14ac:dyDescent="0.2">
      <c r="A35" t="s">
        <v>14</v>
      </c>
      <c r="B35">
        <v>24223</v>
      </c>
      <c r="C35">
        <v>452654</v>
      </c>
      <c r="D35" t="s">
        <v>51</v>
      </c>
      <c r="E35">
        <v>1213</v>
      </c>
      <c r="F35" t="s">
        <v>51</v>
      </c>
      <c r="G35" t="s">
        <v>63</v>
      </c>
      <c r="H35">
        <f>VLOOKUP(A35,Opt!$A$1:$F$43,6,0)</f>
        <v>1187</v>
      </c>
      <c r="I35">
        <f t="shared" si="0"/>
        <v>2.1903959561920807</v>
      </c>
      <c r="J35" t="str">
        <f>IF(I35=0, "COMPLETE", "TO")</f>
        <v>TO</v>
      </c>
      <c r="L35" t="str">
        <f>IF(J35="TO","TO",D35)</f>
        <v>TO</v>
      </c>
    </row>
    <row r="36" spans="1:12" x14ac:dyDescent="0.2">
      <c r="A36" t="s">
        <v>15</v>
      </c>
      <c r="B36">
        <v>56174</v>
      </c>
      <c r="C36">
        <v>1589305</v>
      </c>
      <c r="D36" t="s">
        <v>51</v>
      </c>
      <c r="E36">
        <v>1961</v>
      </c>
      <c r="F36" t="s">
        <v>51</v>
      </c>
      <c r="G36" t="s">
        <v>63</v>
      </c>
      <c r="H36">
        <f>VLOOKUP(A36,Opt!$A$1:$F$43,6,0)</f>
        <v>1803</v>
      </c>
      <c r="I36">
        <f t="shared" si="0"/>
        <v>8.7631724902939556</v>
      </c>
      <c r="J36" t="str">
        <f>IF(I36=0, "COMPLETE", "TO")</f>
        <v>TO</v>
      </c>
      <c r="L36" t="str">
        <f>IF(J36="TO","TO",D36)</f>
        <v>TO</v>
      </c>
    </row>
    <row r="37" spans="1:12" x14ac:dyDescent="0.2">
      <c r="A37" t="s">
        <v>16</v>
      </c>
      <c r="B37">
        <v>157970</v>
      </c>
      <c r="C37">
        <v>7559532</v>
      </c>
      <c r="D37" t="s">
        <v>51</v>
      </c>
      <c r="E37">
        <v>3170</v>
      </c>
      <c r="F37" t="s">
        <v>51</v>
      </c>
      <c r="G37" t="s">
        <v>63</v>
      </c>
      <c r="H37" t="str">
        <f>VLOOKUP(A37,Opt!$A$1:$F$43,6,0)</f>
        <v>-</v>
      </c>
      <c r="I37" t="str">
        <f t="shared" si="0"/>
        <v>-</v>
      </c>
      <c r="J37" t="str">
        <f>IF(I37=0, "COMPLETE", "TO")</f>
        <v>TO</v>
      </c>
      <c r="L37" t="str">
        <f>IF(J37="TO","TO",D37)</f>
        <v>TO</v>
      </c>
    </row>
    <row r="38" spans="1:12" s="8" customFormat="1" x14ac:dyDescent="0.2">
      <c r="A38" s="8" t="s">
        <v>29</v>
      </c>
      <c r="B38" s="8">
        <v>449</v>
      </c>
      <c r="C38" s="8">
        <v>2431</v>
      </c>
      <c r="D38" s="8">
        <v>0.210124319</v>
      </c>
      <c r="E38" s="8">
        <v>23</v>
      </c>
      <c r="F38" s="8" t="s">
        <v>49</v>
      </c>
      <c r="G38" s="8" t="s">
        <v>63</v>
      </c>
      <c r="H38">
        <f>VLOOKUP(A38,Opt!$A$1:$F$43,6,0)</f>
        <v>23</v>
      </c>
      <c r="I38">
        <f t="shared" si="0"/>
        <v>0</v>
      </c>
      <c r="J38" s="8" t="str">
        <f>IF(I38=0, "COMPLETE", "TO")</f>
        <v>COMPLETE</v>
      </c>
      <c r="K38">
        <f>VLOOKUP(A38,[1]Sheet1!$A$2:$H$42,8,0)</f>
        <v>17</v>
      </c>
      <c r="L38">
        <f>IF(J38="TO","TO",D38)</f>
        <v>0.210124319</v>
      </c>
    </row>
    <row r="39" spans="1:12" x14ac:dyDescent="0.2">
      <c r="A39" t="s">
        <v>31</v>
      </c>
      <c r="B39">
        <v>1548</v>
      </c>
      <c r="C39">
        <v>14487</v>
      </c>
      <c r="D39">
        <v>0.65407548329676501</v>
      </c>
      <c r="E39">
        <v>28</v>
      </c>
      <c r="F39" t="s">
        <v>49</v>
      </c>
      <c r="G39" t="s">
        <v>63</v>
      </c>
      <c r="H39">
        <f>VLOOKUP(A39,Opt!$A$1:$F$43,6,0)</f>
        <v>28</v>
      </c>
      <c r="I39">
        <f t="shared" si="0"/>
        <v>0</v>
      </c>
      <c r="J39" t="str">
        <f>IF(I39=0, "COMPLETE", "TO")</f>
        <v>COMPLETE</v>
      </c>
      <c r="L39">
        <f>IF(J39="TO","TO",D39)</f>
        <v>0.65407548329676501</v>
      </c>
    </row>
    <row r="40" spans="1:12" x14ac:dyDescent="0.2">
      <c r="A40" t="s">
        <v>32</v>
      </c>
      <c r="B40">
        <v>229</v>
      </c>
      <c r="C40">
        <v>756</v>
      </c>
      <c r="D40">
        <v>1.4166810008464384E-2</v>
      </c>
      <c r="E40">
        <v>20</v>
      </c>
      <c r="F40" t="s">
        <v>49</v>
      </c>
      <c r="G40" t="s">
        <v>63</v>
      </c>
      <c r="H40">
        <f>VLOOKUP(A40,Opt!$A$1:$F$43,6,0)</f>
        <v>20</v>
      </c>
      <c r="I40">
        <f t="shared" si="0"/>
        <v>0</v>
      </c>
      <c r="J40" t="str">
        <f>IF(I40=0, "COMPLETE", "TO")</f>
        <v>COMPLETE</v>
      </c>
      <c r="L40">
        <f>IF(J40="TO","TO",D40)</f>
        <v>1.4166810008464384E-2</v>
      </c>
    </row>
    <row r="41" spans="1:12" x14ac:dyDescent="0.2">
      <c r="A41" t="s">
        <v>33</v>
      </c>
      <c r="B41">
        <v>877</v>
      </c>
      <c r="C41">
        <v>6959</v>
      </c>
      <c r="D41">
        <v>0.10760324491420759</v>
      </c>
      <c r="E41">
        <v>36</v>
      </c>
      <c r="F41" t="s">
        <v>49</v>
      </c>
      <c r="G41" t="s">
        <v>63</v>
      </c>
      <c r="H41">
        <f>VLOOKUP(A41,Opt!$A$1:$F$43,6,0)</f>
        <v>36</v>
      </c>
      <c r="I41">
        <f t="shared" si="0"/>
        <v>0</v>
      </c>
      <c r="J41" t="str">
        <f>IF(I41=0, "COMPLETE", "TO")</f>
        <v>COMPLETE</v>
      </c>
      <c r="L41">
        <f>IF(J41="TO","TO",D41)</f>
        <v>0.10760324491420759</v>
      </c>
    </row>
    <row r="42" spans="1:12" x14ac:dyDescent="0.2">
      <c r="A42" t="s">
        <v>34</v>
      </c>
      <c r="B42">
        <v>941</v>
      </c>
      <c r="C42">
        <v>7461</v>
      </c>
      <c r="D42">
        <v>16.56842851977563</v>
      </c>
      <c r="E42">
        <v>31</v>
      </c>
      <c r="F42" t="s">
        <v>49</v>
      </c>
      <c r="G42" t="s">
        <v>63</v>
      </c>
      <c r="H42">
        <f>VLOOKUP(A42,Opt!$A$1:$F$43,6,0)</f>
        <v>31</v>
      </c>
      <c r="I42">
        <f t="shared" si="0"/>
        <v>0</v>
      </c>
      <c r="J42" t="str">
        <f>IF(I42=0, "COMPLETE", "TO")</f>
        <v>COMPLETE</v>
      </c>
      <c r="L42">
        <f>IF(J42="TO","TO",D42)</f>
        <v>16.56842851977563</v>
      </c>
    </row>
    <row r="43" spans="1:12" x14ac:dyDescent="0.2">
      <c r="A43" t="s">
        <v>35</v>
      </c>
      <c r="B43">
        <v>364</v>
      </c>
      <c r="C43">
        <v>1772</v>
      </c>
      <c r="D43">
        <v>3.1478532298933715E-2</v>
      </c>
      <c r="E43">
        <v>20</v>
      </c>
      <c r="F43" t="s">
        <v>49</v>
      </c>
      <c r="G43" t="s">
        <v>63</v>
      </c>
      <c r="H43">
        <f>VLOOKUP(A43,Opt!$A$1:$F$43,6,0)</f>
        <v>20</v>
      </c>
      <c r="I43">
        <f t="shared" si="0"/>
        <v>0</v>
      </c>
      <c r="J43" t="str">
        <f>IF(I43=0, "COMPLETE", "TO")</f>
        <v>COMPLETE</v>
      </c>
      <c r="L43">
        <f>IF(J43="TO","TO",D43)</f>
        <v>3.1478532298933715E-2</v>
      </c>
    </row>
    <row r="44" spans="1:12" x14ac:dyDescent="0.2">
      <c r="A44" t="s">
        <v>36</v>
      </c>
      <c r="B44">
        <v>832</v>
      </c>
      <c r="C44">
        <v>6392</v>
      </c>
      <c r="D44">
        <v>0.68923584268195559</v>
      </c>
      <c r="E44">
        <v>33</v>
      </c>
      <c r="F44" t="s">
        <v>49</v>
      </c>
      <c r="G44" t="s">
        <v>63</v>
      </c>
      <c r="H44">
        <f>VLOOKUP(A44,Opt!$A$1:$F$43,6,0)</f>
        <v>33</v>
      </c>
      <c r="I44">
        <f t="shared" si="0"/>
        <v>0</v>
      </c>
      <c r="J44" t="str">
        <f>IF(I44=0, "COMPLETE", "TO")</f>
        <v>COMPLETE</v>
      </c>
      <c r="L44">
        <f>IF(J44="TO","TO",D44)</f>
        <v>0.68923584268195559</v>
      </c>
    </row>
    <row r="45" spans="1:12" s="8" customFormat="1" x14ac:dyDescent="0.2">
      <c r="A45" s="8" t="s">
        <v>37</v>
      </c>
      <c r="B45" s="8">
        <v>1653</v>
      </c>
      <c r="C45" s="8">
        <v>18289</v>
      </c>
      <c r="D45" s="10">
        <v>119.0671938</v>
      </c>
      <c r="E45" s="8">
        <v>50</v>
      </c>
      <c r="F45" s="8" t="s">
        <v>49</v>
      </c>
      <c r="G45" s="8" t="s">
        <v>63</v>
      </c>
      <c r="H45">
        <f>VLOOKUP(A45,Opt!$A$1:$F$43,6,0)</f>
        <v>50</v>
      </c>
      <c r="I45">
        <f t="shared" si="0"/>
        <v>0</v>
      </c>
      <c r="J45" s="8" t="str">
        <f>IF(I45=0, "COMPLETE", "TO")</f>
        <v>COMPLETE</v>
      </c>
      <c r="K45">
        <f>VLOOKUP(A45,[1]Sheet1!$A$2:$H$42,8,0)</f>
        <v>25</v>
      </c>
      <c r="L45">
        <f>IF(J45="TO","TO",D45)</f>
        <v>119.0671938</v>
      </c>
    </row>
    <row r="46" spans="1:12" s="8" customFormat="1" x14ac:dyDescent="0.2">
      <c r="A46" s="8" t="s">
        <v>38</v>
      </c>
      <c r="B46" s="8">
        <v>1366</v>
      </c>
      <c r="C46" s="8">
        <v>12187</v>
      </c>
      <c r="D46" s="11">
        <v>1.6346637989999999</v>
      </c>
      <c r="E46" s="8">
        <v>80</v>
      </c>
      <c r="F46" s="8" t="s">
        <v>49</v>
      </c>
      <c r="G46" s="8" t="s">
        <v>63</v>
      </c>
      <c r="H46">
        <f>VLOOKUP(A46,Opt!$A$1:$F$43,6,0)</f>
        <v>80</v>
      </c>
      <c r="I46">
        <f t="shared" si="0"/>
        <v>0</v>
      </c>
      <c r="J46" s="8" t="str">
        <f>IF(I46=0, "COMPLETE", "TO")</f>
        <v>COMPLETE</v>
      </c>
      <c r="K46">
        <f>VLOOKUP(A46,[1]Sheet1!$A$2:$H$42,8,0)</f>
        <v>26</v>
      </c>
      <c r="L46">
        <f>IF(J46="TO","TO",D46)</f>
        <v>1.6346637989999999</v>
      </c>
    </row>
    <row r="47" spans="1:12" x14ac:dyDescent="0.2">
      <c r="A47" t="s">
        <v>39</v>
      </c>
      <c r="B47">
        <v>1348</v>
      </c>
      <c r="C47">
        <v>12681</v>
      </c>
      <c r="D47">
        <v>0.52207211251370611</v>
      </c>
      <c r="E47">
        <v>52</v>
      </c>
      <c r="F47" t="s">
        <v>49</v>
      </c>
      <c r="G47" t="s">
        <v>63</v>
      </c>
      <c r="H47">
        <f>VLOOKUP(A47,Opt!$A$1:$F$43,6,0)</f>
        <v>52</v>
      </c>
      <c r="I47">
        <f t="shared" si="0"/>
        <v>0</v>
      </c>
      <c r="J47" t="str">
        <f>IF(I47=0, "COMPLETE", "TO")</f>
        <v>COMPLETE</v>
      </c>
      <c r="L47">
        <f>IF(J47="TO","TO",D47)</f>
        <v>0.52207211251370611</v>
      </c>
    </row>
    <row r="48" spans="1:12" x14ac:dyDescent="0.2">
      <c r="A48" t="s">
        <v>40</v>
      </c>
      <c r="B48">
        <v>2981</v>
      </c>
      <c r="C48">
        <v>42632</v>
      </c>
      <c r="D48" t="s">
        <v>51</v>
      </c>
      <c r="E48">
        <v>88</v>
      </c>
      <c r="F48" t="s">
        <v>51</v>
      </c>
      <c r="G48" t="s">
        <v>63</v>
      </c>
      <c r="H48">
        <f>VLOOKUP(A48,Opt!$A$1:$F$43,6,0)</f>
        <v>87</v>
      </c>
      <c r="I48">
        <f t="shared" si="0"/>
        <v>1.1494252873563218</v>
      </c>
      <c r="J48" t="str">
        <f>IF(I48=0, "COMPLETE", "TO")</f>
        <v>TO</v>
      </c>
      <c r="K48">
        <f>VLOOKUP(A48,[1]Sheet1!$A$2:$H$42,8,0)</f>
        <v>28</v>
      </c>
      <c r="L48" t="str">
        <f>IF(J48="TO","TO",D48)</f>
        <v>TO</v>
      </c>
    </row>
    <row r="49" spans="1:12" x14ac:dyDescent="0.2">
      <c r="A49" t="s">
        <v>0</v>
      </c>
      <c r="B49">
        <v>1685</v>
      </c>
      <c r="C49">
        <v>18339</v>
      </c>
      <c r="D49">
        <v>2.283832210471155</v>
      </c>
      <c r="E49">
        <v>30</v>
      </c>
      <c r="F49" t="s">
        <v>49</v>
      </c>
      <c r="G49" t="s">
        <v>63</v>
      </c>
      <c r="H49">
        <f>VLOOKUP(A49,Opt!$A$1:$F$43,6,0)</f>
        <v>30</v>
      </c>
      <c r="I49">
        <f t="shared" si="0"/>
        <v>0</v>
      </c>
      <c r="J49" t="str">
        <f>IF(I49=0, "COMPLETE", "TO")</f>
        <v>COMPLETE</v>
      </c>
      <c r="L49">
        <f>IF(J49="TO","TO",D49)</f>
        <v>2.283832210471155</v>
      </c>
    </row>
    <row r="50" spans="1:12" x14ac:dyDescent="0.2">
      <c r="A50" t="s">
        <v>1</v>
      </c>
      <c r="B50">
        <v>6072</v>
      </c>
      <c r="C50">
        <v>118238</v>
      </c>
      <c r="D50">
        <v>341.7934257324377</v>
      </c>
      <c r="E50">
        <v>57</v>
      </c>
      <c r="F50" t="s">
        <v>49</v>
      </c>
      <c r="G50" t="s">
        <v>63</v>
      </c>
      <c r="H50">
        <f>VLOOKUP(A50,Opt!$A$1:$F$43,6,0)</f>
        <v>57</v>
      </c>
      <c r="I50">
        <f t="shared" si="0"/>
        <v>0</v>
      </c>
      <c r="J50" t="str">
        <f>IF(I50=0, "COMPLETE", "TO")</f>
        <v>COMPLETE</v>
      </c>
      <c r="L50">
        <f>IF(J50="TO","TO",D50)</f>
        <v>341.7934257324377</v>
      </c>
    </row>
    <row r="51" spans="1:12" x14ac:dyDescent="0.2">
      <c r="A51" t="s">
        <v>2</v>
      </c>
      <c r="B51">
        <v>13143</v>
      </c>
      <c r="C51">
        <v>364715</v>
      </c>
      <c r="D51" t="s">
        <v>51</v>
      </c>
      <c r="E51">
        <v>86</v>
      </c>
      <c r="F51" t="s">
        <v>51</v>
      </c>
      <c r="G51" t="s">
        <v>63</v>
      </c>
      <c r="H51">
        <f>VLOOKUP(A51,Opt!$A$1:$F$43,6,0)</f>
        <v>84</v>
      </c>
      <c r="I51">
        <f t="shared" si="0"/>
        <v>2.3809523809523809</v>
      </c>
      <c r="J51" t="str">
        <f>IF(I51=0, "COMPLETE", "TO")</f>
        <v>TO</v>
      </c>
      <c r="K51">
        <f>VLOOKUP(A51,[1]Sheet1!$A$2:$H$42,8,0)</f>
        <v>31</v>
      </c>
      <c r="L51" t="str">
        <f>IF(J51="TO","TO",D51)</f>
        <v>TO</v>
      </c>
    </row>
    <row r="52" spans="1:12" x14ac:dyDescent="0.2">
      <c r="A52" t="s">
        <v>3</v>
      </c>
      <c r="B52">
        <v>22658</v>
      </c>
      <c r="C52">
        <v>803030</v>
      </c>
      <c r="D52" t="s">
        <v>51</v>
      </c>
      <c r="E52">
        <v>110</v>
      </c>
      <c r="F52" t="s">
        <v>51</v>
      </c>
      <c r="G52" t="s">
        <v>63</v>
      </c>
      <c r="H52">
        <f>VLOOKUP(A52,Opt!$A$1:$F$43,6,0)</f>
        <v>107</v>
      </c>
      <c r="I52">
        <f t="shared" si="0"/>
        <v>2.8037383177570092</v>
      </c>
      <c r="J52" t="str">
        <f>IF(I52=0, "COMPLETE", "TO")</f>
        <v>TO</v>
      </c>
      <c r="L52" t="str">
        <f>IF(J52="TO","TO",D52)</f>
        <v>TO</v>
      </c>
    </row>
    <row r="53" spans="1:12" x14ac:dyDescent="0.2">
      <c r="A53" t="s">
        <v>4</v>
      </c>
      <c r="B53">
        <v>35032</v>
      </c>
      <c r="C53">
        <v>1525520</v>
      </c>
      <c r="D53" t="s">
        <v>51</v>
      </c>
      <c r="E53">
        <v>138</v>
      </c>
      <c r="F53" t="s">
        <v>51</v>
      </c>
      <c r="G53" t="s">
        <v>63</v>
      </c>
      <c r="H53">
        <f>VLOOKUP(A53,Opt!$A$1:$F$43,6,0)</f>
        <v>134</v>
      </c>
      <c r="I53">
        <f t="shared" si="0"/>
        <v>2.9850746268656714</v>
      </c>
      <c r="J53" t="str">
        <f>IF(I53=0, "COMPLETE", "TO")</f>
        <v>TO</v>
      </c>
      <c r="L53" t="str">
        <f>IF(J53="TO","TO",D53)</f>
        <v>TO</v>
      </c>
    </row>
    <row r="54" spans="1:12" x14ac:dyDescent="0.2">
      <c r="A54" t="s">
        <v>5</v>
      </c>
      <c r="B54">
        <v>5832</v>
      </c>
      <c r="C54">
        <v>108473</v>
      </c>
      <c r="D54">
        <v>4.6904978628270317</v>
      </c>
      <c r="E54">
        <v>36</v>
      </c>
      <c r="F54" t="s">
        <v>49</v>
      </c>
      <c r="G54" t="s">
        <v>63</v>
      </c>
      <c r="H54">
        <f>VLOOKUP(A54,Opt!$A$1:$F$43,6,0)</f>
        <v>36</v>
      </c>
      <c r="I54">
        <f t="shared" si="0"/>
        <v>0</v>
      </c>
      <c r="J54" t="str">
        <f>IF(I54=0, "COMPLETE", "TO")</f>
        <v>COMPLETE</v>
      </c>
      <c r="L54">
        <f>IF(J54="TO","TO",D54)</f>
        <v>4.6904978628270317</v>
      </c>
    </row>
    <row r="55" spans="1:12" x14ac:dyDescent="0.2">
      <c r="A55" t="s">
        <v>6</v>
      </c>
      <c r="B55">
        <v>20578</v>
      </c>
      <c r="C55">
        <v>636180</v>
      </c>
      <c r="D55" t="s">
        <v>51</v>
      </c>
      <c r="E55">
        <v>69</v>
      </c>
      <c r="F55" t="s">
        <v>51</v>
      </c>
      <c r="G55" t="s">
        <v>63</v>
      </c>
      <c r="H55">
        <f>VLOOKUP(A55,Opt!$A$1:$F$43,6,0)</f>
        <v>67</v>
      </c>
      <c r="I55">
        <f t="shared" si="0"/>
        <v>2.9850746268656714</v>
      </c>
      <c r="J55" t="str">
        <f>IF(I55=0, "COMPLETE", "TO")</f>
        <v>TO</v>
      </c>
      <c r="K55">
        <f>VLOOKUP(A55,[1]Sheet1!$A$2:$H$42,8,0)</f>
        <v>35</v>
      </c>
      <c r="L55" t="str">
        <f>IF(J55="TO","TO",D55)</f>
        <v>TO</v>
      </c>
    </row>
    <row r="56" spans="1:12" x14ac:dyDescent="0.2">
      <c r="A56" t="s">
        <v>7</v>
      </c>
      <c r="B56">
        <v>44919</v>
      </c>
      <c r="C56">
        <v>1965314</v>
      </c>
      <c r="D56" t="s">
        <v>51</v>
      </c>
      <c r="E56">
        <v>108</v>
      </c>
      <c r="F56" t="s">
        <v>51</v>
      </c>
      <c r="G56" t="s">
        <v>63</v>
      </c>
      <c r="H56">
        <f>VLOOKUP(A56,Opt!$A$1:$F$43,6,0)</f>
        <v>101</v>
      </c>
      <c r="I56">
        <f t="shared" si="0"/>
        <v>6.9306930693069315</v>
      </c>
      <c r="J56" t="str">
        <f>IF(I56=0, "COMPLETE", "TO")</f>
        <v>TO</v>
      </c>
      <c r="L56" t="str">
        <f>IF(J56="TO","TO",D56)</f>
        <v>TO</v>
      </c>
    </row>
    <row r="57" spans="1:12" x14ac:dyDescent="0.2">
      <c r="A57" t="s">
        <v>8</v>
      </c>
      <c r="B57">
        <v>76593</v>
      </c>
      <c r="C57">
        <v>4114192</v>
      </c>
      <c r="D57" t="s">
        <v>51</v>
      </c>
      <c r="E57">
        <v>131</v>
      </c>
      <c r="F57" t="s">
        <v>51</v>
      </c>
      <c r="G57" t="s">
        <v>63</v>
      </c>
      <c r="H57">
        <f>VLOOKUP(A57,Opt!$A$1:$F$43,6,0)</f>
        <v>126</v>
      </c>
      <c r="I57">
        <f t="shared" si="0"/>
        <v>3.9682539682539679</v>
      </c>
      <c r="J57" t="str">
        <f>IF(I57=0, "COMPLETE", "TO")</f>
        <v>TO</v>
      </c>
      <c r="L57" t="str">
        <f>IF(J57="TO","TO",D57)</f>
        <v>TO</v>
      </c>
    </row>
    <row r="58" spans="1:12" x14ac:dyDescent="0.2">
      <c r="A58" t="s">
        <v>9</v>
      </c>
      <c r="B58">
        <v>118557</v>
      </c>
      <c r="C58">
        <v>7793618</v>
      </c>
      <c r="D58" t="s">
        <v>51</v>
      </c>
      <c r="E58">
        <v>169</v>
      </c>
      <c r="F58" t="s">
        <v>51</v>
      </c>
      <c r="G58" t="s">
        <v>63</v>
      </c>
      <c r="H58">
        <f>VLOOKUP(A58,Opt!$A$1:$F$43,6,0)</f>
        <v>156</v>
      </c>
      <c r="I58">
        <f t="shared" si="0"/>
        <v>8.3333333333333321</v>
      </c>
      <c r="J58" t="str">
        <f>IF(I58=0, "COMPLETE", "TO")</f>
        <v>TO</v>
      </c>
      <c r="L58" t="str">
        <f>IF(J58="TO","TO",D58)</f>
        <v>TO</v>
      </c>
    </row>
    <row r="59" spans="1:12" x14ac:dyDescent="0.2">
      <c r="A59" t="s">
        <v>10</v>
      </c>
      <c r="B59">
        <v>1289</v>
      </c>
      <c r="C59">
        <v>12677</v>
      </c>
      <c r="D59">
        <v>7.6467548694927251E-2</v>
      </c>
      <c r="E59">
        <v>23</v>
      </c>
      <c r="F59" t="s">
        <v>49</v>
      </c>
      <c r="G59" t="s">
        <v>66</v>
      </c>
      <c r="H59">
        <f>VLOOKUP(A59,Opt!$A$1:$F$43,6,0)</f>
        <v>23</v>
      </c>
      <c r="I59">
        <f t="shared" si="0"/>
        <v>0</v>
      </c>
      <c r="J59" t="str">
        <f>IF(I59=0, "COMPLETE", "TO")</f>
        <v>COMPLETE</v>
      </c>
      <c r="L59">
        <f>IF(J59="TO","TO",D59)</f>
        <v>7.6467548694927251E-2</v>
      </c>
    </row>
    <row r="60" spans="1:12" x14ac:dyDescent="0.2">
      <c r="A60" t="s">
        <v>11</v>
      </c>
      <c r="B60">
        <v>5338</v>
      </c>
      <c r="C60">
        <v>97278</v>
      </c>
      <c r="D60" t="s">
        <v>51</v>
      </c>
      <c r="E60">
        <v>140</v>
      </c>
      <c r="F60" t="s">
        <v>51</v>
      </c>
      <c r="G60" t="s">
        <v>66</v>
      </c>
      <c r="H60">
        <f>VLOOKUP(A60,Opt!$A$1:$F$43,6,0)</f>
        <v>64</v>
      </c>
      <c r="I60">
        <f t="shared" si="0"/>
        <v>118.75</v>
      </c>
      <c r="J60" t="str">
        <f>IF(I60=0, "COMPLETE", "TO")</f>
        <v>TO</v>
      </c>
      <c r="L60" t="str">
        <f>IF(J60="TO","TO",D60)</f>
        <v>TO</v>
      </c>
    </row>
    <row r="61" spans="1:12" x14ac:dyDescent="0.2">
      <c r="A61" t="s">
        <v>12</v>
      </c>
      <c r="B61">
        <v>58961</v>
      </c>
      <c r="C61">
        <v>3155156</v>
      </c>
      <c r="D61" t="s">
        <v>51</v>
      </c>
      <c r="E61">
        <v>805</v>
      </c>
      <c r="F61" t="s">
        <v>51</v>
      </c>
      <c r="G61" t="s">
        <v>66</v>
      </c>
      <c r="H61" t="str">
        <f>VLOOKUP(A61,Opt!$A$1:$F$43,6,0)</f>
        <v>-</v>
      </c>
      <c r="I61" t="str">
        <f t="shared" si="0"/>
        <v>-</v>
      </c>
      <c r="J61" t="str">
        <f>IF(I61=0, "COMPLETE", "TO")</f>
        <v>TO</v>
      </c>
      <c r="L61" t="str">
        <f>IF(J61="TO","TO",D61)</f>
        <v>TO</v>
      </c>
    </row>
    <row r="62" spans="1:12" x14ac:dyDescent="0.2">
      <c r="A62" t="s">
        <v>13</v>
      </c>
      <c r="B62">
        <v>10740</v>
      </c>
      <c r="C62">
        <v>97707</v>
      </c>
      <c r="D62">
        <v>15.364420325999999</v>
      </c>
      <c r="E62">
        <v>1016</v>
      </c>
      <c r="F62" t="s">
        <v>49</v>
      </c>
      <c r="G62" t="s">
        <v>66</v>
      </c>
      <c r="H62">
        <f>VLOOKUP(A62,Opt!$A$1:$F$43,6,0)</f>
        <v>1016</v>
      </c>
      <c r="I62">
        <f t="shared" si="0"/>
        <v>0</v>
      </c>
      <c r="J62" t="str">
        <f>IF(I62=0, "COMPLETE", "TO")</f>
        <v>COMPLETE</v>
      </c>
      <c r="L62">
        <f>IF(J62="TO","TO",D62)</f>
        <v>15.364420325999999</v>
      </c>
    </row>
    <row r="63" spans="1:12" x14ac:dyDescent="0.2">
      <c r="A63" t="s">
        <v>14</v>
      </c>
      <c r="B63">
        <v>32722</v>
      </c>
      <c r="C63">
        <v>620836</v>
      </c>
      <c r="D63" t="s">
        <v>51</v>
      </c>
      <c r="E63">
        <v>1557</v>
      </c>
      <c r="F63" t="s">
        <v>51</v>
      </c>
      <c r="G63" t="s">
        <v>66</v>
      </c>
      <c r="H63">
        <f>VLOOKUP(A63,Opt!$A$1:$F$43,6,0)</f>
        <v>1187</v>
      </c>
      <c r="I63">
        <f t="shared" si="0"/>
        <v>31.171019376579611</v>
      </c>
      <c r="J63" t="str">
        <f>IF(I63=0, "COMPLETE", "TO")</f>
        <v>TO</v>
      </c>
      <c r="L63" t="str">
        <f>IF(J63="TO","TO",D63)</f>
        <v>TO</v>
      </c>
    </row>
    <row r="64" spans="1:12" x14ac:dyDescent="0.2">
      <c r="A64" t="s">
        <v>15</v>
      </c>
      <c r="B64">
        <v>71715</v>
      </c>
      <c r="C64">
        <v>2056827</v>
      </c>
      <c r="D64" t="s">
        <v>51</v>
      </c>
      <c r="E64">
        <v>2291</v>
      </c>
      <c r="F64" t="s">
        <v>51</v>
      </c>
      <c r="G64" t="s">
        <v>66</v>
      </c>
      <c r="H64">
        <f>VLOOKUP(A64,Opt!$A$1:$F$43,6,0)</f>
        <v>1803</v>
      </c>
      <c r="I64">
        <f t="shared" si="0"/>
        <v>27.066001109262338</v>
      </c>
      <c r="J64" t="str">
        <f>IF(I64=0, "COMPLETE", "TO")</f>
        <v>TO</v>
      </c>
      <c r="L64" t="str">
        <f>IF(J64="TO","TO",D64)</f>
        <v>TO</v>
      </c>
    </row>
    <row r="65" spans="1:12" x14ac:dyDescent="0.2">
      <c r="A65" t="s">
        <v>16</v>
      </c>
      <c r="B65">
        <v>201799</v>
      </c>
      <c r="C65">
        <v>9749793</v>
      </c>
      <c r="D65" t="s">
        <v>51</v>
      </c>
      <c r="E65">
        <v>3904</v>
      </c>
      <c r="F65" t="s">
        <v>51</v>
      </c>
      <c r="G65" t="s">
        <v>66</v>
      </c>
      <c r="H65" t="str">
        <f>VLOOKUP(A65,Opt!$A$1:$F$43,6,0)</f>
        <v>-</v>
      </c>
      <c r="I65" t="str">
        <f t="shared" si="0"/>
        <v>-</v>
      </c>
      <c r="J65" t="str">
        <f>IF(I65=0, "COMPLETE", "TO")</f>
        <v>TO</v>
      </c>
      <c r="L65" t="str">
        <f>IF(J65="TO","TO",D65)</f>
        <v>TO</v>
      </c>
    </row>
    <row r="66" spans="1:12" x14ac:dyDescent="0.2">
      <c r="A66" t="s">
        <v>29</v>
      </c>
      <c r="B66">
        <v>652</v>
      </c>
      <c r="C66">
        <v>4497</v>
      </c>
      <c r="D66">
        <v>1.6887719348946117</v>
      </c>
      <c r="E66">
        <v>23</v>
      </c>
      <c r="F66" t="s">
        <v>49</v>
      </c>
      <c r="G66" t="s">
        <v>66</v>
      </c>
      <c r="H66">
        <f>VLOOKUP(A66,Opt!$A$1:$F$43,6,0)</f>
        <v>23</v>
      </c>
      <c r="I66">
        <f t="shared" si="0"/>
        <v>0</v>
      </c>
      <c r="J66" t="str">
        <f>IF(I66=0, "COMPLETE", "TO")</f>
        <v>COMPLETE</v>
      </c>
      <c r="L66">
        <f>IF(J66="TO","TO",D66)</f>
        <v>1.6887719348946117</v>
      </c>
    </row>
    <row r="67" spans="1:12" x14ac:dyDescent="0.2">
      <c r="A67" t="s">
        <v>30</v>
      </c>
      <c r="B67">
        <v>1743</v>
      </c>
      <c r="C67">
        <v>19111</v>
      </c>
      <c r="D67">
        <v>2.9690894681902131</v>
      </c>
      <c r="E67">
        <v>30</v>
      </c>
      <c r="F67" t="s">
        <v>49</v>
      </c>
      <c r="G67" t="s">
        <v>66</v>
      </c>
      <c r="H67">
        <f>VLOOKUP(A67,Opt!$A$1:$F$43,6,0)</f>
        <v>30</v>
      </c>
      <c r="I67">
        <f t="shared" ref="I67:I130" si="1">IF(H67="-","-",(E67-H67)/H67*100)</f>
        <v>0</v>
      </c>
      <c r="J67" t="str">
        <f>IF(I67=0, "COMPLETE", "TO")</f>
        <v>COMPLETE</v>
      </c>
      <c r="L67">
        <f>IF(J67="TO","TO",D67)</f>
        <v>2.9690894681902131</v>
      </c>
    </row>
    <row r="68" spans="1:12" x14ac:dyDescent="0.2">
      <c r="A68" t="s">
        <v>31</v>
      </c>
      <c r="B68">
        <v>2231</v>
      </c>
      <c r="C68">
        <v>28737</v>
      </c>
      <c r="D68">
        <v>4.3569457434117798</v>
      </c>
      <c r="E68">
        <v>28</v>
      </c>
      <c r="F68" t="s">
        <v>49</v>
      </c>
      <c r="G68" t="s">
        <v>66</v>
      </c>
      <c r="H68">
        <f>VLOOKUP(A68,Opt!$A$1:$F$43,6,0)</f>
        <v>28</v>
      </c>
      <c r="I68">
        <f t="shared" si="1"/>
        <v>0</v>
      </c>
      <c r="J68" t="str">
        <f>IF(I68=0, "COMPLETE", "TO")</f>
        <v>COMPLETE</v>
      </c>
      <c r="L68">
        <f>IF(J68="TO","TO",D68)</f>
        <v>4.3569457434117798</v>
      </c>
    </row>
    <row r="69" spans="1:12" x14ac:dyDescent="0.2">
      <c r="A69" t="s">
        <v>32</v>
      </c>
      <c r="B69">
        <v>313</v>
      </c>
      <c r="C69">
        <v>1485</v>
      </c>
      <c r="D69">
        <v>1.1168907399172898</v>
      </c>
      <c r="E69">
        <v>20</v>
      </c>
      <c r="F69" t="s">
        <v>49</v>
      </c>
      <c r="G69" t="s">
        <v>66</v>
      </c>
      <c r="H69">
        <f>VLOOKUP(A69,Opt!$A$1:$F$43,6,0)</f>
        <v>20</v>
      </c>
      <c r="I69">
        <f t="shared" si="1"/>
        <v>0</v>
      </c>
      <c r="J69" t="str">
        <f>IF(I69=0, "COMPLETE", "TO")</f>
        <v>COMPLETE</v>
      </c>
      <c r="L69">
        <f>IF(J69="TO","TO",D69)</f>
        <v>1.1168907399172898</v>
      </c>
    </row>
    <row r="70" spans="1:12" x14ac:dyDescent="0.2">
      <c r="A70" t="s">
        <v>33</v>
      </c>
      <c r="B70">
        <v>1058</v>
      </c>
      <c r="C70">
        <v>9535</v>
      </c>
      <c r="D70">
        <v>3.7286303396103899E-2</v>
      </c>
      <c r="E70">
        <v>36</v>
      </c>
      <c r="F70" t="s">
        <v>49</v>
      </c>
      <c r="G70" t="s">
        <v>66</v>
      </c>
      <c r="H70">
        <f>VLOOKUP(A70,Opt!$A$1:$F$43,6,0)</f>
        <v>36</v>
      </c>
      <c r="I70">
        <f t="shared" si="1"/>
        <v>0</v>
      </c>
      <c r="J70" t="str">
        <f>IF(I70=0, "COMPLETE", "TO")</f>
        <v>COMPLETE</v>
      </c>
      <c r="L70">
        <f>IF(J70="TO","TO",D70)</f>
        <v>3.7286303396103899E-2</v>
      </c>
    </row>
    <row r="71" spans="1:12" x14ac:dyDescent="0.2">
      <c r="A71" t="s">
        <v>34</v>
      </c>
      <c r="B71">
        <v>1552</v>
      </c>
      <c r="C71">
        <v>16510</v>
      </c>
      <c r="D71">
        <v>6.1212940109835472</v>
      </c>
      <c r="E71">
        <v>31</v>
      </c>
      <c r="F71" t="s">
        <v>49</v>
      </c>
      <c r="G71" t="s">
        <v>66</v>
      </c>
      <c r="H71">
        <f>VLOOKUP(A71,Opt!$A$1:$F$43,6,0)</f>
        <v>31</v>
      </c>
      <c r="I71">
        <f t="shared" si="1"/>
        <v>0</v>
      </c>
      <c r="J71" t="str">
        <f>IF(I71=0, "COMPLETE", "TO")</f>
        <v>COMPLETE</v>
      </c>
      <c r="L71">
        <f>IF(J71="TO","TO",D71)</f>
        <v>6.1212940109835472</v>
      </c>
    </row>
    <row r="72" spans="1:12" x14ac:dyDescent="0.2">
      <c r="A72" t="s">
        <v>35</v>
      </c>
      <c r="B72">
        <v>527</v>
      </c>
      <c r="C72">
        <v>2978</v>
      </c>
      <c r="D72">
        <v>1.7027827230049301E-2</v>
      </c>
      <c r="E72">
        <v>20</v>
      </c>
      <c r="F72" t="s">
        <v>49</v>
      </c>
      <c r="G72" t="s">
        <v>66</v>
      </c>
      <c r="H72">
        <f>VLOOKUP(A72,Opt!$A$1:$F$43,6,0)</f>
        <v>20</v>
      </c>
      <c r="I72">
        <f t="shared" si="1"/>
        <v>0</v>
      </c>
      <c r="J72" t="str">
        <f>IF(I72=0, "COMPLETE", "TO")</f>
        <v>COMPLETE</v>
      </c>
      <c r="L72">
        <f>IF(J72="TO","TO",D72)</f>
        <v>1.7027827230049301E-2</v>
      </c>
    </row>
    <row r="73" spans="1:12" x14ac:dyDescent="0.2">
      <c r="A73" t="s">
        <v>36</v>
      </c>
      <c r="B73">
        <v>1351</v>
      </c>
      <c r="C73">
        <v>13490</v>
      </c>
      <c r="D73">
        <v>2.6545469814038367</v>
      </c>
      <c r="E73">
        <v>33</v>
      </c>
      <c r="F73" t="s">
        <v>49</v>
      </c>
      <c r="G73" t="s">
        <v>66</v>
      </c>
      <c r="H73">
        <f>VLOOKUP(A73,Opt!$A$1:$F$43,6,0)</f>
        <v>33</v>
      </c>
      <c r="I73">
        <f t="shared" si="1"/>
        <v>0</v>
      </c>
      <c r="J73" t="str">
        <f>IF(I73=0, "COMPLETE", "TO")</f>
        <v>COMPLETE</v>
      </c>
      <c r="L73">
        <f>IF(J73="TO","TO",D73)</f>
        <v>2.6545469814038367</v>
      </c>
    </row>
    <row r="74" spans="1:12" x14ac:dyDescent="0.2">
      <c r="A74" t="s">
        <v>37</v>
      </c>
      <c r="B74">
        <v>2738</v>
      </c>
      <c r="C74">
        <v>38019</v>
      </c>
      <c r="D74">
        <v>135.07488109079426</v>
      </c>
      <c r="E74">
        <v>50</v>
      </c>
      <c r="F74" t="s">
        <v>49</v>
      </c>
      <c r="G74" t="s">
        <v>66</v>
      </c>
      <c r="H74">
        <f>VLOOKUP(A74,Opt!$A$1:$F$43,6,0)</f>
        <v>50</v>
      </c>
      <c r="I74">
        <f t="shared" si="1"/>
        <v>0</v>
      </c>
      <c r="J74" t="str">
        <f>IF(I74=0, "COMPLETE", "TO")</f>
        <v>COMPLETE</v>
      </c>
      <c r="L74">
        <f>IF(J74="TO","TO",D74)</f>
        <v>135.07488109079426</v>
      </c>
    </row>
    <row r="75" spans="1:12" x14ac:dyDescent="0.2">
      <c r="A75" t="s">
        <v>38</v>
      </c>
      <c r="B75">
        <v>2663</v>
      </c>
      <c r="C75">
        <v>28405</v>
      </c>
      <c r="D75">
        <v>2.6035447049536744</v>
      </c>
      <c r="E75">
        <v>80</v>
      </c>
      <c r="F75" t="s">
        <v>49</v>
      </c>
      <c r="G75" t="s">
        <v>66</v>
      </c>
      <c r="H75">
        <f>VLOOKUP(A75,Opt!$A$1:$F$43,6,0)</f>
        <v>80</v>
      </c>
      <c r="I75">
        <f t="shared" si="1"/>
        <v>0</v>
      </c>
      <c r="J75" t="str">
        <f>IF(I75=0, "COMPLETE", "TO")</f>
        <v>COMPLETE</v>
      </c>
      <c r="L75">
        <f>IF(J75="TO","TO",D75)</f>
        <v>2.6035447049536744</v>
      </c>
    </row>
    <row r="76" spans="1:12" x14ac:dyDescent="0.2">
      <c r="A76" t="s">
        <v>39</v>
      </c>
      <c r="B76">
        <v>2599</v>
      </c>
      <c r="C76">
        <v>31337</v>
      </c>
      <c r="D76">
        <v>4.4940301595663188</v>
      </c>
      <c r="E76">
        <v>52</v>
      </c>
      <c r="F76" t="s">
        <v>49</v>
      </c>
      <c r="G76" t="s">
        <v>66</v>
      </c>
      <c r="H76">
        <f>VLOOKUP(A76,Opt!$A$1:$F$43,6,0)</f>
        <v>52</v>
      </c>
      <c r="I76">
        <f t="shared" si="1"/>
        <v>0</v>
      </c>
      <c r="J76" t="str">
        <f>IF(I76=0, "COMPLETE", "TO")</f>
        <v>COMPLETE</v>
      </c>
      <c r="L76">
        <f>IF(J76="TO","TO",D76)</f>
        <v>4.4940301595663188</v>
      </c>
    </row>
    <row r="77" spans="1:12" x14ac:dyDescent="0.2">
      <c r="A77" t="s">
        <v>40</v>
      </c>
      <c r="B77">
        <v>5014</v>
      </c>
      <c r="C77">
        <v>87500</v>
      </c>
      <c r="D77" t="s">
        <v>51</v>
      </c>
      <c r="E77">
        <v>173</v>
      </c>
      <c r="F77" t="s">
        <v>51</v>
      </c>
      <c r="G77" t="s">
        <v>66</v>
      </c>
      <c r="H77">
        <f>VLOOKUP(A77,Opt!$A$1:$F$43,6,0)</f>
        <v>87</v>
      </c>
      <c r="I77">
        <f t="shared" si="1"/>
        <v>98.850574712643677</v>
      </c>
      <c r="J77" t="str">
        <f>IF(I77=0, "COMPLETE", "TO")</f>
        <v>TO</v>
      </c>
      <c r="L77" t="str">
        <f>IF(J77="TO","TO",D77)</f>
        <v>TO</v>
      </c>
    </row>
    <row r="78" spans="1:12" x14ac:dyDescent="0.2">
      <c r="A78" t="s">
        <v>0</v>
      </c>
      <c r="B78">
        <v>2253</v>
      </c>
      <c r="C78">
        <v>29735</v>
      </c>
      <c r="D78">
        <v>3.6494304092950189</v>
      </c>
      <c r="E78">
        <v>30</v>
      </c>
      <c r="F78" t="s">
        <v>49</v>
      </c>
      <c r="G78" t="s">
        <v>66</v>
      </c>
      <c r="H78">
        <f>VLOOKUP(A78,Opt!$A$1:$F$43,6,0)</f>
        <v>30</v>
      </c>
      <c r="I78">
        <f t="shared" si="1"/>
        <v>0</v>
      </c>
      <c r="J78" t="str">
        <f>IF(I78=0, "COMPLETE", "TO")</f>
        <v>COMPLETE</v>
      </c>
      <c r="L78">
        <f>IF(J78="TO","TO",D78)</f>
        <v>3.6494304092950189</v>
      </c>
    </row>
    <row r="79" spans="1:12" x14ac:dyDescent="0.2">
      <c r="A79" t="s">
        <v>1</v>
      </c>
      <c r="B79">
        <v>7590</v>
      </c>
      <c r="C79">
        <v>176203</v>
      </c>
      <c r="D79">
        <v>21.427003598405285</v>
      </c>
      <c r="E79">
        <v>57</v>
      </c>
      <c r="F79" t="s">
        <v>49</v>
      </c>
      <c r="G79" t="s">
        <v>66</v>
      </c>
      <c r="H79">
        <f>VLOOKUP(A79,Opt!$A$1:$F$43,6,0)</f>
        <v>57</v>
      </c>
      <c r="I79">
        <f t="shared" si="1"/>
        <v>0</v>
      </c>
      <c r="J79" t="str">
        <f>IF(I79=0, "COMPLETE", "TO")</f>
        <v>COMPLETE</v>
      </c>
      <c r="L79">
        <f>IF(J79="TO","TO",D79)</f>
        <v>21.427003598405285</v>
      </c>
    </row>
    <row r="80" spans="1:12" x14ac:dyDescent="0.2">
      <c r="A80" t="s">
        <v>2</v>
      </c>
      <c r="B80">
        <v>16438</v>
      </c>
      <c r="C80">
        <v>553823</v>
      </c>
      <c r="D80">
        <v>579.72965786459974</v>
      </c>
      <c r="E80">
        <v>84</v>
      </c>
      <c r="F80" t="s">
        <v>49</v>
      </c>
      <c r="G80" t="s">
        <v>66</v>
      </c>
      <c r="H80">
        <f>VLOOKUP(A80,Opt!$A$1:$F$43,6,0)</f>
        <v>84</v>
      </c>
      <c r="I80">
        <f t="shared" si="1"/>
        <v>0</v>
      </c>
      <c r="J80" t="str">
        <f>IF(I80=0, "COMPLETE", "TO")</f>
        <v>COMPLETE</v>
      </c>
      <c r="L80">
        <f>IF(J80="TO","TO",D80)</f>
        <v>579.72965786459974</v>
      </c>
    </row>
    <row r="81" spans="1:12" x14ac:dyDescent="0.2">
      <c r="A81" t="s">
        <v>3</v>
      </c>
      <c r="B81">
        <v>27844</v>
      </c>
      <c r="C81">
        <v>1205528</v>
      </c>
      <c r="D81" t="s">
        <v>51</v>
      </c>
      <c r="E81">
        <v>172</v>
      </c>
      <c r="F81" t="s">
        <v>51</v>
      </c>
      <c r="G81" t="s">
        <v>66</v>
      </c>
      <c r="H81">
        <f>VLOOKUP(A81,Opt!$A$1:$F$43,6,0)</f>
        <v>107</v>
      </c>
      <c r="I81">
        <f t="shared" si="1"/>
        <v>60.747663551401864</v>
      </c>
      <c r="J81" t="str">
        <f>IF(I81=0, "COMPLETE", "TO")</f>
        <v>TO</v>
      </c>
      <c r="L81" t="str">
        <f>IF(J81="TO","TO",D81)</f>
        <v>TO</v>
      </c>
    </row>
    <row r="82" spans="1:12" x14ac:dyDescent="0.2">
      <c r="A82" t="s">
        <v>4</v>
      </c>
      <c r="B82">
        <v>43316</v>
      </c>
      <c r="C82">
        <v>2330747</v>
      </c>
      <c r="D82">
        <v>489.54899657339558</v>
      </c>
      <c r="E82">
        <v>134</v>
      </c>
      <c r="F82" t="s">
        <v>49</v>
      </c>
      <c r="G82" t="s">
        <v>66</v>
      </c>
      <c r="H82">
        <f>VLOOKUP(A82,Opt!$A$1:$F$43,6,0)</f>
        <v>134</v>
      </c>
      <c r="I82">
        <f t="shared" si="1"/>
        <v>0</v>
      </c>
      <c r="J82" t="str">
        <f>IF(I82=0, "COMPLETE", "TO")</f>
        <v>COMPLETE</v>
      </c>
      <c r="L82">
        <f>IF(J82="TO","TO",D82)</f>
        <v>489.54899657339558</v>
      </c>
    </row>
    <row r="83" spans="1:12" x14ac:dyDescent="0.2">
      <c r="A83" t="s">
        <v>5</v>
      </c>
      <c r="B83">
        <v>6817</v>
      </c>
      <c r="C83">
        <v>145586</v>
      </c>
      <c r="D83">
        <v>17.473527215077777</v>
      </c>
      <c r="E83">
        <v>36</v>
      </c>
      <c r="F83" t="s">
        <v>49</v>
      </c>
      <c r="G83" t="s">
        <v>66</v>
      </c>
      <c r="H83">
        <f>VLOOKUP(A83,Opt!$A$1:$F$43,6,0)</f>
        <v>36</v>
      </c>
      <c r="I83">
        <f t="shared" si="1"/>
        <v>0</v>
      </c>
      <c r="J83" t="str">
        <f>IF(I83=0, "COMPLETE", "TO")</f>
        <v>COMPLETE</v>
      </c>
      <c r="L83">
        <f>IF(J83="TO","TO",D83)</f>
        <v>17.473527215077777</v>
      </c>
    </row>
    <row r="84" spans="1:12" x14ac:dyDescent="0.2">
      <c r="A84" t="s">
        <v>6</v>
      </c>
      <c r="B84">
        <v>24629</v>
      </c>
      <c r="C84">
        <v>950488</v>
      </c>
      <c r="D84" t="s">
        <v>51</v>
      </c>
      <c r="E84">
        <v>117</v>
      </c>
      <c r="F84" t="s">
        <v>51</v>
      </c>
      <c r="G84" t="s">
        <v>66</v>
      </c>
      <c r="H84">
        <f>VLOOKUP(A84,Opt!$A$1:$F$43,6,0)</f>
        <v>67</v>
      </c>
      <c r="I84">
        <f t="shared" si="1"/>
        <v>74.626865671641795</v>
      </c>
      <c r="J84" t="str">
        <f>IF(I84=0, "COMPLETE", "TO")</f>
        <v>TO</v>
      </c>
      <c r="L84" t="str">
        <f>IF(J84="TO","TO",D84)</f>
        <v>TO</v>
      </c>
    </row>
    <row r="85" spans="1:12" x14ac:dyDescent="0.2">
      <c r="A85" t="s">
        <v>7</v>
      </c>
      <c r="B85">
        <v>52062</v>
      </c>
      <c r="C85">
        <v>2798282</v>
      </c>
      <c r="D85" t="s">
        <v>51</v>
      </c>
      <c r="E85">
        <v>163</v>
      </c>
      <c r="F85" t="s">
        <v>51</v>
      </c>
      <c r="G85" t="s">
        <v>66</v>
      </c>
      <c r="H85">
        <f>VLOOKUP(A85,Opt!$A$1:$F$43,6,0)</f>
        <v>101</v>
      </c>
      <c r="I85">
        <f t="shared" si="1"/>
        <v>61.386138613861384</v>
      </c>
      <c r="J85" t="str">
        <f>IF(I85=0, "COMPLETE", "TO")</f>
        <v>TO</v>
      </c>
      <c r="L85" t="str">
        <f>IF(J85="TO","TO",D85)</f>
        <v>TO</v>
      </c>
    </row>
    <row r="86" spans="1:12" x14ac:dyDescent="0.2">
      <c r="A86" t="s">
        <v>8</v>
      </c>
      <c r="B86">
        <v>91408</v>
      </c>
      <c r="C86">
        <v>6441054</v>
      </c>
      <c r="D86" t="s">
        <v>51</v>
      </c>
      <c r="E86">
        <v>220</v>
      </c>
      <c r="F86" t="s">
        <v>51</v>
      </c>
      <c r="G86" t="s">
        <v>66</v>
      </c>
      <c r="H86">
        <f>VLOOKUP(A86,Opt!$A$1:$F$43,6,0)</f>
        <v>126</v>
      </c>
      <c r="I86">
        <f t="shared" si="1"/>
        <v>74.603174603174608</v>
      </c>
      <c r="J86" t="str">
        <f>IF(I86=0, "COMPLETE", "TO")</f>
        <v>TO</v>
      </c>
      <c r="L86" t="str">
        <f>IF(J86="TO","TO",D86)</f>
        <v>TO</v>
      </c>
    </row>
    <row r="87" spans="1:12" x14ac:dyDescent="0.2">
      <c r="A87" t="s">
        <v>9</v>
      </c>
      <c r="B87">
        <v>139669</v>
      </c>
      <c r="C87">
        <v>11943198</v>
      </c>
      <c r="D87" t="s">
        <v>51</v>
      </c>
      <c r="E87">
        <v>267</v>
      </c>
      <c r="F87" t="s">
        <v>51</v>
      </c>
      <c r="G87" t="s">
        <v>66</v>
      </c>
      <c r="H87">
        <f>VLOOKUP(A87,Opt!$A$1:$F$43,6,0)</f>
        <v>156</v>
      </c>
      <c r="I87">
        <f t="shared" si="1"/>
        <v>71.15384615384616</v>
      </c>
      <c r="J87" t="str">
        <f>IF(I87=0, "COMPLETE", "TO")</f>
        <v>TO</v>
      </c>
      <c r="L87" t="str">
        <f>IF(J87="TO","TO",D87)</f>
        <v>TO</v>
      </c>
    </row>
    <row r="88" spans="1:12" x14ac:dyDescent="0.2">
      <c r="A88" t="s">
        <v>10</v>
      </c>
      <c r="B88">
        <v>1289</v>
      </c>
      <c r="C88">
        <v>12779</v>
      </c>
      <c r="D88">
        <v>0.43065452787559483</v>
      </c>
      <c r="E88">
        <v>23</v>
      </c>
      <c r="F88" t="s">
        <v>49</v>
      </c>
      <c r="G88" t="s">
        <v>67</v>
      </c>
      <c r="H88">
        <f>VLOOKUP(A88,Opt!$A$1:$F$43,6,0)</f>
        <v>23</v>
      </c>
      <c r="I88">
        <f t="shared" si="1"/>
        <v>0</v>
      </c>
      <c r="J88" t="str">
        <f>IF(I88=0, "COMPLETE", "TO")</f>
        <v>COMPLETE</v>
      </c>
      <c r="L88">
        <f>IF(J88="TO","TO",D88)</f>
        <v>0.43065452787559483</v>
      </c>
    </row>
    <row r="89" spans="1:12" x14ac:dyDescent="0.2">
      <c r="A89" t="s">
        <v>11</v>
      </c>
      <c r="B89">
        <v>5338</v>
      </c>
      <c r="C89">
        <v>98376</v>
      </c>
      <c r="D89" t="s">
        <v>51</v>
      </c>
      <c r="E89">
        <v>140</v>
      </c>
      <c r="F89" t="s">
        <v>51</v>
      </c>
      <c r="G89" t="s">
        <v>67</v>
      </c>
      <c r="H89">
        <f>VLOOKUP(A89,Opt!$A$1:$F$43,6,0)</f>
        <v>64</v>
      </c>
      <c r="I89">
        <f t="shared" si="1"/>
        <v>118.75</v>
      </c>
      <c r="J89" t="str">
        <f>IF(I89=0, "COMPLETE", "TO")</f>
        <v>TO</v>
      </c>
      <c r="L89" t="str">
        <f>IF(J89="TO","TO",D89)</f>
        <v>TO</v>
      </c>
    </row>
    <row r="90" spans="1:12" x14ac:dyDescent="0.2">
      <c r="A90" t="s">
        <v>12</v>
      </c>
      <c r="B90">
        <v>58961</v>
      </c>
      <c r="C90">
        <v>3156236</v>
      </c>
      <c r="D90" t="s">
        <v>51</v>
      </c>
      <c r="E90">
        <v>805</v>
      </c>
      <c r="F90" t="s">
        <v>51</v>
      </c>
      <c r="G90" t="s">
        <v>67</v>
      </c>
      <c r="H90" t="str">
        <f>VLOOKUP(A90,Opt!$A$1:$F$43,6,0)</f>
        <v>-</v>
      </c>
      <c r="I90" t="str">
        <f t="shared" si="1"/>
        <v>-</v>
      </c>
      <c r="J90" t="str">
        <f>IF(I90=0, "COMPLETE", "TO")</f>
        <v>TO</v>
      </c>
      <c r="L90" t="str">
        <f>IF(J90="TO","TO",D90)</f>
        <v>TO</v>
      </c>
    </row>
    <row r="91" spans="1:12" x14ac:dyDescent="0.2">
      <c r="A91" t="s">
        <v>13</v>
      </c>
      <c r="B91">
        <v>10740</v>
      </c>
      <c r="C91">
        <v>98476</v>
      </c>
      <c r="D91">
        <v>16.864832448000001</v>
      </c>
      <c r="E91">
        <v>1016</v>
      </c>
      <c r="F91" t="s">
        <v>49</v>
      </c>
      <c r="G91" t="s">
        <v>67</v>
      </c>
      <c r="H91">
        <f>VLOOKUP(A91,Opt!$A$1:$F$43,6,0)</f>
        <v>1016</v>
      </c>
      <c r="I91">
        <f t="shared" si="1"/>
        <v>0</v>
      </c>
      <c r="J91" t="str">
        <f>IF(I91=0, "COMPLETE", "TO")</f>
        <v>COMPLETE</v>
      </c>
      <c r="L91">
        <f>IF(J91="TO","TO",D91)</f>
        <v>16.864832448000001</v>
      </c>
    </row>
    <row r="92" spans="1:12" x14ac:dyDescent="0.2">
      <c r="A92" t="s">
        <v>14</v>
      </c>
      <c r="B92">
        <v>32722</v>
      </c>
      <c r="C92">
        <v>623532</v>
      </c>
      <c r="D92" t="s">
        <v>51</v>
      </c>
      <c r="E92">
        <v>1557</v>
      </c>
      <c r="F92" t="s">
        <v>51</v>
      </c>
      <c r="G92" t="s">
        <v>67</v>
      </c>
      <c r="H92">
        <f>VLOOKUP(A92,Opt!$A$1:$F$43,6,0)</f>
        <v>1187</v>
      </c>
      <c r="I92">
        <f t="shared" si="1"/>
        <v>31.171019376579611</v>
      </c>
      <c r="J92" t="str">
        <f>IF(I92=0, "COMPLETE", "TO")</f>
        <v>TO</v>
      </c>
      <c r="L92" t="str">
        <f>IF(J92="TO","TO",D92)</f>
        <v>TO</v>
      </c>
    </row>
    <row r="93" spans="1:12" x14ac:dyDescent="0.2">
      <c r="A93" t="s">
        <v>15</v>
      </c>
      <c r="B93">
        <v>71715</v>
      </c>
      <c r="C93">
        <v>2056827</v>
      </c>
      <c r="D93" t="s">
        <v>51</v>
      </c>
      <c r="E93">
        <v>2291</v>
      </c>
      <c r="F93" t="s">
        <v>51</v>
      </c>
      <c r="G93" t="s">
        <v>67</v>
      </c>
      <c r="H93">
        <f>VLOOKUP(A93,Opt!$A$1:$F$43,6,0)</f>
        <v>1803</v>
      </c>
      <c r="I93">
        <f t="shared" si="1"/>
        <v>27.066001109262338</v>
      </c>
      <c r="J93" t="str">
        <f>IF(I93=0, "COMPLETE", "TO")</f>
        <v>TO</v>
      </c>
      <c r="L93" t="str">
        <f>IF(J93="TO","TO",D93)</f>
        <v>TO</v>
      </c>
    </row>
    <row r="94" spans="1:12" x14ac:dyDescent="0.2">
      <c r="A94" t="s">
        <v>16</v>
      </c>
      <c r="B94">
        <v>201799</v>
      </c>
      <c r="C94">
        <v>9752890</v>
      </c>
      <c r="D94" t="s">
        <v>51</v>
      </c>
      <c r="E94">
        <v>3904</v>
      </c>
      <c r="F94" t="s">
        <v>51</v>
      </c>
      <c r="G94" t="s">
        <v>67</v>
      </c>
      <c r="H94" t="str">
        <f>VLOOKUP(A94,Opt!$A$1:$F$43,6,0)</f>
        <v>-</v>
      </c>
      <c r="I94" t="str">
        <f t="shared" si="1"/>
        <v>-</v>
      </c>
      <c r="J94" t="str">
        <f>IF(I94=0, "COMPLETE", "TO")</f>
        <v>TO</v>
      </c>
      <c r="L94" t="str">
        <f>IF(J94="TO","TO",D94)</f>
        <v>TO</v>
      </c>
    </row>
    <row r="95" spans="1:12" x14ac:dyDescent="0.2">
      <c r="A95" t="s">
        <v>29</v>
      </c>
      <c r="B95">
        <v>652</v>
      </c>
      <c r="C95">
        <v>4497</v>
      </c>
      <c r="D95">
        <v>1.6469101431313902</v>
      </c>
      <c r="E95">
        <v>23</v>
      </c>
      <c r="F95" t="s">
        <v>49</v>
      </c>
      <c r="G95" t="s">
        <v>67</v>
      </c>
      <c r="H95">
        <f>VLOOKUP(A95,Opt!$A$1:$F$43,6,0)</f>
        <v>23</v>
      </c>
      <c r="I95">
        <f t="shared" si="1"/>
        <v>0</v>
      </c>
      <c r="J95" t="str">
        <f>IF(I95=0, "COMPLETE", "TO")</f>
        <v>COMPLETE</v>
      </c>
      <c r="L95">
        <f>IF(J95="TO","TO",D95)</f>
        <v>1.6469101431313902</v>
      </c>
    </row>
    <row r="96" spans="1:12" x14ac:dyDescent="0.2">
      <c r="A96" t="s">
        <v>30</v>
      </c>
      <c r="B96">
        <v>1743</v>
      </c>
      <c r="C96">
        <v>19651</v>
      </c>
      <c r="D96">
        <v>3.8663758430688175</v>
      </c>
      <c r="E96">
        <v>30</v>
      </c>
      <c r="F96" t="s">
        <v>49</v>
      </c>
      <c r="G96" t="s">
        <v>67</v>
      </c>
      <c r="H96">
        <f>VLOOKUP(A96,Opt!$A$1:$F$43,6,0)</f>
        <v>30</v>
      </c>
      <c r="I96">
        <f t="shared" si="1"/>
        <v>0</v>
      </c>
      <c r="J96" t="str">
        <f>IF(I96=0, "COMPLETE", "TO")</f>
        <v>COMPLETE</v>
      </c>
      <c r="L96">
        <f>IF(J96="TO","TO",D96)</f>
        <v>3.8663758430688175</v>
      </c>
    </row>
    <row r="97" spans="1:12" x14ac:dyDescent="0.2">
      <c r="A97" t="s">
        <v>31</v>
      </c>
      <c r="B97">
        <v>2231</v>
      </c>
      <c r="C97">
        <v>28899</v>
      </c>
      <c r="D97">
        <v>3.8850725582975429</v>
      </c>
      <c r="E97">
        <v>28</v>
      </c>
      <c r="F97" t="s">
        <v>49</v>
      </c>
      <c r="G97" t="s">
        <v>67</v>
      </c>
      <c r="H97">
        <f>VLOOKUP(A97,Opt!$A$1:$F$43,6,0)</f>
        <v>28</v>
      </c>
      <c r="I97">
        <f t="shared" si="1"/>
        <v>0</v>
      </c>
      <c r="J97" t="str">
        <f>IF(I97=0, "COMPLETE", "TO")</f>
        <v>COMPLETE</v>
      </c>
      <c r="L97">
        <f>IF(J97="TO","TO",D97)</f>
        <v>3.8850725582975429</v>
      </c>
    </row>
    <row r="98" spans="1:12" x14ac:dyDescent="0.2">
      <c r="A98" t="s">
        <v>32</v>
      </c>
      <c r="B98">
        <v>313</v>
      </c>
      <c r="C98">
        <v>1445</v>
      </c>
      <c r="D98">
        <v>1.0884556862991306</v>
      </c>
      <c r="E98">
        <v>20</v>
      </c>
      <c r="F98" t="s">
        <v>49</v>
      </c>
      <c r="G98" t="s">
        <v>67</v>
      </c>
      <c r="H98">
        <f>VLOOKUP(A98,Opt!$A$1:$F$43,6,0)</f>
        <v>20</v>
      </c>
      <c r="I98">
        <f t="shared" si="1"/>
        <v>0</v>
      </c>
      <c r="J98" t="str">
        <f>IF(I98=0, "COMPLETE", "TO")</f>
        <v>COMPLETE</v>
      </c>
      <c r="L98">
        <f>IF(J98="TO","TO",D98)</f>
        <v>1.0884556862991306</v>
      </c>
    </row>
    <row r="99" spans="1:12" x14ac:dyDescent="0.2">
      <c r="A99" t="s">
        <v>33</v>
      </c>
      <c r="B99">
        <v>1058</v>
      </c>
      <c r="C99">
        <v>9535</v>
      </c>
      <c r="D99">
        <v>4.298848744947463E-2</v>
      </c>
      <c r="E99">
        <v>36</v>
      </c>
      <c r="F99" t="s">
        <v>49</v>
      </c>
      <c r="G99" t="s">
        <v>67</v>
      </c>
      <c r="H99">
        <f>VLOOKUP(A99,Opt!$A$1:$F$43,6,0)</f>
        <v>36</v>
      </c>
      <c r="I99">
        <f t="shared" si="1"/>
        <v>0</v>
      </c>
      <c r="J99" t="str">
        <f>IF(I99=0, "COMPLETE", "TO")</f>
        <v>COMPLETE</v>
      </c>
      <c r="L99">
        <f>IF(J99="TO","TO",D99)</f>
        <v>4.298848744947463E-2</v>
      </c>
    </row>
    <row r="100" spans="1:12" x14ac:dyDescent="0.2">
      <c r="A100" t="s">
        <v>34</v>
      </c>
      <c r="B100">
        <v>1552</v>
      </c>
      <c r="C100">
        <v>16695</v>
      </c>
      <c r="D100">
        <v>15.369190402521051</v>
      </c>
      <c r="E100">
        <v>31</v>
      </c>
      <c r="F100" t="s">
        <v>49</v>
      </c>
      <c r="G100" t="s">
        <v>67</v>
      </c>
      <c r="H100">
        <f>VLOOKUP(A100,Opt!$A$1:$F$43,6,0)</f>
        <v>31</v>
      </c>
      <c r="I100">
        <f t="shared" si="1"/>
        <v>0</v>
      </c>
      <c r="J100" t="str">
        <f>IF(I100=0, "COMPLETE", "TO")</f>
        <v>COMPLETE</v>
      </c>
      <c r="L100">
        <f>IF(J100="TO","TO",D100)</f>
        <v>15.369190402521051</v>
      </c>
    </row>
    <row r="101" spans="1:12" x14ac:dyDescent="0.2">
      <c r="A101" t="s">
        <v>35</v>
      </c>
      <c r="B101">
        <v>527</v>
      </c>
      <c r="C101">
        <v>3284</v>
      </c>
      <c r="D101">
        <v>2.2468489198945459E-2</v>
      </c>
      <c r="E101">
        <v>20</v>
      </c>
      <c r="F101" t="s">
        <v>49</v>
      </c>
      <c r="G101" t="s">
        <v>67</v>
      </c>
      <c r="H101">
        <f>VLOOKUP(A101,Opt!$A$1:$F$43,6,0)</f>
        <v>20</v>
      </c>
      <c r="I101">
        <f t="shared" si="1"/>
        <v>0</v>
      </c>
      <c r="J101" t="str">
        <f>IF(I101=0, "COMPLETE", "TO")</f>
        <v>COMPLETE</v>
      </c>
      <c r="L101">
        <f>IF(J101="TO","TO",D101)</f>
        <v>2.2468489198945459E-2</v>
      </c>
    </row>
    <row r="102" spans="1:12" x14ac:dyDescent="0.2">
      <c r="A102" t="s">
        <v>36</v>
      </c>
      <c r="B102">
        <v>1351</v>
      </c>
      <c r="C102">
        <v>13490</v>
      </c>
      <c r="D102">
        <v>2.654684525710763</v>
      </c>
      <c r="E102">
        <v>33</v>
      </c>
      <c r="F102" t="s">
        <v>49</v>
      </c>
      <c r="G102" t="s">
        <v>67</v>
      </c>
      <c r="H102">
        <f>VLOOKUP(A102,Opt!$A$1:$F$43,6,0)</f>
        <v>33</v>
      </c>
      <c r="I102">
        <f t="shared" si="1"/>
        <v>0</v>
      </c>
      <c r="J102" t="str">
        <f>IF(I102=0, "COMPLETE", "TO")</f>
        <v>COMPLETE</v>
      </c>
      <c r="L102">
        <f>IF(J102="TO","TO",D102)</f>
        <v>2.654684525710763</v>
      </c>
    </row>
    <row r="103" spans="1:12" x14ac:dyDescent="0.2">
      <c r="A103" t="s">
        <v>37</v>
      </c>
      <c r="B103">
        <v>2738</v>
      </c>
      <c r="C103">
        <v>38019</v>
      </c>
      <c r="D103">
        <v>143.49797674199803</v>
      </c>
      <c r="E103">
        <v>50</v>
      </c>
      <c r="F103" t="s">
        <v>49</v>
      </c>
      <c r="G103" t="s">
        <v>67</v>
      </c>
      <c r="H103">
        <f>VLOOKUP(A103,Opt!$A$1:$F$43,6,0)</f>
        <v>50</v>
      </c>
      <c r="I103">
        <f t="shared" si="1"/>
        <v>0</v>
      </c>
      <c r="J103" t="str">
        <f>IF(I103=0, "COMPLETE", "TO")</f>
        <v>COMPLETE</v>
      </c>
      <c r="L103">
        <f>IF(J103="TO","TO",D103)</f>
        <v>143.49797674199803</v>
      </c>
    </row>
    <row r="104" spans="1:12" x14ac:dyDescent="0.2">
      <c r="A104" t="s">
        <v>38</v>
      </c>
      <c r="B104">
        <v>2663</v>
      </c>
      <c r="C104">
        <v>29737</v>
      </c>
      <c r="D104">
        <v>3.5491441202990246</v>
      </c>
      <c r="E104">
        <v>80</v>
      </c>
      <c r="F104" t="s">
        <v>49</v>
      </c>
      <c r="G104" t="s">
        <v>67</v>
      </c>
      <c r="H104">
        <f>VLOOKUP(A104,Opt!$A$1:$F$43,6,0)</f>
        <v>80</v>
      </c>
      <c r="I104">
        <f t="shared" si="1"/>
        <v>0</v>
      </c>
      <c r="J104" t="str">
        <f>IF(I104=0, "COMPLETE", "TO")</f>
        <v>COMPLETE</v>
      </c>
      <c r="L104">
        <f>IF(J104="TO","TO",D104)</f>
        <v>3.5491441202990246</v>
      </c>
    </row>
    <row r="105" spans="1:12" x14ac:dyDescent="0.2">
      <c r="A105" t="s">
        <v>39</v>
      </c>
      <c r="B105">
        <v>2599</v>
      </c>
      <c r="C105">
        <v>31916</v>
      </c>
      <c r="D105">
        <v>3.4798267106758431</v>
      </c>
      <c r="E105">
        <v>52</v>
      </c>
      <c r="F105" t="s">
        <v>49</v>
      </c>
      <c r="G105" t="s">
        <v>67</v>
      </c>
      <c r="H105">
        <f>VLOOKUP(A105,Opt!$A$1:$F$43,6,0)</f>
        <v>52</v>
      </c>
      <c r="I105">
        <f t="shared" si="1"/>
        <v>0</v>
      </c>
      <c r="J105" t="str">
        <f>IF(I105=0, "COMPLETE", "TO")</f>
        <v>COMPLETE</v>
      </c>
      <c r="L105">
        <f>IF(J105="TO","TO",D105)</f>
        <v>3.4798267106758431</v>
      </c>
    </row>
    <row r="106" spans="1:12" x14ac:dyDescent="0.2">
      <c r="A106" t="s">
        <v>40</v>
      </c>
      <c r="B106">
        <v>5014</v>
      </c>
      <c r="C106">
        <v>87500</v>
      </c>
      <c r="D106" t="s">
        <v>51</v>
      </c>
      <c r="E106">
        <v>173</v>
      </c>
      <c r="F106" t="s">
        <v>51</v>
      </c>
      <c r="G106" t="s">
        <v>67</v>
      </c>
      <c r="H106">
        <f>VLOOKUP(A106,Opt!$A$1:$F$43,6,0)</f>
        <v>87</v>
      </c>
      <c r="I106">
        <f t="shared" si="1"/>
        <v>98.850574712643677</v>
      </c>
      <c r="J106" t="str">
        <f>IF(I106=0, "COMPLETE", "TO")</f>
        <v>TO</v>
      </c>
      <c r="L106" t="str">
        <f>IF(J106="TO","TO",D106)</f>
        <v>TO</v>
      </c>
    </row>
    <row r="107" spans="1:12" x14ac:dyDescent="0.2">
      <c r="A107" t="s">
        <v>0</v>
      </c>
      <c r="B107">
        <v>2253</v>
      </c>
      <c r="C107">
        <v>29945</v>
      </c>
      <c r="D107">
        <v>3.8434692060167435</v>
      </c>
      <c r="E107">
        <v>30</v>
      </c>
      <c r="F107" t="s">
        <v>49</v>
      </c>
      <c r="G107" t="s">
        <v>67</v>
      </c>
      <c r="H107">
        <f>VLOOKUP(A107,Opt!$A$1:$F$43,6,0)</f>
        <v>30</v>
      </c>
      <c r="I107">
        <f t="shared" si="1"/>
        <v>0</v>
      </c>
      <c r="J107" t="str">
        <f>IF(I107=0, "COMPLETE", "TO")</f>
        <v>COMPLETE</v>
      </c>
      <c r="L107">
        <f>IF(J107="TO","TO",D107)</f>
        <v>3.8434692060167435</v>
      </c>
    </row>
    <row r="108" spans="1:12" x14ac:dyDescent="0.2">
      <c r="A108" t="s">
        <v>1</v>
      </c>
      <c r="B108">
        <v>7590</v>
      </c>
      <c r="C108">
        <v>179023</v>
      </c>
      <c r="D108">
        <v>223.01149123708021</v>
      </c>
      <c r="E108">
        <v>57</v>
      </c>
      <c r="F108" t="s">
        <v>49</v>
      </c>
      <c r="G108" t="s">
        <v>67</v>
      </c>
      <c r="H108">
        <f>VLOOKUP(A108,Opt!$A$1:$F$43,6,0)</f>
        <v>57</v>
      </c>
      <c r="I108">
        <f t="shared" si="1"/>
        <v>0</v>
      </c>
      <c r="J108" t="str">
        <f>IF(I108=0, "COMPLETE", "TO")</f>
        <v>COMPLETE</v>
      </c>
      <c r="L108">
        <f>IF(J108="TO","TO",D108)</f>
        <v>223.01149123708021</v>
      </c>
    </row>
    <row r="109" spans="1:12" x14ac:dyDescent="0.2">
      <c r="A109" t="s">
        <v>2</v>
      </c>
      <c r="B109">
        <v>16438</v>
      </c>
      <c r="C109">
        <v>562359</v>
      </c>
      <c r="D109">
        <v>100.71530009553538</v>
      </c>
      <c r="E109">
        <v>84</v>
      </c>
      <c r="F109" t="s">
        <v>49</v>
      </c>
      <c r="G109" t="s">
        <v>67</v>
      </c>
      <c r="H109">
        <f>VLOOKUP(A109,Opt!$A$1:$F$43,6,0)</f>
        <v>84</v>
      </c>
      <c r="I109">
        <f t="shared" si="1"/>
        <v>0</v>
      </c>
      <c r="J109" t="str">
        <f>IF(I109=0, "COMPLETE", "TO")</f>
        <v>COMPLETE</v>
      </c>
      <c r="L109">
        <f>IF(J109="TO","TO",D109)</f>
        <v>100.71530009553538</v>
      </c>
    </row>
    <row r="110" spans="1:12" x14ac:dyDescent="0.2">
      <c r="A110" t="s">
        <v>3</v>
      </c>
      <c r="B110">
        <v>27844</v>
      </c>
      <c r="C110">
        <v>1217831</v>
      </c>
      <c r="D110" t="s">
        <v>51</v>
      </c>
      <c r="E110">
        <v>172</v>
      </c>
      <c r="F110" t="s">
        <v>51</v>
      </c>
      <c r="G110" t="s">
        <v>67</v>
      </c>
      <c r="H110">
        <f>VLOOKUP(A110,Opt!$A$1:$F$43,6,0)</f>
        <v>107</v>
      </c>
      <c r="I110">
        <f t="shared" si="1"/>
        <v>60.747663551401864</v>
      </c>
      <c r="J110" t="str">
        <f>IF(I110=0, "COMPLETE", "TO")</f>
        <v>TO</v>
      </c>
      <c r="L110" t="str">
        <f>IF(J110="TO","TO",D110)</f>
        <v>TO</v>
      </c>
    </row>
    <row r="111" spans="1:12" x14ac:dyDescent="0.2">
      <c r="A111" t="s">
        <v>4</v>
      </c>
      <c r="B111">
        <v>43316</v>
      </c>
      <c r="C111">
        <v>2353885</v>
      </c>
      <c r="D111" t="s">
        <v>51</v>
      </c>
      <c r="E111">
        <v>217</v>
      </c>
      <c r="F111" t="s">
        <v>51</v>
      </c>
      <c r="G111" t="s">
        <v>67</v>
      </c>
      <c r="H111">
        <f>VLOOKUP(A111,Opt!$A$1:$F$43,6,0)</f>
        <v>134</v>
      </c>
      <c r="I111">
        <f t="shared" si="1"/>
        <v>61.940298507462686</v>
      </c>
      <c r="J111" t="str">
        <f>IF(I111=0, "COMPLETE", "TO")</f>
        <v>TO</v>
      </c>
      <c r="L111" t="str">
        <f>IF(J111="TO","TO",D111)</f>
        <v>TO</v>
      </c>
    </row>
    <row r="112" spans="1:12" x14ac:dyDescent="0.2">
      <c r="A112" t="s">
        <v>5</v>
      </c>
      <c r="B112">
        <v>6817</v>
      </c>
      <c r="C112">
        <v>147912</v>
      </c>
      <c r="D112">
        <v>10.640794981503861</v>
      </c>
      <c r="E112">
        <v>36</v>
      </c>
      <c r="F112" t="s">
        <v>49</v>
      </c>
      <c r="G112" t="s">
        <v>67</v>
      </c>
      <c r="H112">
        <f>VLOOKUP(A112,Opt!$A$1:$F$43,6,0)</f>
        <v>36</v>
      </c>
      <c r="I112">
        <f t="shared" si="1"/>
        <v>0</v>
      </c>
      <c r="J112" t="str">
        <f>IF(I112=0, "COMPLETE", "TO")</f>
        <v>COMPLETE</v>
      </c>
      <c r="L112">
        <f>IF(J112="TO","TO",D112)</f>
        <v>10.640794981503861</v>
      </c>
    </row>
    <row r="113" spans="1:12" x14ac:dyDescent="0.2">
      <c r="A113" t="s">
        <v>6</v>
      </c>
      <c r="B113">
        <v>24629</v>
      </c>
      <c r="C113">
        <v>960151</v>
      </c>
      <c r="D113" t="s">
        <v>51</v>
      </c>
      <c r="E113">
        <v>117</v>
      </c>
      <c r="F113" t="s">
        <v>51</v>
      </c>
      <c r="G113" t="s">
        <v>67</v>
      </c>
      <c r="H113">
        <f>VLOOKUP(A113,Opt!$A$1:$F$43,6,0)</f>
        <v>67</v>
      </c>
      <c r="I113">
        <f t="shared" si="1"/>
        <v>74.626865671641795</v>
      </c>
      <c r="J113" t="str">
        <f>IF(I113=0, "COMPLETE", "TO")</f>
        <v>TO</v>
      </c>
      <c r="L113" t="str">
        <f>IF(J113="TO","TO",D113)</f>
        <v>TO</v>
      </c>
    </row>
    <row r="114" spans="1:12" x14ac:dyDescent="0.2">
      <c r="A114" t="s">
        <v>7</v>
      </c>
      <c r="B114">
        <v>52062</v>
      </c>
      <c r="C114">
        <v>2822324</v>
      </c>
      <c r="D114" t="s">
        <v>51</v>
      </c>
      <c r="E114">
        <v>163</v>
      </c>
      <c r="F114" t="s">
        <v>51</v>
      </c>
      <c r="G114" t="s">
        <v>67</v>
      </c>
      <c r="H114">
        <f>VLOOKUP(A114,Opt!$A$1:$F$43,6,0)</f>
        <v>101</v>
      </c>
      <c r="I114">
        <f t="shared" si="1"/>
        <v>61.386138613861384</v>
      </c>
      <c r="J114" t="str">
        <f>IF(I114=0, "COMPLETE", "TO")</f>
        <v>TO</v>
      </c>
      <c r="L114" t="str">
        <f>IF(J114="TO","TO",D114)</f>
        <v>TO</v>
      </c>
    </row>
    <row r="115" spans="1:12" x14ac:dyDescent="0.2">
      <c r="A115" t="s">
        <v>8</v>
      </c>
      <c r="B115">
        <v>91408</v>
      </c>
      <c r="C115">
        <v>6485929</v>
      </c>
      <c r="D115" t="s">
        <v>51</v>
      </c>
      <c r="E115">
        <v>220</v>
      </c>
      <c r="F115" t="s">
        <v>51</v>
      </c>
      <c r="G115" t="s">
        <v>67</v>
      </c>
      <c r="H115">
        <f>VLOOKUP(A115,Opt!$A$1:$F$43,6,0)</f>
        <v>126</v>
      </c>
      <c r="I115">
        <f t="shared" si="1"/>
        <v>74.603174603174608</v>
      </c>
      <c r="J115" t="str">
        <f>IF(I115=0, "COMPLETE", "TO")</f>
        <v>TO</v>
      </c>
      <c r="L115" t="str">
        <f>IF(J115="TO","TO",D115)</f>
        <v>TO</v>
      </c>
    </row>
    <row r="116" spans="1:12" x14ac:dyDescent="0.2">
      <c r="A116" t="s">
        <v>9</v>
      </c>
      <c r="B116">
        <v>139669</v>
      </c>
      <c r="C116">
        <v>12016980</v>
      </c>
      <c r="D116" t="s">
        <v>51</v>
      </c>
      <c r="E116">
        <v>267</v>
      </c>
      <c r="F116" t="s">
        <v>51</v>
      </c>
      <c r="G116" t="s">
        <v>67</v>
      </c>
      <c r="H116">
        <f>VLOOKUP(A116,Opt!$A$1:$F$43,6,0)</f>
        <v>156</v>
      </c>
      <c r="I116">
        <f t="shared" si="1"/>
        <v>71.15384615384616</v>
      </c>
      <c r="J116" t="str">
        <f>IF(I116=0, "COMPLETE", "TO")</f>
        <v>TO</v>
      </c>
      <c r="L116" t="str">
        <f>IF(J116="TO","TO",D116)</f>
        <v>TO</v>
      </c>
    </row>
    <row r="117" spans="1:12" x14ac:dyDescent="0.2">
      <c r="A117" t="s">
        <v>17</v>
      </c>
      <c r="B117">
        <v>1407</v>
      </c>
      <c r="C117">
        <v>14984</v>
      </c>
      <c r="D117">
        <v>2.5830175247999705</v>
      </c>
      <c r="E117">
        <v>20</v>
      </c>
      <c r="F117" t="s">
        <v>49</v>
      </c>
      <c r="G117" t="s">
        <v>71</v>
      </c>
      <c r="H117">
        <f>VLOOKUP(A117,Opt!$A$1:$F$43,6,0)</f>
        <v>20</v>
      </c>
      <c r="I117">
        <f t="shared" si="1"/>
        <v>0</v>
      </c>
      <c r="J117" t="str">
        <f>IF(I117=0, "COMPLETE", "TO")</f>
        <v>COMPLETE</v>
      </c>
      <c r="L117">
        <f>IF(J117="TO","TO",D117)</f>
        <v>2.5830175247999705</v>
      </c>
    </row>
    <row r="118" spans="1:12" x14ac:dyDescent="0.2">
      <c r="A118" t="s">
        <v>18</v>
      </c>
      <c r="B118">
        <v>1586</v>
      </c>
      <c r="C118">
        <v>17839</v>
      </c>
      <c r="D118">
        <v>2.9586935925000382</v>
      </c>
      <c r="E118">
        <v>20</v>
      </c>
      <c r="F118" t="s">
        <v>49</v>
      </c>
      <c r="G118" t="s">
        <v>71</v>
      </c>
      <c r="H118">
        <f>VLOOKUP(A118,Opt!$A$1:$F$43,6,0)</f>
        <v>20</v>
      </c>
      <c r="I118">
        <f t="shared" si="1"/>
        <v>0</v>
      </c>
      <c r="J118" t="str">
        <f>IF(I118=0, "COMPLETE", "TO")</f>
        <v>COMPLETE</v>
      </c>
      <c r="L118">
        <f>IF(J118="TO","TO",D118)</f>
        <v>2.9586935925000382</v>
      </c>
    </row>
    <row r="119" spans="1:12" x14ac:dyDescent="0.2">
      <c r="A119" t="s">
        <v>19</v>
      </c>
      <c r="B119">
        <v>1346</v>
      </c>
      <c r="C119">
        <v>14000</v>
      </c>
      <c r="D119">
        <v>3.577313519999735E-2</v>
      </c>
      <c r="E119">
        <v>20</v>
      </c>
      <c r="F119" t="s">
        <v>49</v>
      </c>
      <c r="G119" t="s">
        <v>71</v>
      </c>
      <c r="H119">
        <f>VLOOKUP(A119,Opt!$A$1:$F$43,6,0)</f>
        <v>20</v>
      </c>
      <c r="I119">
        <f t="shared" si="1"/>
        <v>0</v>
      </c>
      <c r="J119" t="str">
        <f>IF(I119=0, "COMPLETE", "TO")</f>
        <v>COMPLETE</v>
      </c>
      <c r="L119">
        <f>IF(J119="TO","TO",D119)</f>
        <v>3.577313519999735E-2</v>
      </c>
    </row>
    <row r="120" spans="1:12" x14ac:dyDescent="0.2">
      <c r="A120" t="s">
        <v>20</v>
      </c>
      <c r="B120">
        <v>2610</v>
      </c>
      <c r="C120">
        <v>35495</v>
      </c>
      <c r="D120">
        <v>95.175586314</v>
      </c>
      <c r="E120">
        <v>15</v>
      </c>
      <c r="F120" t="s">
        <v>49</v>
      </c>
      <c r="G120" t="s">
        <v>71</v>
      </c>
      <c r="H120">
        <f>VLOOKUP(A120,Opt!$A$1:$F$43,6,0)</f>
        <v>15</v>
      </c>
      <c r="I120">
        <f t="shared" si="1"/>
        <v>0</v>
      </c>
      <c r="J120" t="str">
        <f>IF(I120=0, "COMPLETE", "TO")</f>
        <v>COMPLETE</v>
      </c>
      <c r="L120">
        <f>IF(J120="TO","TO",D120)</f>
        <v>95.175586314</v>
      </c>
    </row>
    <row r="121" spans="1:12" x14ac:dyDescent="0.2">
      <c r="A121" t="s">
        <v>21</v>
      </c>
      <c r="B121">
        <v>2705</v>
      </c>
      <c r="C121">
        <v>37828</v>
      </c>
      <c r="D121">
        <v>4.4161083945000312</v>
      </c>
      <c r="E121">
        <v>15</v>
      </c>
      <c r="F121" t="s">
        <v>49</v>
      </c>
      <c r="G121" t="s">
        <v>71</v>
      </c>
      <c r="H121">
        <f>VLOOKUP(A121,Opt!$A$1:$F$43,6,0)</f>
        <v>15</v>
      </c>
      <c r="I121">
        <f t="shared" si="1"/>
        <v>0</v>
      </c>
      <c r="J121" t="str">
        <f>IF(I121=0, "COMPLETE", "TO")</f>
        <v>COMPLETE</v>
      </c>
      <c r="L121">
        <f>IF(J121="TO","TO",D121)</f>
        <v>4.4161083945000312</v>
      </c>
    </row>
    <row r="122" spans="1:12" x14ac:dyDescent="0.2">
      <c r="A122" t="s">
        <v>22</v>
      </c>
      <c r="B122">
        <v>2781</v>
      </c>
      <c r="C122">
        <v>39686</v>
      </c>
      <c r="D122">
        <v>4.1068074006000188</v>
      </c>
      <c r="E122">
        <v>15</v>
      </c>
      <c r="F122" t="s">
        <v>49</v>
      </c>
      <c r="G122" t="s">
        <v>71</v>
      </c>
      <c r="H122">
        <f>VLOOKUP(A122,Opt!$A$1:$F$43,6,0)</f>
        <v>15</v>
      </c>
      <c r="I122">
        <f t="shared" si="1"/>
        <v>0</v>
      </c>
      <c r="J122" t="str">
        <f>IF(I122=0, "COMPLETE", "TO")</f>
        <v>COMPLETE</v>
      </c>
      <c r="L122">
        <f>IF(J122="TO","TO",D122)</f>
        <v>4.1068074006000188</v>
      </c>
    </row>
    <row r="123" spans="1:12" x14ac:dyDescent="0.2">
      <c r="A123" t="s">
        <v>23</v>
      </c>
      <c r="B123">
        <v>4693</v>
      </c>
      <c r="C123">
        <v>89490</v>
      </c>
      <c r="D123">
        <v>236.5728504201</v>
      </c>
      <c r="E123">
        <v>30</v>
      </c>
      <c r="F123" t="s">
        <v>49</v>
      </c>
      <c r="G123" t="s">
        <v>71</v>
      </c>
      <c r="H123">
        <f>VLOOKUP(A123,Opt!$A$1:$F$43,6,0)</f>
        <v>30</v>
      </c>
      <c r="I123">
        <f t="shared" si="1"/>
        <v>0</v>
      </c>
      <c r="J123" t="str">
        <f>IF(I123=0, "COMPLETE", "TO")</f>
        <v>COMPLETE</v>
      </c>
      <c r="L123">
        <f>IF(J123="TO","TO",D123)</f>
        <v>236.5728504201</v>
      </c>
    </row>
    <row r="124" spans="1:12" x14ac:dyDescent="0.2">
      <c r="A124" t="s">
        <v>24</v>
      </c>
      <c r="B124">
        <v>4521</v>
      </c>
      <c r="C124">
        <v>84350</v>
      </c>
      <c r="D124" t="s">
        <v>51</v>
      </c>
      <c r="E124">
        <v>51</v>
      </c>
      <c r="F124" t="s">
        <v>51</v>
      </c>
      <c r="G124" t="s">
        <v>71</v>
      </c>
      <c r="H124">
        <f>VLOOKUP(A124,Opt!$A$1:$F$43,6,0)</f>
        <v>30</v>
      </c>
      <c r="I124">
        <f t="shared" si="1"/>
        <v>70</v>
      </c>
      <c r="J124" t="str">
        <f>IF(I124=0, "COMPLETE", "TO")</f>
        <v>TO</v>
      </c>
      <c r="L124" t="str">
        <f>IF(J124="TO","TO",D124)</f>
        <v>TO</v>
      </c>
    </row>
    <row r="125" spans="1:12" x14ac:dyDescent="0.2">
      <c r="A125" t="s">
        <v>25</v>
      </c>
      <c r="B125">
        <v>4610</v>
      </c>
      <c r="C125">
        <v>87106</v>
      </c>
      <c r="D125">
        <v>151.93489098599991</v>
      </c>
      <c r="E125">
        <v>30</v>
      </c>
      <c r="F125" t="s">
        <v>49</v>
      </c>
      <c r="G125" t="s">
        <v>71</v>
      </c>
      <c r="H125">
        <f>VLOOKUP(A125,Opt!$A$1:$F$43,6,0)</f>
        <v>30</v>
      </c>
      <c r="I125">
        <f t="shared" si="1"/>
        <v>0</v>
      </c>
      <c r="J125" t="str">
        <f>IF(I125=0, "COMPLETE", "TO")</f>
        <v>COMPLETE</v>
      </c>
      <c r="L125">
        <f>IF(J125="TO","TO",D125)</f>
        <v>151.93489098599991</v>
      </c>
    </row>
    <row r="126" spans="1:12" x14ac:dyDescent="0.2">
      <c r="A126" t="s">
        <v>10</v>
      </c>
      <c r="B126">
        <v>1289</v>
      </c>
      <c r="C126">
        <v>13075</v>
      </c>
      <c r="D126">
        <v>6.1905184199940781E-2</v>
      </c>
      <c r="E126">
        <v>23</v>
      </c>
      <c r="F126" t="s">
        <v>49</v>
      </c>
      <c r="G126" t="s">
        <v>71</v>
      </c>
      <c r="H126">
        <f>VLOOKUP(A126,Opt!$A$1:$F$43,6,0)</f>
        <v>23</v>
      </c>
      <c r="I126">
        <f t="shared" si="1"/>
        <v>0</v>
      </c>
      <c r="J126" t="str">
        <f>IF(I126=0, "COMPLETE", "TO")</f>
        <v>COMPLETE</v>
      </c>
      <c r="L126">
        <f>IF(J126="TO","TO",D126)</f>
        <v>6.1905184199940781E-2</v>
      </c>
    </row>
    <row r="127" spans="1:12" x14ac:dyDescent="0.2">
      <c r="A127" t="s">
        <v>11</v>
      </c>
      <c r="B127">
        <v>5338</v>
      </c>
      <c r="C127">
        <v>99884</v>
      </c>
      <c r="D127" t="s">
        <v>51</v>
      </c>
      <c r="E127">
        <v>140</v>
      </c>
      <c r="F127" t="s">
        <v>51</v>
      </c>
      <c r="G127" t="s">
        <v>71</v>
      </c>
      <c r="H127">
        <f>VLOOKUP(A127,Opt!$A$1:$F$43,6,0)</f>
        <v>64</v>
      </c>
      <c r="I127">
        <f t="shared" si="1"/>
        <v>118.75</v>
      </c>
      <c r="J127" t="str">
        <f>IF(I127=0, "COMPLETE", "TO")</f>
        <v>TO</v>
      </c>
      <c r="L127" t="str">
        <f>IF(J127="TO","TO",D127)</f>
        <v>TO</v>
      </c>
    </row>
    <row r="128" spans="1:12" x14ac:dyDescent="0.2">
      <c r="A128" t="s">
        <v>12</v>
      </c>
      <c r="B128">
        <v>58961</v>
      </c>
      <c r="C128">
        <v>3188783</v>
      </c>
      <c r="D128" t="s">
        <v>51</v>
      </c>
      <c r="E128">
        <v>805</v>
      </c>
      <c r="F128" t="s">
        <v>51</v>
      </c>
      <c r="G128" t="s">
        <v>71</v>
      </c>
      <c r="H128" t="str">
        <f>VLOOKUP(A128,Opt!$A$1:$F$43,6,0)</f>
        <v>-</v>
      </c>
      <c r="I128" t="str">
        <f t="shared" si="1"/>
        <v>-</v>
      </c>
      <c r="J128" t="str">
        <f>IF(I128=0, "COMPLETE", "TO")</f>
        <v>TO</v>
      </c>
      <c r="L128" t="str">
        <f>IF(J128="TO","TO",D128)</f>
        <v>TO</v>
      </c>
    </row>
    <row r="129" spans="1:12" x14ac:dyDescent="0.2">
      <c r="A129" t="s">
        <v>13</v>
      </c>
      <c r="B129">
        <v>10740</v>
      </c>
      <c r="C129">
        <v>106367</v>
      </c>
      <c r="D129">
        <v>8.3851807644000012</v>
      </c>
      <c r="E129">
        <v>1016</v>
      </c>
      <c r="F129" t="s">
        <v>49</v>
      </c>
      <c r="G129" t="s">
        <v>71</v>
      </c>
      <c r="H129">
        <f>VLOOKUP(A129,Opt!$A$1:$F$43,6,0)</f>
        <v>1016</v>
      </c>
      <c r="I129">
        <f t="shared" si="1"/>
        <v>0</v>
      </c>
      <c r="J129" t="str">
        <f>IF(I129=0, "COMPLETE", "TO")</f>
        <v>COMPLETE</v>
      </c>
      <c r="L129">
        <f>IF(J129="TO","TO",D129)</f>
        <v>8.3851807644000012</v>
      </c>
    </row>
    <row r="130" spans="1:12" x14ac:dyDescent="0.2">
      <c r="A130" t="s">
        <v>14</v>
      </c>
      <c r="B130">
        <v>32722</v>
      </c>
      <c r="C130">
        <v>640328</v>
      </c>
      <c r="D130" t="s">
        <v>51</v>
      </c>
      <c r="E130">
        <v>1557</v>
      </c>
      <c r="F130" t="s">
        <v>51</v>
      </c>
      <c r="G130" t="s">
        <v>71</v>
      </c>
      <c r="H130">
        <f>VLOOKUP(A130,Opt!$A$1:$F$43,6,0)</f>
        <v>1187</v>
      </c>
      <c r="I130">
        <f t="shared" si="1"/>
        <v>31.171019376579611</v>
      </c>
      <c r="J130" t="str">
        <f>IF(I130=0, "COMPLETE", "TO")</f>
        <v>TO</v>
      </c>
      <c r="L130" t="str">
        <f>IF(J130="TO","TO",D130)</f>
        <v>TO</v>
      </c>
    </row>
    <row r="131" spans="1:12" x14ac:dyDescent="0.2">
      <c r="A131" t="s">
        <v>15</v>
      </c>
      <c r="B131">
        <v>71715</v>
      </c>
      <c r="C131">
        <v>2100977</v>
      </c>
      <c r="D131" t="s">
        <v>51</v>
      </c>
      <c r="E131">
        <v>2291</v>
      </c>
      <c r="F131" t="s">
        <v>51</v>
      </c>
      <c r="G131" t="s">
        <v>71</v>
      </c>
      <c r="H131">
        <f>VLOOKUP(A131,Opt!$A$1:$F$43,6,0)</f>
        <v>1803</v>
      </c>
      <c r="I131">
        <f t="shared" ref="I131:I194" si="2">IF(H131="-","-",(E131-H131)/H131*100)</f>
        <v>27.066001109262338</v>
      </c>
      <c r="J131" t="str">
        <f>IF(I131=0, "COMPLETE", "TO")</f>
        <v>TO</v>
      </c>
      <c r="L131" t="str">
        <f>IF(J131="TO","TO",D131)</f>
        <v>TO</v>
      </c>
    </row>
    <row r="132" spans="1:12" x14ac:dyDescent="0.2">
      <c r="A132" t="s">
        <v>16</v>
      </c>
      <c r="B132">
        <v>201799</v>
      </c>
      <c r="C132">
        <v>9848083</v>
      </c>
      <c r="D132" t="s">
        <v>51</v>
      </c>
      <c r="E132">
        <v>3904</v>
      </c>
      <c r="F132" t="s">
        <v>51</v>
      </c>
      <c r="G132" t="s">
        <v>71</v>
      </c>
      <c r="H132" t="str">
        <f>VLOOKUP(A132,Opt!$A$1:$F$43,6,0)</f>
        <v>-</v>
      </c>
      <c r="I132" t="str">
        <f t="shared" si="2"/>
        <v>-</v>
      </c>
      <c r="J132" t="str">
        <f>IF(I132=0, "COMPLETE", "TO")</f>
        <v>TO</v>
      </c>
      <c r="L132" t="str">
        <f>IF(J132="TO","TO",D132)</f>
        <v>TO</v>
      </c>
    </row>
    <row r="133" spans="1:12" x14ac:dyDescent="0.2">
      <c r="A133" t="s">
        <v>29</v>
      </c>
      <c r="B133">
        <v>652</v>
      </c>
      <c r="C133">
        <v>4801</v>
      </c>
      <c r="D133">
        <v>1.5816953502006075</v>
      </c>
      <c r="E133">
        <v>23</v>
      </c>
      <c r="F133" t="s">
        <v>49</v>
      </c>
      <c r="G133" t="s">
        <v>71</v>
      </c>
      <c r="H133">
        <f>VLOOKUP(A133,Opt!$A$1:$F$43,6,0)</f>
        <v>23</v>
      </c>
      <c r="I133">
        <f t="shared" si="2"/>
        <v>0</v>
      </c>
      <c r="J133" t="str">
        <f>IF(I133=0, "COMPLETE", "TO")</f>
        <v>COMPLETE</v>
      </c>
      <c r="L133">
        <f>IF(J133="TO","TO",D133)</f>
        <v>1.5816953502006075</v>
      </c>
    </row>
    <row r="134" spans="1:12" x14ac:dyDescent="0.2">
      <c r="A134" t="s">
        <v>30</v>
      </c>
      <c r="B134">
        <v>1743</v>
      </c>
      <c r="C134">
        <v>20464</v>
      </c>
      <c r="D134">
        <v>4.5545128848008973</v>
      </c>
      <c r="E134">
        <v>30</v>
      </c>
      <c r="F134" t="s">
        <v>49</v>
      </c>
      <c r="G134" t="s">
        <v>71</v>
      </c>
      <c r="H134">
        <f>VLOOKUP(A134,Opt!$A$1:$F$43,6,0)</f>
        <v>30</v>
      </c>
      <c r="I134">
        <f t="shared" si="2"/>
        <v>0</v>
      </c>
      <c r="J134" t="str">
        <f>IF(I134=0, "COMPLETE", "TO")</f>
        <v>COMPLETE</v>
      </c>
      <c r="L134">
        <f>IF(J134="TO","TO",D134)</f>
        <v>4.5545128848008973</v>
      </c>
    </row>
    <row r="135" spans="1:12" x14ac:dyDescent="0.2">
      <c r="A135" t="s">
        <v>31</v>
      </c>
      <c r="B135">
        <v>2231</v>
      </c>
      <c r="C135">
        <v>29364</v>
      </c>
      <c r="D135">
        <v>10.670857621201144</v>
      </c>
      <c r="E135">
        <v>28</v>
      </c>
      <c r="F135" t="s">
        <v>49</v>
      </c>
      <c r="G135" t="s">
        <v>71</v>
      </c>
      <c r="H135">
        <f>VLOOKUP(A135,Opt!$A$1:$F$43,6,0)</f>
        <v>28</v>
      </c>
      <c r="I135">
        <f t="shared" si="2"/>
        <v>0</v>
      </c>
      <c r="J135" t="str">
        <f>IF(I135=0, "COMPLETE", "TO")</f>
        <v>COMPLETE</v>
      </c>
      <c r="L135">
        <f>IF(J135="TO","TO",D135)</f>
        <v>10.670857621201144</v>
      </c>
    </row>
    <row r="136" spans="1:12" x14ac:dyDescent="0.2">
      <c r="A136" t="s">
        <v>32</v>
      </c>
      <c r="B136">
        <v>313</v>
      </c>
      <c r="C136">
        <v>1639</v>
      </c>
      <c r="D136">
        <v>1.1046409749000305</v>
      </c>
      <c r="E136">
        <v>20</v>
      </c>
      <c r="F136" t="s">
        <v>49</v>
      </c>
      <c r="G136" t="s">
        <v>71</v>
      </c>
      <c r="H136">
        <f>VLOOKUP(A136,Opt!$A$1:$F$43,6,0)</f>
        <v>20</v>
      </c>
      <c r="I136">
        <f t="shared" si="2"/>
        <v>0</v>
      </c>
      <c r="J136" t="str">
        <f>IF(I136=0, "COMPLETE", "TO")</f>
        <v>COMPLETE</v>
      </c>
      <c r="L136">
        <f>IF(J136="TO","TO",D136)</f>
        <v>1.1046409749000305</v>
      </c>
    </row>
    <row r="137" spans="1:12" x14ac:dyDescent="0.2">
      <c r="A137" t="s">
        <v>33</v>
      </c>
      <c r="B137">
        <v>1058</v>
      </c>
      <c r="C137">
        <v>9780</v>
      </c>
      <c r="D137">
        <v>3.3817321799688216E-2</v>
      </c>
      <c r="E137">
        <v>36</v>
      </c>
      <c r="F137" t="s">
        <v>49</v>
      </c>
      <c r="G137" t="s">
        <v>71</v>
      </c>
      <c r="H137">
        <f>VLOOKUP(A137,Opt!$A$1:$F$43,6,0)</f>
        <v>36</v>
      </c>
      <c r="I137">
        <f t="shared" si="2"/>
        <v>0</v>
      </c>
      <c r="J137" t="str">
        <f>IF(I137=0, "COMPLETE", "TO")</f>
        <v>COMPLETE</v>
      </c>
      <c r="L137">
        <f>IF(J137="TO","TO",D137)</f>
        <v>3.3817321799688216E-2</v>
      </c>
    </row>
    <row r="138" spans="1:12" x14ac:dyDescent="0.2">
      <c r="A138" t="s">
        <v>34</v>
      </c>
      <c r="B138">
        <v>1552</v>
      </c>
      <c r="C138">
        <v>17138</v>
      </c>
      <c r="D138">
        <v>10.672651273499469</v>
      </c>
      <c r="E138">
        <v>31</v>
      </c>
      <c r="F138" t="s">
        <v>49</v>
      </c>
      <c r="G138" t="s">
        <v>71</v>
      </c>
      <c r="H138">
        <f>VLOOKUP(A138,Opt!$A$1:$F$43,6,0)</f>
        <v>31</v>
      </c>
      <c r="I138">
        <f t="shared" si="2"/>
        <v>0</v>
      </c>
      <c r="J138" t="str">
        <f>IF(I138=0, "COMPLETE", "TO")</f>
        <v>COMPLETE</v>
      </c>
      <c r="L138">
        <f>IF(J138="TO","TO",D138)</f>
        <v>10.672651273499469</v>
      </c>
    </row>
    <row r="139" spans="1:12" x14ac:dyDescent="0.2">
      <c r="A139" t="s">
        <v>35</v>
      </c>
      <c r="B139">
        <v>527</v>
      </c>
      <c r="C139">
        <v>3343</v>
      </c>
      <c r="D139">
        <v>1.5770859299118461E-2</v>
      </c>
      <c r="E139">
        <v>20</v>
      </c>
      <c r="F139" t="s">
        <v>49</v>
      </c>
      <c r="G139" t="s">
        <v>71</v>
      </c>
      <c r="H139">
        <f>VLOOKUP(A139,Opt!$A$1:$F$43,6,0)</f>
        <v>20</v>
      </c>
      <c r="I139">
        <f t="shared" si="2"/>
        <v>0</v>
      </c>
      <c r="J139" t="str">
        <f>IF(I139=0, "COMPLETE", "TO")</f>
        <v>COMPLETE</v>
      </c>
      <c r="L139">
        <f>IF(J139="TO","TO",D139)</f>
        <v>1.5770859299118461E-2</v>
      </c>
    </row>
    <row r="140" spans="1:12" x14ac:dyDescent="0.2">
      <c r="A140" t="s">
        <v>36</v>
      </c>
      <c r="B140">
        <v>1351</v>
      </c>
      <c r="C140">
        <v>13624</v>
      </c>
      <c r="D140">
        <v>5.866753717799293</v>
      </c>
      <c r="E140">
        <v>33</v>
      </c>
      <c r="F140" t="s">
        <v>49</v>
      </c>
      <c r="G140" t="s">
        <v>71</v>
      </c>
      <c r="H140">
        <f>VLOOKUP(A140,Opt!$A$1:$F$43,6,0)</f>
        <v>33</v>
      </c>
      <c r="I140">
        <f t="shared" si="2"/>
        <v>0</v>
      </c>
      <c r="J140" t="str">
        <f>IF(I140=0, "COMPLETE", "TO")</f>
        <v>COMPLETE</v>
      </c>
      <c r="L140">
        <f>IF(J140="TO","TO",D140)</f>
        <v>5.866753717799293</v>
      </c>
    </row>
    <row r="141" spans="1:12" x14ac:dyDescent="0.2">
      <c r="A141" t="s">
        <v>37</v>
      </c>
      <c r="B141">
        <v>2738</v>
      </c>
      <c r="C141">
        <v>38453</v>
      </c>
      <c r="D141">
        <v>370.41826464540065</v>
      </c>
      <c r="E141">
        <v>50</v>
      </c>
      <c r="F141" t="s">
        <v>49</v>
      </c>
      <c r="G141" t="s">
        <v>71</v>
      </c>
      <c r="H141">
        <f>VLOOKUP(A141,Opt!$A$1:$F$43,6,0)</f>
        <v>50</v>
      </c>
      <c r="I141">
        <f t="shared" si="2"/>
        <v>0</v>
      </c>
      <c r="J141" t="str">
        <f>IF(I141=0, "COMPLETE", "TO")</f>
        <v>COMPLETE</v>
      </c>
      <c r="L141">
        <f>IF(J141="TO","TO",D141)</f>
        <v>370.41826464540065</v>
      </c>
    </row>
    <row r="142" spans="1:12" x14ac:dyDescent="0.2">
      <c r="A142" t="s">
        <v>38</v>
      </c>
      <c r="B142">
        <v>2663</v>
      </c>
      <c r="C142">
        <v>30820</v>
      </c>
      <c r="D142">
        <v>5.7631816854000135</v>
      </c>
      <c r="E142">
        <v>80</v>
      </c>
      <c r="F142" t="s">
        <v>49</v>
      </c>
      <c r="G142" t="s">
        <v>71</v>
      </c>
      <c r="H142">
        <f>VLOOKUP(A142,Opt!$A$1:$F$43,6,0)</f>
        <v>80</v>
      </c>
      <c r="I142">
        <f t="shared" si="2"/>
        <v>0</v>
      </c>
      <c r="J142" t="str">
        <f>IF(I142=0, "COMPLETE", "TO")</f>
        <v>COMPLETE</v>
      </c>
      <c r="L142">
        <f>IF(J142="TO","TO",D142)</f>
        <v>5.7631816854000135</v>
      </c>
    </row>
    <row r="143" spans="1:12" x14ac:dyDescent="0.2">
      <c r="A143" t="s">
        <v>39</v>
      </c>
      <c r="B143">
        <v>2599</v>
      </c>
      <c r="C143">
        <v>32937</v>
      </c>
      <c r="D143">
        <v>7.8125514930001376</v>
      </c>
      <c r="E143">
        <v>52</v>
      </c>
      <c r="F143" t="s">
        <v>49</v>
      </c>
      <c r="G143" t="s">
        <v>71</v>
      </c>
      <c r="H143">
        <f>VLOOKUP(A143,Opt!$A$1:$F$43,6,0)</f>
        <v>52</v>
      </c>
      <c r="I143">
        <f t="shared" si="2"/>
        <v>0</v>
      </c>
      <c r="J143" t="str">
        <f>IF(I143=0, "COMPLETE", "TO")</f>
        <v>COMPLETE</v>
      </c>
      <c r="L143">
        <f>IF(J143="TO","TO",D143)</f>
        <v>7.8125514930001376</v>
      </c>
    </row>
    <row r="144" spans="1:12" x14ac:dyDescent="0.2">
      <c r="A144" t="s">
        <v>40</v>
      </c>
      <c r="B144">
        <v>5014</v>
      </c>
      <c r="C144">
        <v>90257</v>
      </c>
      <c r="D144" t="s">
        <v>51</v>
      </c>
      <c r="E144">
        <v>173</v>
      </c>
      <c r="F144" t="s">
        <v>51</v>
      </c>
      <c r="G144" t="s">
        <v>71</v>
      </c>
      <c r="H144">
        <f>VLOOKUP(A144,Opt!$A$1:$F$43,6,0)</f>
        <v>87</v>
      </c>
      <c r="I144">
        <f t="shared" si="2"/>
        <v>98.850574712643677</v>
      </c>
      <c r="J144" t="str">
        <f>IF(I144=0, "COMPLETE", "TO")</f>
        <v>TO</v>
      </c>
      <c r="L144" t="str">
        <f>IF(J144="TO","TO",D144)</f>
        <v>TO</v>
      </c>
    </row>
    <row r="145" spans="1:12" x14ac:dyDescent="0.2">
      <c r="A145" t="s">
        <v>0</v>
      </c>
      <c r="B145">
        <v>2253</v>
      </c>
      <c r="C145">
        <v>29991</v>
      </c>
      <c r="D145">
        <v>3.8144337209989319</v>
      </c>
      <c r="E145">
        <v>30</v>
      </c>
      <c r="F145" t="s">
        <v>49</v>
      </c>
      <c r="G145" t="s">
        <v>71</v>
      </c>
      <c r="H145">
        <f>VLOOKUP(A145,Opt!$A$1:$F$43,6,0)</f>
        <v>30</v>
      </c>
      <c r="I145">
        <f t="shared" si="2"/>
        <v>0</v>
      </c>
      <c r="J145" t="str">
        <f>IF(I145=0, "COMPLETE", "TO")</f>
        <v>COMPLETE</v>
      </c>
      <c r="L145">
        <f>IF(J145="TO","TO",D145)</f>
        <v>3.8144337209989319</v>
      </c>
    </row>
    <row r="146" spans="1:12" x14ac:dyDescent="0.2">
      <c r="A146" t="s">
        <v>1</v>
      </c>
      <c r="B146">
        <v>7590</v>
      </c>
      <c r="C146">
        <v>179265</v>
      </c>
      <c r="D146">
        <v>444.53340783540096</v>
      </c>
      <c r="E146">
        <v>57</v>
      </c>
      <c r="F146" t="s">
        <v>49</v>
      </c>
      <c r="G146" t="s">
        <v>71</v>
      </c>
      <c r="H146">
        <f>VLOOKUP(A146,Opt!$A$1:$F$43,6,0)</f>
        <v>57</v>
      </c>
      <c r="I146">
        <f t="shared" si="2"/>
        <v>0</v>
      </c>
      <c r="J146" t="str">
        <f>IF(I146=0, "COMPLETE", "TO")</f>
        <v>COMPLETE</v>
      </c>
      <c r="L146">
        <f>IF(J146="TO","TO",D146)</f>
        <v>444.53340783540096</v>
      </c>
    </row>
    <row r="147" spans="1:12" x14ac:dyDescent="0.2">
      <c r="A147" t="s">
        <v>2</v>
      </c>
      <c r="B147">
        <v>16438</v>
      </c>
      <c r="C147">
        <v>562710</v>
      </c>
      <c r="D147">
        <v>186.78048281370008</v>
      </c>
      <c r="E147">
        <v>84</v>
      </c>
      <c r="F147" t="s">
        <v>49</v>
      </c>
      <c r="G147" t="s">
        <v>71</v>
      </c>
      <c r="H147">
        <f>VLOOKUP(A147,Opt!$A$1:$F$43,6,0)</f>
        <v>84</v>
      </c>
      <c r="I147">
        <f t="shared" si="2"/>
        <v>0</v>
      </c>
      <c r="J147" t="str">
        <f>IF(I147=0, "COMPLETE", "TO")</f>
        <v>COMPLETE</v>
      </c>
      <c r="L147">
        <f>IF(J147="TO","TO",D147)</f>
        <v>186.78048281370008</v>
      </c>
    </row>
    <row r="148" spans="1:12" x14ac:dyDescent="0.2">
      <c r="A148" t="s">
        <v>3</v>
      </c>
      <c r="B148">
        <v>27844</v>
      </c>
      <c r="C148">
        <v>1218505</v>
      </c>
      <c r="D148" t="s">
        <v>51</v>
      </c>
      <c r="E148">
        <v>172</v>
      </c>
      <c r="F148" t="s">
        <v>51</v>
      </c>
      <c r="G148" t="s">
        <v>71</v>
      </c>
      <c r="H148">
        <f>VLOOKUP(A148,Opt!$A$1:$F$43,6,0)</f>
        <v>107</v>
      </c>
      <c r="I148">
        <f t="shared" si="2"/>
        <v>60.747663551401864</v>
      </c>
      <c r="J148" t="str">
        <f>IF(I148=0, "COMPLETE", "TO")</f>
        <v>TO</v>
      </c>
      <c r="L148" t="str">
        <f>IF(J148="TO","TO",D148)</f>
        <v>TO</v>
      </c>
    </row>
    <row r="149" spans="1:12" x14ac:dyDescent="0.2">
      <c r="A149" t="s">
        <v>4</v>
      </c>
      <c r="B149">
        <v>43316</v>
      </c>
      <c r="C149">
        <v>2354935</v>
      </c>
      <c r="D149">
        <v>152.62843407029902</v>
      </c>
      <c r="E149">
        <v>134</v>
      </c>
      <c r="F149" t="s">
        <v>49</v>
      </c>
      <c r="G149" t="s">
        <v>71</v>
      </c>
      <c r="H149">
        <f>VLOOKUP(A149,Opt!$A$1:$F$43,6,0)</f>
        <v>134</v>
      </c>
      <c r="I149">
        <f t="shared" si="2"/>
        <v>0</v>
      </c>
      <c r="J149" t="str">
        <f>IF(I149=0, "COMPLETE", "TO")</f>
        <v>COMPLETE</v>
      </c>
      <c r="L149">
        <f>IF(J149="TO","TO",D149)</f>
        <v>152.62843407029902</v>
      </c>
    </row>
    <row r="150" spans="1:12" x14ac:dyDescent="0.2">
      <c r="A150" t="s">
        <v>5</v>
      </c>
      <c r="B150">
        <v>6817</v>
      </c>
      <c r="C150">
        <v>148319</v>
      </c>
      <c r="D150">
        <v>9.7067052467984443</v>
      </c>
      <c r="E150">
        <v>36</v>
      </c>
      <c r="F150" t="s">
        <v>49</v>
      </c>
      <c r="G150" t="s">
        <v>71</v>
      </c>
      <c r="H150">
        <f>VLOOKUP(A150,Opt!$A$1:$F$43,6,0)</f>
        <v>36</v>
      </c>
      <c r="I150">
        <f t="shared" si="2"/>
        <v>0</v>
      </c>
      <c r="J150" t="str">
        <f>IF(I150=0, "COMPLETE", "TO")</f>
        <v>COMPLETE</v>
      </c>
      <c r="L150">
        <f>IF(J150="TO","TO",D150)</f>
        <v>9.7067052467984443</v>
      </c>
    </row>
    <row r="151" spans="1:12" x14ac:dyDescent="0.2">
      <c r="A151" t="s">
        <v>6</v>
      </c>
      <c r="B151">
        <v>24629</v>
      </c>
      <c r="C151">
        <v>961275</v>
      </c>
      <c r="D151" t="s">
        <v>51</v>
      </c>
      <c r="E151">
        <v>117</v>
      </c>
      <c r="F151" t="s">
        <v>51</v>
      </c>
      <c r="G151" t="s">
        <v>71</v>
      </c>
      <c r="H151">
        <f>VLOOKUP(A151,Opt!$A$1:$F$43,6,0)</f>
        <v>67</v>
      </c>
      <c r="I151">
        <f t="shared" si="2"/>
        <v>74.626865671641795</v>
      </c>
      <c r="J151" t="str">
        <f>IF(I151=0, "COMPLETE", "TO")</f>
        <v>TO</v>
      </c>
      <c r="L151" t="str">
        <f>IF(J151="TO","TO",D151)</f>
        <v>TO</v>
      </c>
    </row>
    <row r="152" spans="1:12" x14ac:dyDescent="0.2">
      <c r="A152" t="s">
        <v>7</v>
      </c>
      <c r="B152">
        <v>52062</v>
      </c>
      <c r="C152">
        <v>2825006</v>
      </c>
      <c r="D152" t="s">
        <v>51</v>
      </c>
      <c r="E152">
        <v>163</v>
      </c>
      <c r="F152" t="s">
        <v>51</v>
      </c>
      <c r="G152" t="s">
        <v>71</v>
      </c>
      <c r="H152">
        <f>VLOOKUP(A152,Opt!$A$1:$F$43,6,0)</f>
        <v>101</v>
      </c>
      <c r="I152">
        <f t="shared" si="2"/>
        <v>61.386138613861384</v>
      </c>
      <c r="J152" t="str">
        <f>IF(I152=0, "COMPLETE", "TO")</f>
        <v>TO</v>
      </c>
      <c r="L152" t="str">
        <f>IF(J152="TO","TO",D152)</f>
        <v>TO</v>
      </c>
    </row>
    <row r="153" spans="1:12" x14ac:dyDescent="0.2">
      <c r="A153" t="s">
        <v>8</v>
      </c>
      <c r="B153">
        <v>91408</v>
      </c>
      <c r="C153">
        <v>6491029</v>
      </c>
      <c r="D153" t="s">
        <v>51</v>
      </c>
      <c r="E153">
        <v>220</v>
      </c>
      <c r="F153" t="s">
        <v>51</v>
      </c>
      <c r="G153" t="s">
        <v>71</v>
      </c>
      <c r="H153">
        <f>VLOOKUP(A153,Opt!$A$1:$F$43,6,0)</f>
        <v>126</v>
      </c>
      <c r="I153">
        <f t="shared" si="2"/>
        <v>74.603174603174608</v>
      </c>
      <c r="J153" t="str">
        <f>IF(I153=0, "COMPLETE", "TO")</f>
        <v>TO</v>
      </c>
      <c r="L153" t="str">
        <f>IF(J153="TO","TO",D153)</f>
        <v>TO</v>
      </c>
    </row>
    <row r="154" spans="1:12" x14ac:dyDescent="0.2">
      <c r="A154" t="s">
        <v>9</v>
      </c>
      <c r="B154">
        <v>139669</v>
      </c>
      <c r="C154">
        <v>12024570</v>
      </c>
      <c r="D154" t="s">
        <v>51</v>
      </c>
      <c r="E154">
        <v>267</v>
      </c>
      <c r="F154" t="s">
        <v>51</v>
      </c>
      <c r="G154" t="s">
        <v>71</v>
      </c>
      <c r="H154">
        <f>VLOOKUP(A154,Opt!$A$1:$F$43,6,0)</f>
        <v>156</v>
      </c>
      <c r="I154">
        <f t="shared" si="2"/>
        <v>71.15384615384616</v>
      </c>
      <c r="J154" t="str">
        <f>IF(I154=0, "COMPLETE", "TO")</f>
        <v>TO</v>
      </c>
      <c r="L154" t="str">
        <f>IF(J154="TO","TO",D154)</f>
        <v>TO</v>
      </c>
    </row>
    <row r="155" spans="1:12" x14ac:dyDescent="0.2">
      <c r="A155" t="s">
        <v>26</v>
      </c>
      <c r="B155">
        <v>14056</v>
      </c>
      <c r="C155">
        <v>459543</v>
      </c>
      <c r="D155" t="s">
        <v>51</v>
      </c>
      <c r="E155">
        <v>143</v>
      </c>
      <c r="F155" t="s">
        <v>51</v>
      </c>
      <c r="G155" t="s">
        <v>71</v>
      </c>
      <c r="H155">
        <f>VLOOKUP(A155,Opt!$A$1:$F$43,6,0)</f>
        <v>60</v>
      </c>
      <c r="I155">
        <f t="shared" si="2"/>
        <v>138.33333333333334</v>
      </c>
      <c r="J155" t="str">
        <f>IF(I155=0, "COMPLETE", "TO")</f>
        <v>TO</v>
      </c>
      <c r="L155" t="str">
        <f>IF(J155="TO","TO",D155)</f>
        <v>TO</v>
      </c>
    </row>
    <row r="156" spans="1:12" x14ac:dyDescent="0.2">
      <c r="A156" t="s">
        <v>27</v>
      </c>
      <c r="B156">
        <v>14189</v>
      </c>
      <c r="C156">
        <v>465824</v>
      </c>
      <c r="D156" t="s">
        <v>51</v>
      </c>
      <c r="E156">
        <v>145</v>
      </c>
      <c r="F156" t="s">
        <v>51</v>
      </c>
      <c r="G156" t="s">
        <v>71</v>
      </c>
      <c r="H156">
        <f>VLOOKUP(A156,Opt!$A$1:$F$43,6,0)</f>
        <v>60</v>
      </c>
      <c r="I156">
        <f t="shared" si="2"/>
        <v>141.66666666666669</v>
      </c>
      <c r="J156" t="str">
        <f>IF(I156=0, "COMPLETE", "TO")</f>
        <v>TO</v>
      </c>
      <c r="L156" t="str">
        <f>IF(J156="TO","TO",D156)</f>
        <v>TO</v>
      </c>
    </row>
    <row r="157" spans="1:12" x14ac:dyDescent="0.2">
      <c r="A157" t="s">
        <v>28</v>
      </c>
      <c r="B157">
        <v>14456</v>
      </c>
      <c r="C157">
        <v>479061</v>
      </c>
      <c r="D157" t="s">
        <v>51</v>
      </c>
      <c r="E157">
        <v>150</v>
      </c>
      <c r="F157" t="s">
        <v>51</v>
      </c>
      <c r="G157" t="s">
        <v>71</v>
      </c>
      <c r="H157">
        <f>VLOOKUP(A157,Opt!$A$1:$F$43,6,0)</f>
        <v>60</v>
      </c>
      <c r="I157">
        <f t="shared" si="2"/>
        <v>150</v>
      </c>
      <c r="J157" t="str">
        <f>IF(I157=0, "COMPLETE", "TO")</f>
        <v>TO</v>
      </c>
      <c r="L157" t="str">
        <f>IF(J157="TO","TO",D157)</f>
        <v>TO</v>
      </c>
    </row>
    <row r="158" spans="1:12" x14ac:dyDescent="0.2">
      <c r="A158" t="s">
        <v>10</v>
      </c>
      <c r="B158">
        <v>1289</v>
      </c>
      <c r="C158">
        <v>12655</v>
      </c>
      <c r="D158">
        <v>4.3463335491833281E-2</v>
      </c>
      <c r="E158">
        <v>23</v>
      </c>
      <c r="F158" t="s">
        <v>49</v>
      </c>
      <c r="G158" t="s">
        <v>72</v>
      </c>
      <c r="H158">
        <f>VLOOKUP(A158,Opt!$A$1:$F$43,6,0)</f>
        <v>23</v>
      </c>
      <c r="I158">
        <f t="shared" si="2"/>
        <v>0</v>
      </c>
      <c r="J158" t="str">
        <f>IF(I158=0, "COMPLETE", "TO")</f>
        <v>COMPLETE</v>
      </c>
      <c r="L158">
        <f>IF(J158="TO","TO",D158)</f>
        <v>4.3463335491833281E-2</v>
      </c>
    </row>
    <row r="159" spans="1:12" x14ac:dyDescent="0.2">
      <c r="A159" t="s">
        <v>11</v>
      </c>
      <c r="B159">
        <v>5338</v>
      </c>
      <c r="C159">
        <v>97199</v>
      </c>
      <c r="D159" t="s">
        <v>51</v>
      </c>
      <c r="E159">
        <v>66</v>
      </c>
      <c r="F159" t="s">
        <v>51</v>
      </c>
      <c r="G159" t="s">
        <v>72</v>
      </c>
      <c r="H159">
        <f>VLOOKUP(A159,Opt!$A$1:$F$43,6,0)</f>
        <v>64</v>
      </c>
      <c r="I159">
        <f t="shared" si="2"/>
        <v>3.125</v>
      </c>
      <c r="J159" t="str">
        <f>IF(I159=0, "COMPLETE", "TO")</f>
        <v>TO</v>
      </c>
      <c r="K159">
        <f>VLOOKUP(A159,[1]Sheet1!$A$2:$H$42,8,0)</f>
        <v>11</v>
      </c>
      <c r="L159" t="str">
        <f>IF(J159="TO","TO",D159)</f>
        <v>TO</v>
      </c>
    </row>
    <row r="160" spans="1:12" x14ac:dyDescent="0.2">
      <c r="A160" t="s">
        <v>12</v>
      </c>
      <c r="B160">
        <v>58961</v>
      </c>
      <c r="C160">
        <v>3154985</v>
      </c>
      <c r="D160" t="s">
        <v>51</v>
      </c>
      <c r="E160">
        <v>720</v>
      </c>
      <c r="F160" t="s">
        <v>51</v>
      </c>
      <c r="G160" t="s">
        <v>72</v>
      </c>
      <c r="H160" t="str">
        <f>VLOOKUP(A160,Opt!$A$1:$F$43,6,0)</f>
        <v>-</v>
      </c>
      <c r="I160" t="str">
        <f t="shared" si="2"/>
        <v>-</v>
      </c>
      <c r="J160" t="str">
        <f>IF(I160=0, "COMPLETE", "TO")</f>
        <v>TO</v>
      </c>
      <c r="L160" t="str">
        <f>IF(J160="TO","TO",D160)</f>
        <v>TO</v>
      </c>
    </row>
    <row r="161" spans="1:12" x14ac:dyDescent="0.2">
      <c r="A161" t="s">
        <v>13</v>
      </c>
      <c r="B161">
        <v>10740</v>
      </c>
      <c r="C161">
        <v>97340</v>
      </c>
      <c r="D161">
        <v>14.597896716000001</v>
      </c>
      <c r="E161">
        <v>1016</v>
      </c>
      <c r="F161" t="s">
        <v>49</v>
      </c>
      <c r="G161" t="s">
        <v>72</v>
      </c>
      <c r="H161">
        <f>VLOOKUP(A161,Opt!$A$1:$F$43,6,0)</f>
        <v>1016</v>
      </c>
      <c r="I161">
        <f t="shared" si="2"/>
        <v>0</v>
      </c>
      <c r="J161" t="str">
        <f>IF(I161=0, "COMPLETE", "TO")</f>
        <v>COMPLETE</v>
      </c>
      <c r="L161">
        <f>IF(J161="TO","TO",D161)</f>
        <v>14.597896716000001</v>
      </c>
    </row>
    <row r="162" spans="1:12" x14ac:dyDescent="0.2">
      <c r="A162" t="s">
        <v>14</v>
      </c>
      <c r="B162">
        <v>32722</v>
      </c>
      <c r="C162">
        <v>620376</v>
      </c>
      <c r="D162" t="s">
        <v>51</v>
      </c>
      <c r="E162">
        <v>1213</v>
      </c>
      <c r="F162" t="s">
        <v>51</v>
      </c>
      <c r="G162" t="s">
        <v>72</v>
      </c>
      <c r="H162">
        <f>VLOOKUP(A162,Opt!$A$1:$F$43,6,0)</f>
        <v>1187</v>
      </c>
      <c r="I162">
        <f t="shared" si="2"/>
        <v>2.1903959561920807</v>
      </c>
      <c r="J162" t="str">
        <f>IF(I162=0, "COMPLETE", "TO")</f>
        <v>TO</v>
      </c>
      <c r="L162" t="str">
        <f>IF(J162="TO","TO",D162)</f>
        <v>TO</v>
      </c>
    </row>
    <row r="163" spans="1:12" x14ac:dyDescent="0.2">
      <c r="A163" t="s">
        <v>15</v>
      </c>
      <c r="B163">
        <v>71715</v>
      </c>
      <c r="C163">
        <v>2056165</v>
      </c>
      <c r="D163" t="s">
        <v>51</v>
      </c>
      <c r="E163">
        <v>1961</v>
      </c>
      <c r="F163" t="s">
        <v>51</v>
      </c>
      <c r="G163" t="s">
        <v>72</v>
      </c>
      <c r="H163">
        <f>VLOOKUP(A163,Opt!$A$1:$F$43,6,0)</f>
        <v>1803</v>
      </c>
      <c r="I163">
        <f t="shared" si="2"/>
        <v>8.7631724902939556</v>
      </c>
      <c r="J163" t="str">
        <f>IF(I163=0, "COMPLETE", "TO")</f>
        <v>TO</v>
      </c>
      <c r="L163" t="str">
        <f>IF(J163="TO","TO",D163)</f>
        <v>TO</v>
      </c>
    </row>
    <row r="164" spans="1:12" x14ac:dyDescent="0.2">
      <c r="A164" t="s">
        <v>16</v>
      </c>
      <c r="B164">
        <v>201799</v>
      </c>
      <c r="C164">
        <v>9748813</v>
      </c>
      <c r="D164" t="s">
        <v>51</v>
      </c>
      <c r="E164">
        <v>3170</v>
      </c>
      <c r="F164" t="s">
        <v>51</v>
      </c>
      <c r="G164" t="s">
        <v>72</v>
      </c>
      <c r="H164" t="str">
        <f>VLOOKUP(A164,Opt!$A$1:$F$43,6,0)</f>
        <v>-</v>
      </c>
      <c r="I164" t="str">
        <f t="shared" si="2"/>
        <v>-</v>
      </c>
      <c r="J164" t="str">
        <f>IF(I164=0, "COMPLETE", "TO")</f>
        <v>TO</v>
      </c>
      <c r="L164" t="str">
        <f>IF(J164="TO","TO",D164)</f>
        <v>TO</v>
      </c>
    </row>
    <row r="165" spans="1:12" x14ac:dyDescent="0.2">
      <c r="A165" t="s">
        <v>29</v>
      </c>
      <c r="B165">
        <v>652</v>
      </c>
      <c r="C165">
        <v>4473</v>
      </c>
      <c r="D165">
        <v>0.17738227169320456</v>
      </c>
      <c r="E165">
        <v>23</v>
      </c>
      <c r="F165" t="s">
        <v>49</v>
      </c>
      <c r="G165" t="s">
        <v>72</v>
      </c>
      <c r="H165">
        <f>VLOOKUP(A165,Opt!$A$1:$F$43,6,0)</f>
        <v>23</v>
      </c>
      <c r="I165">
        <f t="shared" si="2"/>
        <v>0</v>
      </c>
      <c r="J165" t="str">
        <f>IF(I165=0, "COMPLETE", "TO")</f>
        <v>COMPLETE</v>
      </c>
      <c r="L165">
        <f>IF(J165="TO","TO",D165)</f>
        <v>0.17738227169320456</v>
      </c>
    </row>
    <row r="166" spans="1:12" x14ac:dyDescent="0.2">
      <c r="A166" t="s">
        <v>30</v>
      </c>
      <c r="B166">
        <v>1743</v>
      </c>
      <c r="C166">
        <v>19073</v>
      </c>
      <c r="D166">
        <v>0.16852307849039791</v>
      </c>
      <c r="E166">
        <v>30</v>
      </c>
      <c r="F166" t="s">
        <v>49</v>
      </c>
      <c r="G166" t="s">
        <v>72</v>
      </c>
      <c r="H166">
        <f>VLOOKUP(A166,Opt!$A$1:$F$43,6,0)</f>
        <v>30</v>
      </c>
      <c r="I166">
        <f t="shared" si="2"/>
        <v>0</v>
      </c>
      <c r="J166" t="str">
        <f>IF(I166=0, "COMPLETE", "TO")</f>
        <v>COMPLETE</v>
      </c>
      <c r="L166">
        <f>IF(J166="TO","TO",D166)</f>
        <v>0.16852307849039791</v>
      </c>
    </row>
    <row r="167" spans="1:12" x14ac:dyDescent="0.2">
      <c r="A167" t="s">
        <v>31</v>
      </c>
      <c r="B167">
        <v>2231</v>
      </c>
      <c r="C167">
        <v>28704</v>
      </c>
      <c r="D167">
        <v>0.30477565259789124</v>
      </c>
      <c r="E167">
        <v>28</v>
      </c>
      <c r="F167" t="s">
        <v>49</v>
      </c>
      <c r="G167" t="s">
        <v>72</v>
      </c>
      <c r="H167">
        <f>VLOOKUP(A167,Opt!$A$1:$F$43,6,0)</f>
        <v>28</v>
      </c>
      <c r="I167">
        <f t="shared" si="2"/>
        <v>0</v>
      </c>
      <c r="J167" t="str">
        <f>IF(I167=0, "COMPLETE", "TO")</f>
        <v>COMPLETE</v>
      </c>
      <c r="L167">
        <f>IF(J167="TO","TO",D167)</f>
        <v>0.30477565259789124</v>
      </c>
    </row>
    <row r="168" spans="1:12" x14ac:dyDescent="0.2">
      <c r="A168" t="s">
        <v>32</v>
      </c>
      <c r="B168">
        <v>313</v>
      </c>
      <c r="C168">
        <v>1470</v>
      </c>
      <c r="D168">
        <v>1.0849274107022215E-2</v>
      </c>
      <c r="E168">
        <v>20</v>
      </c>
      <c r="F168" t="s">
        <v>49</v>
      </c>
      <c r="G168" t="s">
        <v>72</v>
      </c>
      <c r="H168">
        <f>VLOOKUP(A168,Opt!$A$1:$F$43,6,0)</f>
        <v>20</v>
      </c>
      <c r="I168">
        <f t="shared" si="2"/>
        <v>0</v>
      </c>
      <c r="J168" t="str">
        <f>IF(I168=0, "COMPLETE", "TO")</f>
        <v>COMPLETE</v>
      </c>
      <c r="L168">
        <f>IF(J168="TO","TO",D168)</f>
        <v>1.0849274107022215E-2</v>
      </c>
    </row>
    <row r="169" spans="1:12" x14ac:dyDescent="0.2">
      <c r="A169" t="s">
        <v>33</v>
      </c>
      <c r="B169">
        <v>1058</v>
      </c>
      <c r="C169">
        <v>9521</v>
      </c>
      <c r="D169">
        <v>3.6689424325595618E-2</v>
      </c>
      <c r="E169">
        <v>36</v>
      </c>
      <c r="F169" t="s">
        <v>49</v>
      </c>
      <c r="G169" t="s">
        <v>72</v>
      </c>
      <c r="H169">
        <f>VLOOKUP(A169,Opt!$A$1:$F$43,6,0)</f>
        <v>36</v>
      </c>
      <c r="I169">
        <f t="shared" si="2"/>
        <v>0</v>
      </c>
      <c r="J169" t="str">
        <f>IF(I169=0, "COMPLETE", "TO")</f>
        <v>COMPLETE</v>
      </c>
      <c r="L169">
        <f>IF(J169="TO","TO",D169)</f>
        <v>3.6689424325595618E-2</v>
      </c>
    </row>
    <row r="170" spans="1:12" x14ac:dyDescent="0.2">
      <c r="A170" t="s">
        <v>34</v>
      </c>
      <c r="B170">
        <v>1552</v>
      </c>
      <c r="C170">
        <v>16468</v>
      </c>
      <c r="D170">
        <v>5.3271130274893954</v>
      </c>
      <c r="E170">
        <v>31</v>
      </c>
      <c r="F170" t="s">
        <v>49</v>
      </c>
      <c r="G170" t="s">
        <v>72</v>
      </c>
      <c r="H170">
        <f>VLOOKUP(A170,Opt!$A$1:$F$43,6,0)</f>
        <v>31</v>
      </c>
      <c r="I170">
        <f t="shared" si="2"/>
        <v>0</v>
      </c>
      <c r="J170" t="str">
        <f>IF(I170=0, "COMPLETE", "TO")</f>
        <v>COMPLETE</v>
      </c>
      <c r="L170">
        <f>IF(J170="TO","TO",D170)</f>
        <v>5.3271130274893954</v>
      </c>
    </row>
    <row r="171" spans="1:12" x14ac:dyDescent="0.2">
      <c r="A171" t="s">
        <v>35</v>
      </c>
      <c r="B171">
        <v>527</v>
      </c>
      <c r="C171">
        <v>2958</v>
      </c>
      <c r="D171">
        <v>1.5064441220602017E-2</v>
      </c>
      <c r="E171">
        <v>20</v>
      </c>
      <c r="F171" t="s">
        <v>49</v>
      </c>
      <c r="G171" t="s">
        <v>72</v>
      </c>
      <c r="H171">
        <f>VLOOKUP(A171,Opt!$A$1:$F$43,6,0)</f>
        <v>20</v>
      </c>
      <c r="I171">
        <f t="shared" si="2"/>
        <v>0</v>
      </c>
      <c r="J171" t="str">
        <f>IF(I171=0, "COMPLETE", "TO")</f>
        <v>COMPLETE</v>
      </c>
      <c r="L171">
        <f>IF(J171="TO","TO",D171)</f>
        <v>1.5064441220602017E-2</v>
      </c>
    </row>
    <row r="172" spans="1:12" x14ac:dyDescent="0.2">
      <c r="A172" t="s">
        <v>36</v>
      </c>
      <c r="B172">
        <v>1351</v>
      </c>
      <c r="C172">
        <v>13451</v>
      </c>
      <c r="D172">
        <v>0.24975976318528412</v>
      </c>
      <c r="E172">
        <v>33</v>
      </c>
      <c r="F172" t="s">
        <v>49</v>
      </c>
      <c r="G172" t="s">
        <v>72</v>
      </c>
      <c r="H172">
        <f>VLOOKUP(A172,Opt!$A$1:$F$43,6,0)</f>
        <v>33</v>
      </c>
      <c r="I172">
        <f t="shared" si="2"/>
        <v>0</v>
      </c>
      <c r="J172" t="str">
        <f>IF(I172=0, "COMPLETE", "TO")</f>
        <v>COMPLETE</v>
      </c>
      <c r="L172">
        <f>IF(J172="TO","TO",D172)</f>
        <v>0.24975976318528412</v>
      </c>
    </row>
    <row r="173" spans="1:12" x14ac:dyDescent="0.2">
      <c r="A173" t="s">
        <v>37</v>
      </c>
      <c r="B173">
        <v>2738</v>
      </c>
      <c r="C173">
        <v>37959</v>
      </c>
      <c r="D173">
        <v>258.41478541320254</v>
      </c>
      <c r="E173">
        <v>50</v>
      </c>
      <c r="F173" t="s">
        <v>49</v>
      </c>
      <c r="G173" t="s">
        <v>72</v>
      </c>
      <c r="H173">
        <f>VLOOKUP(A173,Opt!$A$1:$F$43,6,0)</f>
        <v>50</v>
      </c>
      <c r="I173">
        <f t="shared" si="2"/>
        <v>0</v>
      </c>
      <c r="J173" t="str">
        <f>IF(I173=0, "COMPLETE", "TO")</f>
        <v>COMPLETE</v>
      </c>
      <c r="L173">
        <f>IF(J173="TO","TO",D173)</f>
        <v>258.41478541320254</v>
      </c>
    </row>
    <row r="174" spans="1:12" x14ac:dyDescent="0.2">
      <c r="A174" t="s">
        <v>38</v>
      </c>
      <c r="B174">
        <v>2663</v>
      </c>
      <c r="C174">
        <v>28290</v>
      </c>
      <c r="D174">
        <v>0.87778884691069836</v>
      </c>
      <c r="E174">
        <v>80</v>
      </c>
      <c r="F174" t="s">
        <v>49</v>
      </c>
      <c r="G174" t="s">
        <v>72</v>
      </c>
      <c r="H174">
        <f>VLOOKUP(A174,Opt!$A$1:$F$43,6,0)</f>
        <v>80</v>
      </c>
      <c r="I174">
        <f t="shared" si="2"/>
        <v>0</v>
      </c>
      <c r="J174" t="str">
        <f>IF(I174=0, "COMPLETE", "TO")</f>
        <v>COMPLETE</v>
      </c>
      <c r="L174">
        <f>IF(J174="TO","TO",D174)</f>
        <v>0.87778884691069836</v>
      </c>
    </row>
    <row r="175" spans="1:12" x14ac:dyDescent="0.2">
      <c r="A175" t="s">
        <v>39</v>
      </c>
      <c r="B175">
        <v>2599</v>
      </c>
      <c r="C175">
        <v>31255</v>
      </c>
      <c r="D175">
        <v>0.23652525510988198</v>
      </c>
      <c r="E175">
        <v>52</v>
      </c>
      <c r="F175" t="s">
        <v>49</v>
      </c>
      <c r="G175" t="s">
        <v>72</v>
      </c>
      <c r="H175">
        <f>VLOOKUP(A175,Opt!$A$1:$F$43,6,0)</f>
        <v>52</v>
      </c>
      <c r="I175">
        <f t="shared" si="2"/>
        <v>0</v>
      </c>
      <c r="J175" t="str">
        <f>IF(I175=0, "COMPLETE", "TO")</f>
        <v>COMPLETE</v>
      </c>
      <c r="L175">
        <f>IF(J175="TO","TO",D175)</f>
        <v>0.23652525510988198</v>
      </c>
    </row>
    <row r="176" spans="1:12" x14ac:dyDescent="0.2">
      <c r="A176" t="s">
        <v>40</v>
      </c>
      <c r="B176">
        <v>5014</v>
      </c>
      <c r="C176">
        <v>87402</v>
      </c>
      <c r="D176" t="s">
        <v>51</v>
      </c>
      <c r="E176">
        <v>88</v>
      </c>
      <c r="F176" t="s">
        <v>51</v>
      </c>
      <c r="G176" t="s">
        <v>72</v>
      </c>
      <c r="H176">
        <f>VLOOKUP(A176,Opt!$A$1:$F$43,6,0)</f>
        <v>87</v>
      </c>
      <c r="I176">
        <f t="shared" si="2"/>
        <v>1.1494252873563218</v>
      </c>
      <c r="J176" t="str">
        <f>IF(I176=0, "COMPLETE", "TO")</f>
        <v>TO</v>
      </c>
      <c r="K176">
        <f>VLOOKUP(A176,[1]Sheet1!$A$2:$H$42,8,0)</f>
        <v>28</v>
      </c>
      <c r="L176" t="str">
        <f>IF(J176="TO","TO",D176)</f>
        <v>TO</v>
      </c>
    </row>
    <row r="177" spans="1:12" x14ac:dyDescent="0.2">
      <c r="A177" t="s">
        <v>0</v>
      </c>
      <c r="B177">
        <v>2253</v>
      </c>
      <c r="C177">
        <v>29706</v>
      </c>
      <c r="D177">
        <v>1.1192845959041733</v>
      </c>
      <c r="E177">
        <v>30</v>
      </c>
      <c r="F177" t="s">
        <v>49</v>
      </c>
      <c r="G177" t="s">
        <v>72</v>
      </c>
      <c r="H177">
        <f>VLOOKUP(A177,Opt!$A$1:$F$43,6,0)</f>
        <v>30</v>
      </c>
      <c r="I177">
        <f t="shared" si="2"/>
        <v>0</v>
      </c>
      <c r="J177" t="str">
        <f>IF(I177=0, "COMPLETE", "TO")</f>
        <v>COMPLETE</v>
      </c>
      <c r="L177">
        <f>IF(J177="TO","TO",D177)</f>
        <v>1.1192845959041733</v>
      </c>
    </row>
    <row r="178" spans="1:12" x14ac:dyDescent="0.2">
      <c r="A178" t="s">
        <v>1</v>
      </c>
      <c r="B178">
        <v>7590</v>
      </c>
      <c r="C178">
        <v>176164</v>
      </c>
      <c r="D178" t="s">
        <v>51</v>
      </c>
      <c r="E178">
        <v>58</v>
      </c>
      <c r="F178" t="s">
        <v>51</v>
      </c>
      <c r="G178" t="s">
        <v>72</v>
      </c>
      <c r="H178">
        <f>VLOOKUP(A178,Opt!$A$1:$F$43,6,0)</f>
        <v>57</v>
      </c>
      <c r="I178">
        <f t="shared" si="2"/>
        <v>1.7543859649122806</v>
      </c>
      <c r="J178" t="str">
        <f>IF(I178=0, "COMPLETE", "TO")</f>
        <v>TO</v>
      </c>
      <c r="K178">
        <f>VLOOKUP(A178,[1]Sheet1!$A$2:$H$42,8,0)</f>
        <v>30</v>
      </c>
      <c r="L178" t="str">
        <f>IF(J178="TO","TO",D178)</f>
        <v>TO</v>
      </c>
    </row>
    <row r="179" spans="1:12" x14ac:dyDescent="0.2">
      <c r="A179" t="s">
        <v>2</v>
      </c>
      <c r="B179">
        <v>16438</v>
      </c>
      <c r="C179">
        <v>553767</v>
      </c>
      <c r="D179" t="s">
        <v>51</v>
      </c>
      <c r="E179">
        <v>86</v>
      </c>
      <c r="F179" t="s">
        <v>51</v>
      </c>
      <c r="G179" t="s">
        <v>72</v>
      </c>
      <c r="H179">
        <f>VLOOKUP(A179,Opt!$A$1:$F$43,6,0)</f>
        <v>84</v>
      </c>
      <c r="I179">
        <f t="shared" si="2"/>
        <v>2.3809523809523809</v>
      </c>
      <c r="J179" t="str">
        <f>IF(I179=0, "COMPLETE", "TO")</f>
        <v>TO</v>
      </c>
      <c r="K179">
        <f>VLOOKUP(A179,[1]Sheet1!$A$2:$H$42,8,0)</f>
        <v>31</v>
      </c>
      <c r="L179" t="str">
        <f>IF(J179="TO","TO",D179)</f>
        <v>TO</v>
      </c>
    </row>
    <row r="180" spans="1:12" x14ac:dyDescent="0.2">
      <c r="A180" t="s">
        <v>3</v>
      </c>
      <c r="B180">
        <v>27844</v>
      </c>
      <c r="C180">
        <v>1205461</v>
      </c>
      <c r="D180" t="s">
        <v>51</v>
      </c>
      <c r="E180">
        <v>110</v>
      </c>
      <c r="F180" t="s">
        <v>51</v>
      </c>
      <c r="G180" t="s">
        <v>72</v>
      </c>
      <c r="H180">
        <f>VLOOKUP(A180,Opt!$A$1:$F$43,6,0)</f>
        <v>107</v>
      </c>
      <c r="I180">
        <f t="shared" si="2"/>
        <v>2.8037383177570092</v>
      </c>
      <c r="J180" t="str">
        <f>IF(I180=0, "COMPLETE", "TO")</f>
        <v>TO</v>
      </c>
      <c r="L180" t="str">
        <f>IF(J180="TO","TO",D180)</f>
        <v>TO</v>
      </c>
    </row>
    <row r="181" spans="1:12" x14ac:dyDescent="0.2">
      <c r="A181" t="s">
        <v>4</v>
      </c>
      <c r="B181">
        <v>43316</v>
      </c>
      <c r="C181">
        <v>2330662</v>
      </c>
      <c r="D181" t="s">
        <v>51</v>
      </c>
      <c r="E181">
        <v>138</v>
      </c>
      <c r="F181" t="s">
        <v>51</v>
      </c>
      <c r="G181" t="s">
        <v>72</v>
      </c>
      <c r="H181">
        <f>VLOOKUP(A181,Opt!$A$1:$F$43,6,0)</f>
        <v>134</v>
      </c>
      <c r="I181">
        <f t="shared" si="2"/>
        <v>2.9850746268656714</v>
      </c>
      <c r="J181" t="str">
        <f>IF(I181=0, "COMPLETE", "TO")</f>
        <v>TO</v>
      </c>
      <c r="L181" t="str">
        <f>IF(J181="TO","TO",D181)</f>
        <v>TO</v>
      </c>
    </row>
    <row r="182" spans="1:12" x14ac:dyDescent="0.2">
      <c r="A182" t="s">
        <v>5</v>
      </c>
      <c r="B182">
        <v>6817</v>
      </c>
      <c r="C182">
        <v>145560</v>
      </c>
      <c r="D182">
        <v>4.6104379064985563</v>
      </c>
      <c r="E182">
        <v>36</v>
      </c>
      <c r="F182" t="s">
        <v>49</v>
      </c>
      <c r="G182" t="s">
        <v>72</v>
      </c>
      <c r="H182">
        <f>VLOOKUP(A182,Opt!$A$1:$F$43,6,0)</f>
        <v>36</v>
      </c>
      <c r="I182">
        <f t="shared" si="2"/>
        <v>0</v>
      </c>
      <c r="J182" t="str">
        <f>IF(I182=0, "COMPLETE", "TO")</f>
        <v>COMPLETE</v>
      </c>
      <c r="L182">
        <f>IF(J182="TO","TO",D182)</f>
        <v>4.6104379064985563</v>
      </c>
    </row>
    <row r="183" spans="1:12" x14ac:dyDescent="0.2">
      <c r="A183" t="s">
        <v>6</v>
      </c>
      <c r="B183">
        <v>24629</v>
      </c>
      <c r="C183">
        <v>950436</v>
      </c>
      <c r="D183" t="s">
        <v>51</v>
      </c>
      <c r="E183">
        <v>69</v>
      </c>
      <c r="F183" t="s">
        <v>51</v>
      </c>
      <c r="G183" t="s">
        <v>72</v>
      </c>
      <c r="H183">
        <f>VLOOKUP(A183,Opt!$A$1:$F$43,6,0)</f>
        <v>67</v>
      </c>
      <c r="I183">
        <f t="shared" si="2"/>
        <v>2.9850746268656714</v>
      </c>
      <c r="J183" t="str">
        <f>IF(I183=0, "COMPLETE", "TO")</f>
        <v>TO</v>
      </c>
      <c r="K183">
        <f>VLOOKUP(A183,[1]Sheet1!$A$2:$H$42,8,0)</f>
        <v>35</v>
      </c>
      <c r="L183" t="str">
        <f>IF(J183="TO","TO",D183)</f>
        <v>TO</v>
      </c>
    </row>
    <row r="184" spans="1:12" x14ac:dyDescent="0.2">
      <c r="A184" t="s">
        <v>7</v>
      </c>
      <c r="B184">
        <v>52062</v>
      </c>
      <c r="C184">
        <v>2798218</v>
      </c>
      <c r="D184" t="s">
        <v>51</v>
      </c>
      <c r="E184">
        <v>108</v>
      </c>
      <c r="F184" t="s">
        <v>51</v>
      </c>
      <c r="G184" t="s">
        <v>72</v>
      </c>
      <c r="H184">
        <f>VLOOKUP(A184,Opt!$A$1:$F$43,6,0)</f>
        <v>101</v>
      </c>
      <c r="I184">
        <f t="shared" si="2"/>
        <v>6.9306930693069315</v>
      </c>
      <c r="J184" t="str">
        <f>IF(I184=0, "COMPLETE", "TO")</f>
        <v>TO</v>
      </c>
      <c r="L184" t="str">
        <f>IF(J184="TO","TO",D184)</f>
        <v>TO</v>
      </c>
    </row>
    <row r="185" spans="1:12" x14ac:dyDescent="0.2">
      <c r="A185" t="s">
        <v>8</v>
      </c>
      <c r="B185">
        <v>91408</v>
      </c>
      <c r="C185">
        <v>6440958</v>
      </c>
      <c r="D185" t="s">
        <v>51</v>
      </c>
      <c r="E185">
        <v>137</v>
      </c>
      <c r="F185" t="s">
        <v>51</v>
      </c>
      <c r="G185" t="s">
        <v>72</v>
      </c>
      <c r="H185">
        <f>VLOOKUP(A185,Opt!$A$1:$F$43,6,0)</f>
        <v>126</v>
      </c>
      <c r="I185">
        <f t="shared" si="2"/>
        <v>8.7301587301587293</v>
      </c>
      <c r="J185" t="str">
        <f>IF(I185=0, "COMPLETE", "TO")</f>
        <v>TO</v>
      </c>
      <c r="L185" t="str">
        <f>IF(J185="TO","TO",D185)</f>
        <v>TO</v>
      </c>
    </row>
    <row r="186" spans="1:12" x14ac:dyDescent="0.2">
      <c r="A186" t="s">
        <v>9</v>
      </c>
      <c r="B186">
        <v>139669</v>
      </c>
      <c r="C186">
        <v>11943085</v>
      </c>
      <c r="D186" t="s">
        <v>51</v>
      </c>
      <c r="E186">
        <v>169</v>
      </c>
      <c r="F186" t="s">
        <v>51</v>
      </c>
      <c r="G186" t="s">
        <v>72</v>
      </c>
      <c r="H186">
        <f>VLOOKUP(A186,Opt!$A$1:$F$43,6,0)</f>
        <v>156</v>
      </c>
      <c r="I186">
        <f t="shared" si="2"/>
        <v>8.3333333333333321</v>
      </c>
      <c r="J186" t="str">
        <f>IF(I186=0, "COMPLETE", "TO")</f>
        <v>TO</v>
      </c>
      <c r="L186" t="str">
        <f>IF(J186="TO","TO",D186)</f>
        <v>TO</v>
      </c>
    </row>
    <row r="187" spans="1:12" x14ac:dyDescent="0.2">
      <c r="A187" t="s">
        <v>10</v>
      </c>
      <c r="B187">
        <v>948</v>
      </c>
      <c r="C187">
        <v>7578</v>
      </c>
      <c r="D187">
        <v>0.1753561484743841</v>
      </c>
      <c r="E187">
        <v>23</v>
      </c>
      <c r="F187" t="s">
        <v>49</v>
      </c>
      <c r="G187" t="s">
        <v>73</v>
      </c>
      <c r="H187">
        <f>VLOOKUP(A187,Opt!$A$1:$F$43,6,0)</f>
        <v>23</v>
      </c>
      <c r="I187">
        <f t="shared" si="2"/>
        <v>0</v>
      </c>
      <c r="J187" t="str">
        <f>IF(I187=0, "COMPLETE", "TO")</f>
        <v>COMPLETE</v>
      </c>
      <c r="L187">
        <f>IF(J187="TO","TO",D187)</f>
        <v>0.1753561484743841</v>
      </c>
    </row>
    <row r="188" spans="1:12" x14ac:dyDescent="0.2">
      <c r="A188" t="s">
        <v>11</v>
      </c>
      <c r="B188">
        <v>3512</v>
      </c>
      <c r="C188">
        <v>57753</v>
      </c>
      <c r="D188" t="s">
        <v>51</v>
      </c>
      <c r="E188">
        <v>66</v>
      </c>
      <c r="F188" t="s">
        <v>51</v>
      </c>
      <c r="G188" t="s">
        <v>73</v>
      </c>
      <c r="H188">
        <f>VLOOKUP(A188,Opt!$A$1:$F$43,6,0)</f>
        <v>64</v>
      </c>
      <c r="I188">
        <f t="shared" si="2"/>
        <v>3.125</v>
      </c>
      <c r="J188" t="str">
        <f>IF(I188=0, "COMPLETE", "TO")</f>
        <v>TO</v>
      </c>
      <c r="K188">
        <f>VLOOKUP(A188,[1]Sheet1!$A$2:$H$42,8,0)</f>
        <v>11</v>
      </c>
      <c r="L188" t="str">
        <f>IF(J188="TO","TO",D188)</f>
        <v>TO</v>
      </c>
    </row>
    <row r="189" spans="1:12" x14ac:dyDescent="0.2">
      <c r="A189" t="s">
        <v>12</v>
      </c>
      <c r="B189">
        <v>50855</v>
      </c>
      <c r="C189">
        <v>2685933</v>
      </c>
      <c r="D189" t="s">
        <v>51</v>
      </c>
      <c r="E189">
        <v>720</v>
      </c>
      <c r="F189" t="s">
        <v>51</v>
      </c>
      <c r="G189" t="s">
        <v>73</v>
      </c>
      <c r="H189" t="str">
        <f>VLOOKUP(A189,Opt!$A$1:$F$43,6,0)</f>
        <v>-</v>
      </c>
      <c r="I189" t="str">
        <f t="shared" si="2"/>
        <v>-</v>
      </c>
      <c r="J189" t="str">
        <f>IF(I189=0, "COMPLETE", "TO")</f>
        <v>TO</v>
      </c>
      <c r="L189" t="str">
        <f>IF(J189="TO","TO",D189)</f>
        <v>TO</v>
      </c>
    </row>
    <row r="190" spans="1:12" x14ac:dyDescent="0.2">
      <c r="A190" t="s">
        <v>13</v>
      </c>
      <c r="B190">
        <v>10334</v>
      </c>
      <c r="C190">
        <v>101585</v>
      </c>
      <c r="D190">
        <v>24.483570381</v>
      </c>
      <c r="E190">
        <v>1016</v>
      </c>
      <c r="F190" t="s">
        <v>49</v>
      </c>
      <c r="G190" t="s">
        <v>73</v>
      </c>
      <c r="H190">
        <f>VLOOKUP(A190,Opt!$A$1:$F$43,6,0)</f>
        <v>1016</v>
      </c>
      <c r="I190">
        <f t="shared" si="2"/>
        <v>0</v>
      </c>
      <c r="J190" t="str">
        <f>IF(I190=0, "COMPLETE", "TO")</f>
        <v>COMPLETE</v>
      </c>
      <c r="L190">
        <f>IF(J190="TO","TO",D190)</f>
        <v>24.483570381</v>
      </c>
    </row>
    <row r="191" spans="1:12" x14ac:dyDescent="0.2">
      <c r="A191" t="s">
        <v>14</v>
      </c>
      <c r="B191">
        <v>24223</v>
      </c>
      <c r="C191">
        <v>469450</v>
      </c>
      <c r="D191" t="s">
        <v>51</v>
      </c>
      <c r="E191">
        <v>1213</v>
      </c>
      <c r="F191" t="s">
        <v>51</v>
      </c>
      <c r="G191" t="s">
        <v>73</v>
      </c>
      <c r="H191">
        <f>VLOOKUP(A191,Opt!$A$1:$F$43,6,0)</f>
        <v>1187</v>
      </c>
      <c r="I191">
        <f t="shared" si="2"/>
        <v>2.1903959561920807</v>
      </c>
      <c r="J191" t="str">
        <f>IF(I191=0, "COMPLETE", "TO")</f>
        <v>TO</v>
      </c>
      <c r="L191" t="str">
        <f>IF(J191="TO","TO",D191)</f>
        <v>TO</v>
      </c>
    </row>
    <row r="192" spans="1:12" x14ac:dyDescent="0.2">
      <c r="A192" t="s">
        <v>15</v>
      </c>
      <c r="B192">
        <v>56174</v>
      </c>
      <c r="C192">
        <v>1633455</v>
      </c>
      <c r="D192" t="s">
        <v>51</v>
      </c>
      <c r="E192">
        <v>1961</v>
      </c>
      <c r="F192" t="s">
        <v>51</v>
      </c>
      <c r="G192" t="s">
        <v>73</v>
      </c>
      <c r="H192">
        <f>VLOOKUP(A192,Opt!$A$1:$F$43,6,0)</f>
        <v>1803</v>
      </c>
      <c r="I192">
        <f t="shared" si="2"/>
        <v>8.7631724902939556</v>
      </c>
      <c r="J192" t="str">
        <f>IF(I192=0, "COMPLETE", "TO")</f>
        <v>TO</v>
      </c>
      <c r="L192" t="str">
        <f>IF(J192="TO","TO",D192)</f>
        <v>TO</v>
      </c>
    </row>
    <row r="193" spans="1:12" x14ac:dyDescent="0.2">
      <c r="A193" t="s">
        <v>16</v>
      </c>
      <c r="B193">
        <v>157970</v>
      </c>
      <c r="C193">
        <v>7654725</v>
      </c>
      <c r="D193" t="s">
        <v>51</v>
      </c>
      <c r="E193">
        <v>3170</v>
      </c>
      <c r="F193" t="s">
        <v>51</v>
      </c>
      <c r="G193" t="s">
        <v>73</v>
      </c>
      <c r="H193" t="str">
        <f>VLOOKUP(A193,Opt!$A$1:$F$43,6,0)</f>
        <v>-</v>
      </c>
      <c r="I193" t="str">
        <f t="shared" si="2"/>
        <v>-</v>
      </c>
      <c r="J193" t="str">
        <f>IF(I193=0, "COMPLETE", "TO")</f>
        <v>TO</v>
      </c>
      <c r="L193" t="str">
        <f>IF(J193="TO","TO",D193)</f>
        <v>TO</v>
      </c>
    </row>
    <row r="194" spans="1:12" s="8" customFormat="1" x14ac:dyDescent="0.2">
      <c r="A194" s="8" t="s">
        <v>29</v>
      </c>
      <c r="B194" s="8">
        <v>449</v>
      </c>
      <c r="C194" s="8">
        <v>2735</v>
      </c>
      <c r="D194" s="8">
        <v>0.27601145199999999</v>
      </c>
      <c r="E194" s="8">
        <v>23</v>
      </c>
      <c r="F194" s="8" t="s">
        <v>49</v>
      </c>
      <c r="G194" s="8" t="s">
        <v>73</v>
      </c>
      <c r="H194">
        <f>VLOOKUP(A194,Opt!$A$1:$F$43,6,0)</f>
        <v>23</v>
      </c>
      <c r="I194">
        <f t="shared" si="2"/>
        <v>0</v>
      </c>
      <c r="J194" s="8" t="str">
        <f>IF(I194=0, "COMPLETE", "TO")</f>
        <v>COMPLETE</v>
      </c>
      <c r="K194">
        <f>VLOOKUP(A194,[1]Sheet1!$A$2:$H$42,8,0)</f>
        <v>17</v>
      </c>
      <c r="L194">
        <f>IF(J194="TO","TO",D194)</f>
        <v>0.27601145199999999</v>
      </c>
    </row>
    <row r="195" spans="1:12" x14ac:dyDescent="0.2">
      <c r="A195" t="s">
        <v>37</v>
      </c>
      <c r="B195">
        <v>1653</v>
      </c>
      <c r="C195">
        <v>18793</v>
      </c>
      <c r="D195">
        <v>466.46781040000002</v>
      </c>
      <c r="E195">
        <v>50</v>
      </c>
      <c r="F195" t="s">
        <v>49</v>
      </c>
      <c r="G195" t="s">
        <v>73</v>
      </c>
      <c r="H195">
        <f>VLOOKUP(A195,Opt!$A$1:$F$43,6,0)</f>
        <v>50</v>
      </c>
      <c r="I195">
        <f t="shared" ref="I195:I258" si="3">IF(H195="-","-",(E195-H195)/H195*100)</f>
        <v>0</v>
      </c>
      <c r="J195" t="str">
        <f>IF(I195=0, "COMPLETE", "TO")</f>
        <v>COMPLETE</v>
      </c>
      <c r="L195">
        <f>IF(J195="TO","TO",D195)</f>
        <v>466.46781040000002</v>
      </c>
    </row>
    <row r="196" spans="1:12" x14ac:dyDescent="0.2">
      <c r="A196" t="s">
        <v>38</v>
      </c>
      <c r="B196">
        <v>1366</v>
      </c>
      <c r="C196">
        <v>13774</v>
      </c>
      <c r="D196">
        <v>7.214911174</v>
      </c>
      <c r="E196">
        <v>80</v>
      </c>
      <c r="F196" t="s">
        <v>49</v>
      </c>
      <c r="G196" t="s">
        <v>73</v>
      </c>
      <c r="H196">
        <f>VLOOKUP(A196,Opt!$A$1:$F$43,6,0)</f>
        <v>80</v>
      </c>
      <c r="I196">
        <f t="shared" si="3"/>
        <v>0</v>
      </c>
      <c r="J196" t="str">
        <f>IF(I196=0, "COMPLETE", "TO")</f>
        <v>COMPLETE</v>
      </c>
      <c r="L196">
        <f>IF(J196="TO","TO",D196)</f>
        <v>7.214911174</v>
      </c>
    </row>
    <row r="197" spans="1:12" x14ac:dyDescent="0.2">
      <c r="A197" t="s">
        <v>32</v>
      </c>
      <c r="B197">
        <v>229</v>
      </c>
      <c r="C197">
        <v>1030</v>
      </c>
      <c r="D197">
        <v>1.4486075076274578E-2</v>
      </c>
      <c r="E197">
        <v>20</v>
      </c>
      <c r="F197" t="s">
        <v>49</v>
      </c>
      <c r="G197" t="s">
        <v>73</v>
      </c>
      <c r="H197">
        <f>VLOOKUP(A197,Opt!$A$1:$F$43,6,0)</f>
        <v>20</v>
      </c>
      <c r="I197">
        <f t="shared" si="3"/>
        <v>0</v>
      </c>
      <c r="J197" t="str">
        <f>IF(I197=0, "COMPLETE", "TO")</f>
        <v>COMPLETE</v>
      </c>
      <c r="L197">
        <f>IF(J197="TO","TO",D197)</f>
        <v>1.4486075076274578E-2</v>
      </c>
    </row>
    <row r="198" spans="1:12" x14ac:dyDescent="0.2">
      <c r="A198" t="s">
        <v>33</v>
      </c>
      <c r="B198">
        <v>877</v>
      </c>
      <c r="C198">
        <v>7207</v>
      </c>
      <c r="D198">
        <v>0.10410275789326989</v>
      </c>
      <c r="E198">
        <v>36</v>
      </c>
      <c r="F198" t="s">
        <v>49</v>
      </c>
      <c r="G198" t="s">
        <v>73</v>
      </c>
      <c r="H198">
        <f>VLOOKUP(A198,Opt!$A$1:$F$43,6,0)</f>
        <v>36</v>
      </c>
      <c r="I198">
        <f t="shared" si="3"/>
        <v>0</v>
      </c>
      <c r="J198" t="str">
        <f>IF(I198=0, "COMPLETE", "TO")</f>
        <v>COMPLETE</v>
      </c>
      <c r="L198">
        <f>IF(J198="TO","TO",D198)</f>
        <v>0.10410275789326989</v>
      </c>
    </row>
    <row r="199" spans="1:12" x14ac:dyDescent="0.2">
      <c r="A199" t="s">
        <v>34</v>
      </c>
      <c r="B199">
        <v>941</v>
      </c>
      <c r="C199">
        <v>7904</v>
      </c>
      <c r="D199">
        <v>9.4612618629180361</v>
      </c>
      <c r="E199">
        <v>31</v>
      </c>
      <c r="F199" t="s">
        <v>49</v>
      </c>
      <c r="G199" t="s">
        <v>73</v>
      </c>
      <c r="H199">
        <f>VLOOKUP(A199,Opt!$A$1:$F$43,6,0)</f>
        <v>31</v>
      </c>
      <c r="I199">
        <f t="shared" si="3"/>
        <v>0</v>
      </c>
      <c r="J199" t="str">
        <f>IF(I199=0, "COMPLETE", "TO")</f>
        <v>COMPLETE</v>
      </c>
      <c r="L199">
        <f>IF(J199="TO","TO",D199)</f>
        <v>9.4612618629180361</v>
      </c>
    </row>
    <row r="200" spans="1:12" x14ac:dyDescent="0.2">
      <c r="A200" t="s">
        <v>35</v>
      </c>
      <c r="B200">
        <v>364</v>
      </c>
      <c r="C200">
        <v>2012</v>
      </c>
      <c r="D200">
        <v>3.2384688325691968E-2</v>
      </c>
      <c r="E200">
        <v>20</v>
      </c>
      <c r="F200" t="s">
        <v>49</v>
      </c>
      <c r="G200" t="s">
        <v>73</v>
      </c>
      <c r="H200">
        <f>VLOOKUP(A200,Opt!$A$1:$F$43,6,0)</f>
        <v>20</v>
      </c>
      <c r="I200">
        <f t="shared" si="3"/>
        <v>0</v>
      </c>
      <c r="J200" t="str">
        <f>IF(I200=0, "COMPLETE", "TO")</f>
        <v>COMPLETE</v>
      </c>
      <c r="L200">
        <f>IF(J200="TO","TO",D200)</f>
        <v>3.2384688325691968E-2</v>
      </c>
    </row>
    <row r="201" spans="1:12" x14ac:dyDescent="0.2">
      <c r="A201" t="s">
        <v>36</v>
      </c>
      <c r="B201">
        <v>832</v>
      </c>
      <c r="C201">
        <v>6820</v>
      </c>
      <c r="D201">
        <v>1.6192984409804927</v>
      </c>
      <c r="E201">
        <v>33</v>
      </c>
      <c r="F201" t="s">
        <v>49</v>
      </c>
      <c r="G201" t="s">
        <v>73</v>
      </c>
      <c r="H201">
        <f>VLOOKUP(A201,Opt!$A$1:$F$43,6,0)</f>
        <v>33</v>
      </c>
      <c r="I201">
        <f t="shared" si="3"/>
        <v>0</v>
      </c>
      <c r="J201" t="str">
        <f>IF(I201=0, "COMPLETE", "TO")</f>
        <v>COMPLETE</v>
      </c>
      <c r="L201">
        <f>IF(J201="TO","TO",D201)</f>
        <v>1.6192984409804927</v>
      </c>
    </row>
    <row r="202" spans="1:12" s="8" customFormat="1" x14ac:dyDescent="0.2">
      <c r="A202" s="8" t="s">
        <v>37</v>
      </c>
      <c r="B202" s="8">
        <v>1653</v>
      </c>
      <c r="C202" s="8">
        <v>18793</v>
      </c>
      <c r="D202" s="8">
        <v>466.46781040000002</v>
      </c>
      <c r="E202" s="8">
        <v>50</v>
      </c>
      <c r="F202" s="8" t="s">
        <v>49</v>
      </c>
      <c r="G202" s="8" t="s">
        <v>73</v>
      </c>
      <c r="H202">
        <f>VLOOKUP(A202,Opt!$A$1:$F$43,6,0)</f>
        <v>50</v>
      </c>
      <c r="I202">
        <f t="shared" si="3"/>
        <v>0</v>
      </c>
      <c r="J202" s="8" t="str">
        <f>IF(I202=0, "COMPLETE", "TO")</f>
        <v>COMPLETE</v>
      </c>
      <c r="K202">
        <f>VLOOKUP(A202,[1]Sheet1!$A$2:$H$42,8,0)</f>
        <v>25</v>
      </c>
      <c r="L202">
        <f>IF(J202="TO","TO",D202)</f>
        <v>466.46781040000002</v>
      </c>
    </row>
    <row r="203" spans="1:12" s="8" customFormat="1" x14ac:dyDescent="0.2">
      <c r="A203" s="8" t="s">
        <v>38</v>
      </c>
      <c r="B203" s="8">
        <v>1366</v>
      </c>
      <c r="C203" s="8">
        <v>13774</v>
      </c>
      <c r="D203" s="8">
        <v>7.214911174</v>
      </c>
      <c r="E203" s="8">
        <v>80</v>
      </c>
      <c r="F203" s="8" t="s">
        <v>49</v>
      </c>
      <c r="G203" s="8" t="s">
        <v>73</v>
      </c>
      <c r="H203">
        <f>VLOOKUP(A203,Opt!$A$1:$F$43,6,0)</f>
        <v>80</v>
      </c>
      <c r="I203">
        <f t="shared" si="3"/>
        <v>0</v>
      </c>
      <c r="J203" s="8" t="str">
        <f>IF(I203=0, "COMPLETE", "TO")</f>
        <v>COMPLETE</v>
      </c>
      <c r="K203">
        <f>VLOOKUP(A203,[1]Sheet1!$A$2:$H$42,8,0)</f>
        <v>26</v>
      </c>
      <c r="L203">
        <f>IF(J203="TO","TO",D203)</f>
        <v>7.214911174</v>
      </c>
    </row>
    <row r="204" spans="1:12" x14ac:dyDescent="0.2">
      <c r="A204" t="s">
        <v>39</v>
      </c>
      <c r="B204">
        <v>1348</v>
      </c>
      <c r="C204">
        <v>14025</v>
      </c>
      <c r="D204">
        <v>3.7768703876878136</v>
      </c>
      <c r="E204">
        <v>52</v>
      </c>
      <c r="F204" t="s">
        <v>49</v>
      </c>
      <c r="G204" t="s">
        <v>73</v>
      </c>
      <c r="H204">
        <f>VLOOKUP(A204,Opt!$A$1:$F$43,6,0)</f>
        <v>52</v>
      </c>
      <c r="I204">
        <f t="shared" si="3"/>
        <v>0</v>
      </c>
      <c r="J204" t="str">
        <f>IF(I204=0, "COMPLETE", "TO")</f>
        <v>COMPLETE</v>
      </c>
      <c r="L204">
        <f>IF(J204="TO","TO",D204)</f>
        <v>3.7768703876878136</v>
      </c>
    </row>
    <row r="205" spans="1:12" x14ac:dyDescent="0.2">
      <c r="A205" t="s">
        <v>40</v>
      </c>
      <c r="B205">
        <v>2981</v>
      </c>
      <c r="C205">
        <v>45407</v>
      </c>
      <c r="D205" t="s">
        <v>51</v>
      </c>
      <c r="E205">
        <v>88</v>
      </c>
      <c r="F205" t="s">
        <v>51</v>
      </c>
      <c r="G205" t="s">
        <v>73</v>
      </c>
      <c r="H205">
        <f>VLOOKUP(A205,Opt!$A$1:$F$43,6,0)</f>
        <v>87</v>
      </c>
      <c r="I205">
        <f t="shared" si="3"/>
        <v>1.1494252873563218</v>
      </c>
      <c r="J205" t="str">
        <f>IF(I205=0, "COMPLETE", "TO")</f>
        <v>TO</v>
      </c>
      <c r="K205">
        <f>VLOOKUP(A205,[1]Sheet1!$A$2:$H$42,8,0)</f>
        <v>28</v>
      </c>
      <c r="L205" t="str">
        <f>IF(J205="TO","TO",D205)</f>
        <v>TO</v>
      </c>
    </row>
    <row r="206" spans="1:12" x14ac:dyDescent="0.2">
      <c r="A206" t="s">
        <v>0</v>
      </c>
      <c r="B206">
        <v>1685</v>
      </c>
      <c r="C206">
        <v>18552</v>
      </c>
      <c r="D206">
        <v>0.79554002399090684</v>
      </c>
      <c r="E206">
        <v>30</v>
      </c>
      <c r="F206" t="s">
        <v>49</v>
      </c>
      <c r="G206" t="s">
        <v>73</v>
      </c>
      <c r="H206">
        <f>VLOOKUP(A206,Opt!$A$1:$F$43,6,0)</f>
        <v>30</v>
      </c>
      <c r="I206">
        <f t="shared" si="3"/>
        <v>0</v>
      </c>
      <c r="J206" t="str">
        <f>IF(I206=0, "COMPLETE", "TO")</f>
        <v>COMPLETE</v>
      </c>
      <c r="L206">
        <f>IF(J206="TO","TO",D206)</f>
        <v>0.79554002399090684</v>
      </c>
    </row>
    <row r="207" spans="1:12" x14ac:dyDescent="0.2">
      <c r="A207" t="s">
        <v>1</v>
      </c>
      <c r="B207">
        <v>6072</v>
      </c>
      <c r="C207">
        <v>118480</v>
      </c>
      <c r="D207" t="s">
        <v>51</v>
      </c>
      <c r="E207">
        <v>58</v>
      </c>
      <c r="F207" t="s">
        <v>51</v>
      </c>
      <c r="G207" t="s">
        <v>73</v>
      </c>
      <c r="H207">
        <f>VLOOKUP(A207,Opt!$A$1:$F$43,6,0)</f>
        <v>57</v>
      </c>
      <c r="I207">
        <f t="shared" si="3"/>
        <v>1.7543859649122806</v>
      </c>
      <c r="J207" t="str">
        <f>IF(I207=0, "COMPLETE", "TO")</f>
        <v>TO</v>
      </c>
      <c r="K207">
        <f>VLOOKUP(A207,[1]Sheet1!$A$2:$H$42,8,0)</f>
        <v>30</v>
      </c>
      <c r="L207" t="str">
        <f>IF(J207="TO","TO",D207)</f>
        <v>TO</v>
      </c>
    </row>
    <row r="208" spans="1:12" x14ac:dyDescent="0.2">
      <c r="A208" t="s">
        <v>2</v>
      </c>
      <c r="B208">
        <v>13143</v>
      </c>
      <c r="C208">
        <v>365066</v>
      </c>
      <c r="D208" t="s">
        <v>51</v>
      </c>
      <c r="E208">
        <v>86</v>
      </c>
      <c r="F208" t="s">
        <v>51</v>
      </c>
      <c r="G208" t="s">
        <v>73</v>
      </c>
      <c r="H208">
        <f>VLOOKUP(A208,Opt!$A$1:$F$43,6,0)</f>
        <v>84</v>
      </c>
      <c r="I208">
        <f t="shared" si="3"/>
        <v>2.3809523809523809</v>
      </c>
      <c r="J208" t="str">
        <f>IF(I208=0, "COMPLETE", "TO")</f>
        <v>TO</v>
      </c>
      <c r="K208">
        <f>VLOOKUP(A208,[1]Sheet1!$A$2:$H$42,8,0)</f>
        <v>31</v>
      </c>
      <c r="L208" t="str">
        <f>IF(J208="TO","TO",D208)</f>
        <v>TO</v>
      </c>
    </row>
    <row r="209" spans="1:12" x14ac:dyDescent="0.2">
      <c r="A209" t="s">
        <v>3</v>
      </c>
      <c r="B209">
        <v>22658</v>
      </c>
      <c r="C209">
        <v>803704</v>
      </c>
      <c r="D209" t="s">
        <v>51</v>
      </c>
      <c r="E209">
        <v>110</v>
      </c>
      <c r="F209" t="s">
        <v>51</v>
      </c>
      <c r="G209" t="s">
        <v>73</v>
      </c>
      <c r="H209">
        <f>VLOOKUP(A209,Opt!$A$1:$F$43,6,0)</f>
        <v>107</v>
      </c>
      <c r="I209">
        <f t="shared" si="3"/>
        <v>2.8037383177570092</v>
      </c>
      <c r="J209" t="str">
        <f>IF(I209=0, "COMPLETE", "TO")</f>
        <v>TO</v>
      </c>
      <c r="L209" t="str">
        <f>IF(J209="TO","TO",D209)</f>
        <v>TO</v>
      </c>
    </row>
    <row r="210" spans="1:12" x14ac:dyDescent="0.2">
      <c r="A210" t="s">
        <v>4</v>
      </c>
      <c r="B210">
        <v>35032</v>
      </c>
      <c r="C210">
        <v>1526570</v>
      </c>
      <c r="D210" t="s">
        <v>51</v>
      </c>
      <c r="E210">
        <v>138</v>
      </c>
      <c r="F210" t="s">
        <v>51</v>
      </c>
      <c r="G210" t="s">
        <v>73</v>
      </c>
      <c r="H210">
        <f>VLOOKUP(A210,Opt!$A$1:$F$43,6,0)</f>
        <v>134</v>
      </c>
      <c r="I210">
        <f t="shared" si="3"/>
        <v>2.9850746268656714</v>
      </c>
      <c r="J210" t="str">
        <f>IF(I210=0, "COMPLETE", "TO")</f>
        <v>TO</v>
      </c>
      <c r="L210" t="str">
        <f>IF(J210="TO","TO",D210)</f>
        <v>TO</v>
      </c>
    </row>
    <row r="211" spans="1:12" x14ac:dyDescent="0.2">
      <c r="A211" t="s">
        <v>5</v>
      </c>
      <c r="B211">
        <v>5832</v>
      </c>
      <c r="C211">
        <v>108880</v>
      </c>
      <c r="D211">
        <v>7.12329897423042</v>
      </c>
      <c r="E211">
        <v>36</v>
      </c>
      <c r="F211" t="s">
        <v>49</v>
      </c>
      <c r="G211" t="s">
        <v>73</v>
      </c>
      <c r="H211">
        <f>VLOOKUP(A211,Opt!$A$1:$F$43,6,0)</f>
        <v>36</v>
      </c>
      <c r="I211">
        <f t="shared" si="3"/>
        <v>0</v>
      </c>
      <c r="J211" t="str">
        <f>IF(I211=0, "COMPLETE", "TO")</f>
        <v>COMPLETE</v>
      </c>
      <c r="L211">
        <f>IF(J211="TO","TO",D211)</f>
        <v>7.12329897423042</v>
      </c>
    </row>
    <row r="212" spans="1:12" x14ac:dyDescent="0.2">
      <c r="A212" t="s">
        <v>6</v>
      </c>
      <c r="B212">
        <v>20578</v>
      </c>
      <c r="C212">
        <v>637304</v>
      </c>
      <c r="D212" t="s">
        <v>51</v>
      </c>
      <c r="E212">
        <v>69</v>
      </c>
      <c r="F212" t="s">
        <v>51</v>
      </c>
      <c r="G212" t="s">
        <v>73</v>
      </c>
      <c r="H212">
        <f>VLOOKUP(A212,Opt!$A$1:$F$43,6,0)</f>
        <v>67</v>
      </c>
      <c r="I212">
        <f t="shared" si="3"/>
        <v>2.9850746268656714</v>
      </c>
      <c r="J212" t="str">
        <f>IF(I212=0, "COMPLETE", "TO")</f>
        <v>TO</v>
      </c>
      <c r="K212">
        <f>VLOOKUP(A212,[1]Sheet1!$A$2:$H$42,8,0)</f>
        <v>35</v>
      </c>
      <c r="L212" t="str">
        <f>IF(J212="TO","TO",D212)</f>
        <v>TO</v>
      </c>
    </row>
    <row r="213" spans="1:12" x14ac:dyDescent="0.2">
      <c r="A213" t="s">
        <v>7</v>
      </c>
      <c r="B213">
        <v>44919</v>
      </c>
      <c r="C213">
        <v>1967996</v>
      </c>
      <c r="D213" t="s">
        <v>51</v>
      </c>
      <c r="E213">
        <v>108</v>
      </c>
      <c r="F213" t="s">
        <v>51</v>
      </c>
      <c r="G213" t="s">
        <v>73</v>
      </c>
      <c r="H213">
        <f>VLOOKUP(A213,Opt!$A$1:$F$43,6,0)</f>
        <v>101</v>
      </c>
      <c r="I213">
        <f t="shared" si="3"/>
        <v>6.9306930693069315</v>
      </c>
      <c r="J213" t="str">
        <f>IF(I213=0, "COMPLETE", "TO")</f>
        <v>TO</v>
      </c>
      <c r="L213" t="str">
        <f>IF(J213="TO","TO",D213)</f>
        <v>TO</v>
      </c>
    </row>
    <row r="214" spans="1:12" x14ac:dyDescent="0.2">
      <c r="A214" t="s">
        <v>8</v>
      </c>
      <c r="B214">
        <v>76593</v>
      </c>
      <c r="C214">
        <v>4119292</v>
      </c>
      <c r="D214" t="s">
        <v>51</v>
      </c>
      <c r="E214">
        <v>131</v>
      </c>
      <c r="F214" t="s">
        <v>51</v>
      </c>
      <c r="G214" t="s">
        <v>73</v>
      </c>
      <c r="H214">
        <f>VLOOKUP(A214,Opt!$A$1:$F$43,6,0)</f>
        <v>126</v>
      </c>
      <c r="I214">
        <f t="shared" si="3"/>
        <v>3.9682539682539679</v>
      </c>
      <c r="J214" t="str">
        <f>IF(I214=0, "COMPLETE", "TO")</f>
        <v>TO</v>
      </c>
      <c r="L214" t="str">
        <f>IF(J214="TO","TO",D214)</f>
        <v>TO</v>
      </c>
    </row>
    <row r="215" spans="1:12" x14ac:dyDescent="0.2">
      <c r="A215" t="s">
        <v>9</v>
      </c>
      <c r="B215">
        <v>118557</v>
      </c>
      <c r="C215">
        <v>7801208</v>
      </c>
      <c r="D215" t="s">
        <v>51</v>
      </c>
      <c r="E215">
        <v>169</v>
      </c>
      <c r="F215" t="s">
        <v>51</v>
      </c>
      <c r="G215" t="s">
        <v>73</v>
      </c>
      <c r="H215">
        <f>VLOOKUP(A215,Opt!$A$1:$F$43,6,0)</f>
        <v>156</v>
      </c>
      <c r="I215">
        <f t="shared" si="3"/>
        <v>8.3333333333333321</v>
      </c>
      <c r="J215" t="str">
        <f>IF(I215=0, "COMPLETE", "TO")</f>
        <v>TO</v>
      </c>
      <c r="L215" t="str">
        <f>IF(J215="TO","TO",D215)</f>
        <v>TO</v>
      </c>
    </row>
    <row r="216" spans="1:12" x14ac:dyDescent="0.2">
      <c r="A216" t="s">
        <v>10</v>
      </c>
      <c r="B216">
        <v>1289</v>
      </c>
      <c r="C216">
        <v>12757</v>
      </c>
      <c r="D216">
        <v>6.1439601599704477E-2</v>
      </c>
      <c r="E216">
        <v>23</v>
      </c>
      <c r="F216" t="s">
        <v>49</v>
      </c>
      <c r="G216" t="s">
        <v>74</v>
      </c>
      <c r="H216">
        <f>VLOOKUP(A216,Opt!$A$1:$F$43,6,0)</f>
        <v>23</v>
      </c>
      <c r="I216">
        <f t="shared" si="3"/>
        <v>0</v>
      </c>
      <c r="J216" t="str">
        <f>IF(I216=0, "COMPLETE", "TO")</f>
        <v>COMPLETE</v>
      </c>
      <c r="L216">
        <f>IF(J216="TO","TO",D216)</f>
        <v>6.1439601599704477E-2</v>
      </c>
    </row>
    <row r="217" spans="1:12" x14ac:dyDescent="0.2">
      <c r="A217" t="s">
        <v>11</v>
      </c>
      <c r="B217">
        <v>5338</v>
      </c>
      <c r="C217">
        <v>98297</v>
      </c>
      <c r="D217" t="s">
        <v>51</v>
      </c>
      <c r="E217">
        <v>66</v>
      </c>
      <c r="F217" t="s">
        <v>51</v>
      </c>
      <c r="G217" t="s">
        <v>74</v>
      </c>
      <c r="H217">
        <f>VLOOKUP(A217,Opt!$A$1:$F$43,6,0)</f>
        <v>64</v>
      </c>
      <c r="I217">
        <f t="shared" si="3"/>
        <v>3.125</v>
      </c>
      <c r="J217" t="str">
        <f>IF(I217=0, "COMPLETE", "TO")</f>
        <v>TO</v>
      </c>
      <c r="K217">
        <f>VLOOKUP(A217,[1]Sheet1!$A$2:$H$42,8,0)</f>
        <v>11</v>
      </c>
      <c r="L217" t="str">
        <f>IF(J217="TO","TO",D217)</f>
        <v>TO</v>
      </c>
    </row>
    <row r="218" spans="1:12" x14ac:dyDescent="0.2">
      <c r="A218" t="s">
        <v>12</v>
      </c>
      <c r="B218">
        <v>58961</v>
      </c>
      <c r="C218">
        <v>3156065</v>
      </c>
      <c r="D218" t="s">
        <v>51</v>
      </c>
      <c r="E218">
        <v>720</v>
      </c>
      <c r="F218" t="s">
        <v>51</v>
      </c>
      <c r="G218" t="s">
        <v>74</v>
      </c>
      <c r="H218" t="str">
        <f>VLOOKUP(A218,Opt!$A$1:$F$43,6,0)</f>
        <v>-</v>
      </c>
      <c r="I218" t="str">
        <f t="shared" si="3"/>
        <v>-</v>
      </c>
      <c r="J218" t="str">
        <f>IF(I218=0, "COMPLETE", "TO")</f>
        <v>TO</v>
      </c>
      <c r="L218" t="str">
        <f>IF(J218="TO","TO",D218)</f>
        <v>TO</v>
      </c>
    </row>
    <row r="219" spans="1:12" x14ac:dyDescent="0.2">
      <c r="A219" t="s">
        <v>13</v>
      </c>
      <c r="B219">
        <v>10740</v>
      </c>
      <c r="C219">
        <v>98476</v>
      </c>
      <c r="D219">
        <v>16.864832448000001</v>
      </c>
      <c r="E219">
        <v>1016</v>
      </c>
      <c r="F219" t="s">
        <v>49</v>
      </c>
      <c r="G219" t="s">
        <v>74</v>
      </c>
      <c r="H219">
        <f>VLOOKUP(A219,Opt!$A$1:$F$43,6,0)</f>
        <v>1016</v>
      </c>
      <c r="I219">
        <f t="shared" si="3"/>
        <v>0</v>
      </c>
      <c r="J219" t="str">
        <f>IF(I219=0, "COMPLETE", "TO")</f>
        <v>COMPLETE</v>
      </c>
      <c r="L219">
        <f>IF(J219="TO","TO",D219)</f>
        <v>16.864832448000001</v>
      </c>
    </row>
    <row r="220" spans="1:12" x14ac:dyDescent="0.2">
      <c r="A220" t="s">
        <v>14</v>
      </c>
      <c r="B220">
        <v>32722</v>
      </c>
      <c r="C220">
        <v>623532</v>
      </c>
      <c r="D220" t="s">
        <v>51</v>
      </c>
      <c r="E220">
        <v>1557</v>
      </c>
      <c r="F220" t="s">
        <v>51</v>
      </c>
      <c r="G220" t="s">
        <v>74</v>
      </c>
      <c r="H220">
        <f>VLOOKUP(A220,Opt!$A$1:$F$43,6,0)</f>
        <v>1187</v>
      </c>
      <c r="I220">
        <f t="shared" si="3"/>
        <v>31.171019376579611</v>
      </c>
      <c r="J220" t="str">
        <f>IF(I220=0, "COMPLETE", "TO")</f>
        <v>TO</v>
      </c>
      <c r="L220" t="str">
        <f>IF(J220="TO","TO",D220)</f>
        <v>TO</v>
      </c>
    </row>
    <row r="221" spans="1:12" x14ac:dyDescent="0.2">
      <c r="A221" t="s">
        <v>15</v>
      </c>
      <c r="B221">
        <v>71715</v>
      </c>
      <c r="C221">
        <v>2056827</v>
      </c>
      <c r="D221" t="s">
        <v>51</v>
      </c>
      <c r="E221">
        <v>2291</v>
      </c>
      <c r="F221" t="s">
        <v>51</v>
      </c>
      <c r="G221" t="s">
        <v>74</v>
      </c>
      <c r="H221">
        <f>VLOOKUP(A221,Opt!$A$1:$F$43,6,0)</f>
        <v>1803</v>
      </c>
      <c r="I221">
        <f t="shared" si="3"/>
        <v>27.066001109262338</v>
      </c>
      <c r="J221" t="str">
        <f>IF(I221=0, "COMPLETE", "TO")</f>
        <v>TO</v>
      </c>
      <c r="L221" t="str">
        <f>IF(J221="TO","TO",D221)</f>
        <v>TO</v>
      </c>
    </row>
    <row r="222" spans="1:12" x14ac:dyDescent="0.2">
      <c r="A222" t="s">
        <v>16</v>
      </c>
      <c r="B222">
        <v>201799</v>
      </c>
      <c r="C222">
        <v>9752890</v>
      </c>
      <c r="D222" t="s">
        <v>51</v>
      </c>
      <c r="E222">
        <v>3904</v>
      </c>
      <c r="F222" t="s">
        <v>51</v>
      </c>
      <c r="G222" t="s">
        <v>74</v>
      </c>
      <c r="H222" t="str">
        <f>VLOOKUP(A222,Opt!$A$1:$F$43,6,0)</f>
        <v>-</v>
      </c>
      <c r="I222" t="str">
        <f t="shared" si="3"/>
        <v>-</v>
      </c>
      <c r="J222" t="str">
        <f>IF(I222=0, "COMPLETE", "TO")</f>
        <v>TO</v>
      </c>
      <c r="L222" t="str">
        <f>IF(J222="TO","TO",D222)</f>
        <v>TO</v>
      </c>
    </row>
    <row r="223" spans="1:12" x14ac:dyDescent="0.2">
      <c r="A223" t="s">
        <v>29</v>
      </c>
      <c r="B223">
        <v>652</v>
      </c>
      <c r="C223">
        <v>4473</v>
      </c>
      <c r="D223">
        <v>0.17423651160788725</v>
      </c>
      <c r="E223">
        <v>23</v>
      </c>
      <c r="F223" t="s">
        <v>49</v>
      </c>
      <c r="G223" t="s">
        <v>74</v>
      </c>
      <c r="H223">
        <f>VLOOKUP(A223,Opt!$A$1:$F$43,6,0)</f>
        <v>23</v>
      </c>
      <c r="I223">
        <f t="shared" si="3"/>
        <v>0</v>
      </c>
      <c r="J223" t="str">
        <f>IF(I223=0, "COMPLETE", "TO")</f>
        <v>COMPLETE</v>
      </c>
      <c r="L223">
        <f>IF(J223="TO","TO",D223)</f>
        <v>0.17423651160788725</v>
      </c>
    </row>
    <row r="224" spans="1:12" x14ac:dyDescent="0.2">
      <c r="A224" t="s">
        <v>30</v>
      </c>
      <c r="B224">
        <v>1743</v>
      </c>
      <c r="C224">
        <v>19613</v>
      </c>
      <c r="D224">
        <v>1.468753349376493</v>
      </c>
      <c r="E224">
        <v>30</v>
      </c>
      <c r="F224" t="s">
        <v>49</v>
      </c>
      <c r="G224" t="s">
        <v>74</v>
      </c>
      <c r="H224">
        <f>VLOOKUP(A224,Opt!$A$1:$F$43,6,0)</f>
        <v>30</v>
      </c>
      <c r="I224">
        <f t="shared" si="3"/>
        <v>0</v>
      </c>
      <c r="J224" t="str">
        <f>IF(I224=0, "COMPLETE", "TO")</f>
        <v>COMPLETE</v>
      </c>
      <c r="L224">
        <f>IF(J224="TO","TO",D224)</f>
        <v>1.468753349376493</v>
      </c>
    </row>
    <row r="225" spans="1:12" x14ac:dyDescent="0.2">
      <c r="A225" t="s">
        <v>31</v>
      </c>
      <c r="B225">
        <v>2231</v>
      </c>
      <c r="C225">
        <v>28866</v>
      </c>
      <c r="D225">
        <v>0.66218794199230613</v>
      </c>
      <c r="E225">
        <v>28</v>
      </c>
      <c r="F225" t="s">
        <v>49</v>
      </c>
      <c r="G225" t="s">
        <v>74</v>
      </c>
      <c r="H225">
        <f>VLOOKUP(A225,Opt!$A$1:$F$43,6,0)</f>
        <v>28</v>
      </c>
      <c r="I225">
        <f t="shared" si="3"/>
        <v>0</v>
      </c>
      <c r="J225" t="str">
        <f>IF(I225=0, "COMPLETE", "TO")</f>
        <v>COMPLETE</v>
      </c>
      <c r="L225">
        <f>IF(J225="TO","TO",D225)</f>
        <v>0.66218794199230613</v>
      </c>
    </row>
    <row r="226" spans="1:12" x14ac:dyDescent="0.2">
      <c r="A226" t="s">
        <v>32</v>
      </c>
      <c r="B226">
        <v>313</v>
      </c>
      <c r="C226">
        <v>1430</v>
      </c>
      <c r="D226">
        <v>9.3216500943526636E-3</v>
      </c>
      <c r="E226">
        <v>20</v>
      </c>
      <c r="F226" t="s">
        <v>49</v>
      </c>
      <c r="G226" t="s">
        <v>74</v>
      </c>
      <c r="H226">
        <f>VLOOKUP(A226,Opt!$A$1:$F$43,6,0)</f>
        <v>20</v>
      </c>
      <c r="I226">
        <f t="shared" si="3"/>
        <v>0</v>
      </c>
      <c r="J226" t="str">
        <f>IF(I226=0, "COMPLETE", "TO")</f>
        <v>COMPLETE</v>
      </c>
      <c r="L226">
        <f>IF(J226="TO","TO",D226)</f>
        <v>9.3216500943526636E-3</v>
      </c>
    </row>
    <row r="227" spans="1:12" x14ac:dyDescent="0.2">
      <c r="A227" t="s">
        <v>33</v>
      </c>
      <c r="B227">
        <v>1058</v>
      </c>
      <c r="C227">
        <v>9521</v>
      </c>
      <c r="D227">
        <v>3.3086535305483271E-2</v>
      </c>
      <c r="E227">
        <v>36</v>
      </c>
      <c r="F227" t="s">
        <v>49</v>
      </c>
      <c r="G227" t="s">
        <v>74</v>
      </c>
      <c r="H227">
        <f>VLOOKUP(A227,Opt!$A$1:$F$43,6,0)</f>
        <v>36</v>
      </c>
      <c r="I227">
        <f t="shared" si="3"/>
        <v>0</v>
      </c>
      <c r="J227" t="str">
        <f>IF(I227=0, "COMPLETE", "TO")</f>
        <v>COMPLETE</v>
      </c>
      <c r="L227">
        <f>IF(J227="TO","TO",D227)</f>
        <v>3.3086535305483271E-2</v>
      </c>
    </row>
    <row r="228" spans="1:12" x14ac:dyDescent="0.2">
      <c r="A228" t="s">
        <v>34</v>
      </c>
      <c r="B228">
        <v>1552</v>
      </c>
      <c r="C228">
        <v>16653</v>
      </c>
      <c r="D228">
        <v>21.490333092911168</v>
      </c>
      <c r="E228">
        <v>31</v>
      </c>
      <c r="F228" t="s">
        <v>49</v>
      </c>
      <c r="G228" t="s">
        <v>74</v>
      </c>
      <c r="H228">
        <f>VLOOKUP(A228,Opt!$A$1:$F$43,6,0)</f>
        <v>31</v>
      </c>
      <c r="I228">
        <f t="shared" si="3"/>
        <v>0</v>
      </c>
      <c r="J228" t="str">
        <f>IF(I228=0, "COMPLETE", "TO")</f>
        <v>COMPLETE</v>
      </c>
      <c r="L228">
        <f>IF(J228="TO","TO",D228)</f>
        <v>21.490333092911168</v>
      </c>
    </row>
    <row r="229" spans="1:12" x14ac:dyDescent="0.2">
      <c r="A229" t="s">
        <v>35</v>
      </c>
      <c r="B229">
        <v>527</v>
      </c>
      <c r="C229">
        <v>3264</v>
      </c>
      <c r="D229">
        <v>1.4678936119889838E-2</v>
      </c>
      <c r="E229">
        <v>20</v>
      </c>
      <c r="F229" t="s">
        <v>49</v>
      </c>
      <c r="G229" t="s">
        <v>74</v>
      </c>
      <c r="H229">
        <f>VLOOKUP(A229,Opt!$A$1:$F$43,6,0)</f>
        <v>20</v>
      </c>
      <c r="I229">
        <f t="shared" si="3"/>
        <v>0</v>
      </c>
      <c r="J229" t="str">
        <f>IF(I229=0, "COMPLETE", "TO")</f>
        <v>COMPLETE</v>
      </c>
      <c r="L229">
        <f>IF(J229="TO","TO",D229)</f>
        <v>1.4678936119889838E-2</v>
      </c>
    </row>
    <row r="230" spans="1:12" x14ac:dyDescent="0.2">
      <c r="A230" t="s">
        <v>36</v>
      </c>
      <c r="B230">
        <v>1351</v>
      </c>
      <c r="C230">
        <v>13451</v>
      </c>
      <c r="D230">
        <v>0.24820010820112653</v>
      </c>
      <c r="E230">
        <v>33</v>
      </c>
      <c r="F230" t="s">
        <v>49</v>
      </c>
      <c r="G230" t="s">
        <v>74</v>
      </c>
      <c r="H230">
        <f>VLOOKUP(A230,Opt!$A$1:$F$43,6,0)</f>
        <v>33</v>
      </c>
      <c r="I230">
        <f t="shared" si="3"/>
        <v>0</v>
      </c>
      <c r="J230" t="str">
        <f>IF(I230=0, "COMPLETE", "TO")</f>
        <v>COMPLETE</v>
      </c>
      <c r="L230">
        <f>IF(J230="TO","TO",D230)</f>
        <v>0.24820010820112653</v>
      </c>
    </row>
    <row r="231" spans="1:12" x14ac:dyDescent="0.2">
      <c r="A231" t="s">
        <v>37</v>
      </c>
      <c r="B231">
        <v>2738</v>
      </c>
      <c r="C231">
        <v>37959</v>
      </c>
      <c r="D231">
        <v>243.78170730391284</v>
      </c>
      <c r="E231">
        <v>50</v>
      </c>
      <c r="F231" t="s">
        <v>49</v>
      </c>
      <c r="G231" t="s">
        <v>74</v>
      </c>
      <c r="H231">
        <f>VLOOKUP(A231,Opt!$A$1:$F$43,6,0)</f>
        <v>50</v>
      </c>
      <c r="I231">
        <f t="shared" si="3"/>
        <v>0</v>
      </c>
      <c r="J231" t="str">
        <f>IF(I231=0, "COMPLETE", "TO")</f>
        <v>COMPLETE</v>
      </c>
      <c r="L231">
        <f>IF(J231="TO","TO",D231)</f>
        <v>243.78170730391284</v>
      </c>
    </row>
    <row r="232" spans="1:12" x14ac:dyDescent="0.2">
      <c r="A232" t="s">
        <v>38</v>
      </c>
      <c r="B232">
        <v>2663</v>
      </c>
      <c r="C232">
        <v>29622</v>
      </c>
      <c r="D232">
        <v>2.4065220887947358</v>
      </c>
      <c r="E232">
        <v>80</v>
      </c>
      <c r="F232" t="s">
        <v>49</v>
      </c>
      <c r="G232" t="s">
        <v>74</v>
      </c>
      <c r="H232">
        <f>VLOOKUP(A232,Opt!$A$1:$F$43,6,0)</f>
        <v>80</v>
      </c>
      <c r="I232">
        <f t="shared" si="3"/>
        <v>0</v>
      </c>
      <c r="J232" t="str">
        <f>IF(I232=0, "COMPLETE", "TO")</f>
        <v>COMPLETE</v>
      </c>
      <c r="L232">
        <f>IF(J232="TO","TO",D232)</f>
        <v>2.4065220887947358</v>
      </c>
    </row>
    <row r="233" spans="1:12" x14ac:dyDescent="0.2">
      <c r="A233" t="s">
        <v>39</v>
      </c>
      <c r="B233">
        <v>2599</v>
      </c>
      <c r="C233">
        <v>31834</v>
      </c>
      <c r="D233">
        <v>0.33357667501259131</v>
      </c>
      <c r="E233">
        <v>52</v>
      </c>
      <c r="F233" t="s">
        <v>49</v>
      </c>
      <c r="G233" t="s">
        <v>74</v>
      </c>
      <c r="H233">
        <f>VLOOKUP(A233,Opt!$A$1:$F$43,6,0)</f>
        <v>52</v>
      </c>
      <c r="I233">
        <f t="shared" si="3"/>
        <v>0</v>
      </c>
      <c r="J233" t="str">
        <f>IF(I233=0, "COMPLETE", "TO")</f>
        <v>COMPLETE</v>
      </c>
      <c r="L233">
        <f>IF(J233="TO","TO",D233)</f>
        <v>0.33357667501259131</v>
      </c>
    </row>
    <row r="234" spans="1:12" x14ac:dyDescent="0.2">
      <c r="A234" t="s">
        <v>40</v>
      </c>
      <c r="B234">
        <v>5014</v>
      </c>
      <c r="C234">
        <v>87402</v>
      </c>
      <c r="D234" t="s">
        <v>51</v>
      </c>
      <c r="E234">
        <v>88</v>
      </c>
      <c r="F234" t="s">
        <v>51</v>
      </c>
      <c r="G234" t="s">
        <v>74</v>
      </c>
      <c r="H234">
        <f>VLOOKUP(A234,Opt!$A$1:$F$43,6,0)</f>
        <v>87</v>
      </c>
      <c r="I234">
        <f t="shared" si="3"/>
        <v>1.1494252873563218</v>
      </c>
      <c r="J234" t="str">
        <f>IF(I234=0, "COMPLETE", "TO")</f>
        <v>TO</v>
      </c>
      <c r="K234">
        <f>VLOOKUP(A234,[1]Sheet1!$A$2:$H$42,8,0)</f>
        <v>28</v>
      </c>
      <c r="L234" t="str">
        <f>IF(J234="TO","TO",D234)</f>
        <v>TO</v>
      </c>
    </row>
    <row r="235" spans="1:12" x14ac:dyDescent="0.2">
      <c r="A235" t="s">
        <v>0</v>
      </c>
      <c r="B235">
        <v>2253</v>
      </c>
      <c r="C235">
        <v>29916</v>
      </c>
      <c r="D235">
        <v>0.64713368790107784</v>
      </c>
      <c r="E235">
        <v>30</v>
      </c>
      <c r="F235" t="s">
        <v>49</v>
      </c>
      <c r="G235" t="s">
        <v>74</v>
      </c>
      <c r="H235">
        <f>VLOOKUP(A235,Opt!$A$1:$F$43,6,0)</f>
        <v>30</v>
      </c>
      <c r="I235">
        <f t="shared" si="3"/>
        <v>0</v>
      </c>
      <c r="J235" t="str">
        <f>IF(I235=0, "COMPLETE", "TO")</f>
        <v>COMPLETE</v>
      </c>
      <c r="L235">
        <f>IF(J235="TO","TO",D235)</f>
        <v>0.64713368790107784</v>
      </c>
    </row>
    <row r="236" spans="1:12" x14ac:dyDescent="0.2">
      <c r="A236" t="s">
        <v>1</v>
      </c>
      <c r="B236">
        <v>7590</v>
      </c>
      <c r="C236">
        <v>178984</v>
      </c>
      <c r="D236" t="s">
        <v>51</v>
      </c>
      <c r="E236">
        <v>58</v>
      </c>
      <c r="F236" t="s">
        <v>51</v>
      </c>
      <c r="G236" t="s">
        <v>74</v>
      </c>
      <c r="H236">
        <f>VLOOKUP(A236,Opt!$A$1:$F$43,6,0)</f>
        <v>57</v>
      </c>
      <c r="I236">
        <f t="shared" si="3"/>
        <v>1.7543859649122806</v>
      </c>
      <c r="J236" t="str">
        <f>IF(I236=0, "COMPLETE", "TO")</f>
        <v>TO</v>
      </c>
      <c r="K236">
        <f>VLOOKUP(A236,[1]Sheet1!$A$2:$H$42,8,0)</f>
        <v>30</v>
      </c>
      <c r="L236" t="str">
        <f>IF(J236="TO","TO",D236)</f>
        <v>TO</v>
      </c>
    </row>
    <row r="237" spans="1:12" x14ac:dyDescent="0.2">
      <c r="A237" t="s">
        <v>2</v>
      </c>
      <c r="B237">
        <v>16438</v>
      </c>
      <c r="C237">
        <v>562303</v>
      </c>
      <c r="D237" t="s">
        <v>51</v>
      </c>
      <c r="E237">
        <v>86</v>
      </c>
      <c r="F237" t="s">
        <v>51</v>
      </c>
      <c r="G237" t="s">
        <v>74</v>
      </c>
      <c r="H237">
        <f>VLOOKUP(A237,Opt!$A$1:$F$43,6,0)</f>
        <v>84</v>
      </c>
      <c r="I237">
        <f t="shared" si="3"/>
        <v>2.3809523809523809</v>
      </c>
      <c r="J237" t="str">
        <f>IF(I237=0, "COMPLETE", "TO")</f>
        <v>TO</v>
      </c>
      <c r="K237">
        <f>VLOOKUP(A237,[1]Sheet1!$A$2:$H$42,8,0)</f>
        <v>31</v>
      </c>
      <c r="L237" t="str">
        <f>IF(J237="TO","TO",D237)</f>
        <v>TO</v>
      </c>
    </row>
    <row r="238" spans="1:12" x14ac:dyDescent="0.2">
      <c r="A238" t="s">
        <v>3</v>
      </c>
      <c r="B238">
        <v>27844</v>
      </c>
      <c r="C238">
        <v>1217764</v>
      </c>
      <c r="D238" t="s">
        <v>51</v>
      </c>
      <c r="E238">
        <v>110</v>
      </c>
      <c r="F238" t="s">
        <v>51</v>
      </c>
      <c r="G238" t="s">
        <v>74</v>
      </c>
      <c r="H238">
        <f>VLOOKUP(A238,Opt!$A$1:$F$43,6,0)</f>
        <v>107</v>
      </c>
      <c r="I238">
        <f t="shared" si="3"/>
        <v>2.8037383177570092</v>
      </c>
      <c r="J238" t="str">
        <f>IF(I238=0, "COMPLETE", "TO")</f>
        <v>TO</v>
      </c>
      <c r="L238" t="str">
        <f>IF(J238="TO","TO",D238)</f>
        <v>TO</v>
      </c>
    </row>
    <row r="239" spans="1:12" x14ac:dyDescent="0.2">
      <c r="A239" t="s">
        <v>4</v>
      </c>
      <c r="B239">
        <v>43316</v>
      </c>
      <c r="C239">
        <v>2353800</v>
      </c>
      <c r="D239" t="s">
        <v>51</v>
      </c>
      <c r="E239">
        <v>138</v>
      </c>
      <c r="F239" t="s">
        <v>51</v>
      </c>
      <c r="G239" t="s">
        <v>74</v>
      </c>
      <c r="H239">
        <f>VLOOKUP(A239,Opt!$A$1:$F$43,6,0)</f>
        <v>134</v>
      </c>
      <c r="I239">
        <f t="shared" si="3"/>
        <v>2.9850746268656714</v>
      </c>
      <c r="J239" t="str">
        <f>IF(I239=0, "COMPLETE", "TO")</f>
        <v>TO</v>
      </c>
      <c r="L239" t="str">
        <f>IF(J239="TO","TO",D239)</f>
        <v>TO</v>
      </c>
    </row>
    <row r="240" spans="1:12" x14ac:dyDescent="0.2">
      <c r="A240" t="s">
        <v>5</v>
      </c>
      <c r="B240">
        <v>6817</v>
      </c>
      <c r="C240">
        <v>147886</v>
      </c>
      <c r="D240">
        <v>11.079466886699082</v>
      </c>
      <c r="E240">
        <v>36</v>
      </c>
      <c r="F240" t="s">
        <v>49</v>
      </c>
      <c r="G240" t="s">
        <v>74</v>
      </c>
      <c r="H240">
        <f>VLOOKUP(A240,Opt!$A$1:$F$43,6,0)</f>
        <v>36</v>
      </c>
      <c r="I240">
        <f t="shared" si="3"/>
        <v>0</v>
      </c>
      <c r="J240" t="str">
        <f>IF(I240=0, "COMPLETE", "TO")</f>
        <v>COMPLETE</v>
      </c>
      <c r="L240">
        <f>IF(J240="TO","TO",D240)</f>
        <v>11.079466886699082</v>
      </c>
    </row>
    <row r="241" spans="1:12" x14ac:dyDescent="0.2">
      <c r="A241" t="s">
        <v>6</v>
      </c>
      <c r="B241">
        <v>24629</v>
      </c>
      <c r="C241">
        <v>960099</v>
      </c>
      <c r="D241" t="s">
        <v>51</v>
      </c>
      <c r="E241">
        <v>69</v>
      </c>
      <c r="F241" t="s">
        <v>51</v>
      </c>
      <c r="G241" t="s">
        <v>74</v>
      </c>
      <c r="H241">
        <f>VLOOKUP(A241,Opt!$A$1:$F$43,6,0)</f>
        <v>67</v>
      </c>
      <c r="I241">
        <f t="shared" si="3"/>
        <v>2.9850746268656714</v>
      </c>
      <c r="J241" t="str">
        <f>IF(I241=0, "COMPLETE", "TO")</f>
        <v>TO</v>
      </c>
      <c r="K241">
        <f>VLOOKUP(A241,[1]Sheet1!$A$2:$H$42,8,0)</f>
        <v>35</v>
      </c>
      <c r="L241" t="str">
        <f>IF(J241="TO","TO",D241)</f>
        <v>TO</v>
      </c>
    </row>
    <row r="242" spans="1:12" x14ac:dyDescent="0.2">
      <c r="A242" t="s">
        <v>7</v>
      </c>
      <c r="B242">
        <v>52062</v>
      </c>
      <c r="C242">
        <v>2822260</v>
      </c>
      <c r="D242" t="s">
        <v>51</v>
      </c>
      <c r="E242">
        <v>108</v>
      </c>
      <c r="F242" t="s">
        <v>51</v>
      </c>
      <c r="G242" t="s">
        <v>74</v>
      </c>
      <c r="H242">
        <f>VLOOKUP(A242,Opt!$A$1:$F$43,6,0)</f>
        <v>101</v>
      </c>
      <c r="I242">
        <f t="shared" si="3"/>
        <v>6.9306930693069315</v>
      </c>
      <c r="J242" t="str">
        <f>IF(I242=0, "COMPLETE", "TO")</f>
        <v>TO</v>
      </c>
      <c r="L242" t="str">
        <f>IF(J242="TO","TO",D242)</f>
        <v>TO</v>
      </c>
    </row>
    <row r="243" spans="1:12" x14ac:dyDescent="0.2">
      <c r="A243" t="s">
        <v>8</v>
      </c>
      <c r="B243">
        <v>91408</v>
      </c>
      <c r="C243">
        <v>6485833</v>
      </c>
      <c r="D243" t="s">
        <v>51</v>
      </c>
      <c r="E243">
        <v>137</v>
      </c>
      <c r="F243" t="s">
        <v>51</v>
      </c>
      <c r="G243" t="s">
        <v>74</v>
      </c>
      <c r="H243">
        <f>VLOOKUP(A243,Opt!$A$1:$F$43,6,0)</f>
        <v>126</v>
      </c>
      <c r="I243">
        <f t="shared" si="3"/>
        <v>8.7301587301587293</v>
      </c>
      <c r="J243" t="str">
        <f>IF(I243=0, "COMPLETE", "TO")</f>
        <v>TO</v>
      </c>
      <c r="L243" t="str">
        <f>IF(J243="TO","TO",D243)</f>
        <v>TO</v>
      </c>
    </row>
    <row r="244" spans="1:12" x14ac:dyDescent="0.2">
      <c r="A244" t="s">
        <v>9</v>
      </c>
      <c r="B244">
        <v>139669</v>
      </c>
      <c r="C244">
        <v>12016867</v>
      </c>
      <c r="D244" t="s">
        <v>51</v>
      </c>
      <c r="E244">
        <v>169</v>
      </c>
      <c r="F244" t="s">
        <v>51</v>
      </c>
      <c r="G244" t="s">
        <v>74</v>
      </c>
      <c r="H244">
        <f>VLOOKUP(A244,Opt!$A$1:$F$43,6,0)</f>
        <v>156</v>
      </c>
      <c r="I244">
        <f t="shared" si="3"/>
        <v>8.3333333333333321</v>
      </c>
      <c r="J244" t="str">
        <f>IF(I244=0, "COMPLETE", "TO")</f>
        <v>TO</v>
      </c>
      <c r="L244" t="str">
        <f>IF(J244="TO","TO",D244)</f>
        <v>TO</v>
      </c>
    </row>
    <row r="245" spans="1:12" x14ac:dyDescent="0.2">
      <c r="A245" t="s">
        <v>17</v>
      </c>
      <c r="B245">
        <v>1015</v>
      </c>
      <c r="C245">
        <v>8680</v>
      </c>
      <c r="D245">
        <v>0.25792435999028379</v>
      </c>
      <c r="E245">
        <v>20</v>
      </c>
      <c r="F245" t="s">
        <v>49</v>
      </c>
      <c r="G245" t="s">
        <v>73</v>
      </c>
      <c r="H245">
        <f>VLOOKUP(A245,Opt!$A$1:$F$43,6,0)</f>
        <v>20</v>
      </c>
      <c r="I245">
        <f t="shared" si="3"/>
        <v>0</v>
      </c>
      <c r="J245" t="str">
        <f>IF(I245=0, "COMPLETE", "TO")</f>
        <v>COMPLETE</v>
      </c>
      <c r="L245">
        <f>IF(J245="TO","TO",D245)</f>
        <v>0.25792435999028379</v>
      </c>
    </row>
    <row r="246" spans="1:12" x14ac:dyDescent="0.2">
      <c r="A246" t="s">
        <v>18</v>
      </c>
      <c r="B246">
        <v>1117</v>
      </c>
      <c r="C246">
        <v>9853</v>
      </c>
      <c r="D246">
        <v>0.32438040501438081</v>
      </c>
      <c r="E246">
        <v>20</v>
      </c>
      <c r="F246" t="s">
        <v>49</v>
      </c>
      <c r="G246" t="s">
        <v>73</v>
      </c>
      <c r="H246">
        <f>VLOOKUP(A246,Opt!$A$1:$F$43,6,0)</f>
        <v>20</v>
      </c>
      <c r="I246">
        <f t="shared" si="3"/>
        <v>0</v>
      </c>
      <c r="J246" t="str">
        <f>IF(I246=0, "COMPLETE", "TO")</f>
        <v>COMPLETE</v>
      </c>
      <c r="L246">
        <f>IF(J246="TO","TO",D246)</f>
        <v>0.32438040501438081</v>
      </c>
    </row>
    <row r="247" spans="1:12" x14ac:dyDescent="0.2">
      <c r="A247" t="s">
        <v>19</v>
      </c>
      <c r="B247">
        <v>1022</v>
      </c>
      <c r="C247">
        <v>8792</v>
      </c>
      <c r="D247">
        <v>0.20817759400233629</v>
      </c>
      <c r="E247">
        <v>20</v>
      </c>
      <c r="F247" t="s">
        <v>49</v>
      </c>
      <c r="G247" t="s">
        <v>73</v>
      </c>
      <c r="H247">
        <f>VLOOKUP(A247,Opt!$A$1:$F$43,6,0)</f>
        <v>20</v>
      </c>
      <c r="I247">
        <f t="shared" si="3"/>
        <v>0</v>
      </c>
      <c r="J247" t="str">
        <f>IF(I247=0, "COMPLETE", "TO")</f>
        <v>COMPLETE</v>
      </c>
      <c r="L247">
        <f>IF(J247="TO","TO",D247)</f>
        <v>0.20817759400233629</v>
      </c>
    </row>
    <row r="248" spans="1:12" x14ac:dyDescent="0.2">
      <c r="A248" t="s">
        <v>20</v>
      </c>
      <c r="B248">
        <v>2401</v>
      </c>
      <c r="C248">
        <v>30245</v>
      </c>
      <c r="D248">
        <v>3.7822547640244011</v>
      </c>
      <c r="E248">
        <v>15</v>
      </c>
      <c r="F248" t="s">
        <v>49</v>
      </c>
      <c r="G248" t="s">
        <v>73</v>
      </c>
      <c r="H248">
        <f>VLOOKUP(A248,Opt!$A$1:$F$43,6,0)</f>
        <v>15</v>
      </c>
      <c r="I248">
        <f t="shared" si="3"/>
        <v>0</v>
      </c>
      <c r="J248" t="str">
        <f>IF(I248=0, "COMPLETE", "TO")</f>
        <v>COMPLETE</v>
      </c>
      <c r="L248">
        <f>IF(J248="TO","TO",D248)</f>
        <v>3.7822547640244011</v>
      </c>
    </row>
    <row r="249" spans="1:12" x14ac:dyDescent="0.2">
      <c r="A249" t="s">
        <v>21</v>
      </c>
      <c r="B249">
        <v>2418</v>
      </c>
      <c r="C249">
        <v>30680</v>
      </c>
      <c r="D249">
        <v>4.9935322889941736</v>
      </c>
      <c r="E249">
        <v>15</v>
      </c>
      <c r="F249" t="s">
        <v>49</v>
      </c>
      <c r="G249" t="s">
        <v>73</v>
      </c>
      <c r="H249">
        <f>VLOOKUP(A249,Opt!$A$1:$F$43,6,0)</f>
        <v>15</v>
      </c>
      <c r="I249">
        <f t="shared" si="3"/>
        <v>0</v>
      </c>
      <c r="J249" t="str">
        <f>IF(I249=0, "COMPLETE", "TO")</f>
        <v>COMPLETE</v>
      </c>
      <c r="L249">
        <f>IF(J249="TO","TO",D249)</f>
        <v>4.9935322889941736</v>
      </c>
    </row>
    <row r="250" spans="1:12" x14ac:dyDescent="0.2">
      <c r="A250" t="s">
        <v>22</v>
      </c>
      <c r="B250">
        <v>2416</v>
      </c>
      <c r="C250">
        <v>30594</v>
      </c>
      <c r="D250">
        <v>0.87983061099657789</v>
      </c>
      <c r="E250">
        <v>15</v>
      </c>
      <c r="F250" t="s">
        <v>49</v>
      </c>
      <c r="G250" t="s">
        <v>73</v>
      </c>
      <c r="H250">
        <f>VLOOKUP(A250,Opt!$A$1:$F$43,6,0)</f>
        <v>15</v>
      </c>
      <c r="I250">
        <f t="shared" si="3"/>
        <v>0</v>
      </c>
      <c r="J250" t="str">
        <f>IF(I250=0, "COMPLETE", "TO")</f>
        <v>COMPLETE</v>
      </c>
      <c r="L250">
        <f>IF(J250="TO","TO",D250)</f>
        <v>0.87983061099657789</v>
      </c>
    </row>
    <row r="251" spans="1:12" x14ac:dyDescent="0.2">
      <c r="A251" t="s">
        <v>23</v>
      </c>
      <c r="B251">
        <v>3677</v>
      </c>
      <c r="C251">
        <v>60998</v>
      </c>
      <c r="D251">
        <v>15.886306328000501</v>
      </c>
      <c r="E251">
        <v>30</v>
      </c>
      <c r="F251" t="s">
        <v>49</v>
      </c>
      <c r="G251" t="s">
        <v>73</v>
      </c>
      <c r="H251">
        <f>VLOOKUP(A251,Opt!$A$1:$F$43,6,0)</f>
        <v>30</v>
      </c>
      <c r="I251">
        <f t="shared" si="3"/>
        <v>0</v>
      </c>
      <c r="J251" t="str">
        <f>IF(I251=0, "COMPLETE", "TO")</f>
        <v>COMPLETE</v>
      </c>
      <c r="L251">
        <f>IF(J251="TO","TO",D251)</f>
        <v>15.886306328000501</v>
      </c>
    </row>
    <row r="252" spans="1:12" x14ac:dyDescent="0.2">
      <c r="A252" t="s">
        <v>24</v>
      </c>
      <c r="B252">
        <v>3890</v>
      </c>
      <c r="C252">
        <v>66024</v>
      </c>
      <c r="D252" t="s">
        <v>51</v>
      </c>
      <c r="E252">
        <v>31</v>
      </c>
      <c r="F252" t="s">
        <v>51</v>
      </c>
      <c r="G252" t="s">
        <v>73</v>
      </c>
      <c r="H252">
        <f>VLOOKUP(A252,Opt!$A$1:$F$43,6,0)</f>
        <v>30</v>
      </c>
      <c r="I252">
        <f t="shared" si="3"/>
        <v>3.3333333333333335</v>
      </c>
      <c r="J252" t="str">
        <f>IF(I252=0, "COMPLETE", "TO")</f>
        <v>TO</v>
      </c>
      <c r="K252">
        <f>VLOOKUP(A252,[1]Sheet1!$A$2:$H$42,8,0)</f>
        <v>8</v>
      </c>
      <c r="L252" t="str">
        <f>IF(J252="TO","TO",D252)</f>
        <v>TO</v>
      </c>
    </row>
    <row r="253" spans="1:12" x14ac:dyDescent="0.2">
      <c r="A253" t="s">
        <v>25</v>
      </c>
      <c r="B253">
        <v>3681</v>
      </c>
      <c r="C253">
        <v>61084</v>
      </c>
      <c r="D253">
        <v>53.389322150003863</v>
      </c>
      <c r="E253">
        <v>30</v>
      </c>
      <c r="F253" t="s">
        <v>49</v>
      </c>
      <c r="G253" t="s">
        <v>73</v>
      </c>
      <c r="H253">
        <f>VLOOKUP(A253,Opt!$A$1:$F$43,6,0)</f>
        <v>30</v>
      </c>
      <c r="I253">
        <f t="shared" si="3"/>
        <v>0</v>
      </c>
      <c r="J253" t="str">
        <f>IF(I253=0, "COMPLETE", "TO")</f>
        <v>COMPLETE</v>
      </c>
      <c r="L253">
        <f>IF(J253="TO","TO",D253)</f>
        <v>53.389322150003863</v>
      </c>
    </row>
    <row r="254" spans="1:12" x14ac:dyDescent="0.2">
      <c r="A254" t="s">
        <v>26</v>
      </c>
      <c r="B254">
        <v>9954</v>
      </c>
      <c r="C254">
        <v>258426</v>
      </c>
      <c r="D254" t="s">
        <v>51</v>
      </c>
      <c r="E254">
        <v>64</v>
      </c>
      <c r="F254" t="s">
        <v>51</v>
      </c>
      <c r="G254" t="s">
        <v>73</v>
      </c>
      <c r="H254">
        <f>VLOOKUP(A254,Opt!$A$1:$F$43,6,0)</f>
        <v>60</v>
      </c>
      <c r="I254">
        <f t="shared" si="3"/>
        <v>6.666666666666667</v>
      </c>
      <c r="J254" t="str">
        <f>IF(I254=0, "COMPLETE", "TO")</f>
        <v>TO</v>
      </c>
      <c r="L254" t="str">
        <f>IF(J254="TO","TO",D254)</f>
        <v>TO</v>
      </c>
    </row>
    <row r="255" spans="1:12" x14ac:dyDescent="0.2">
      <c r="A255" t="s">
        <v>27</v>
      </c>
      <c r="B255">
        <v>9938</v>
      </c>
      <c r="C255">
        <v>257498</v>
      </c>
      <c r="D255" s="6" t="s">
        <v>51</v>
      </c>
      <c r="E255">
        <v>61</v>
      </c>
      <c r="F255" t="s">
        <v>51</v>
      </c>
      <c r="G255" t="s">
        <v>73</v>
      </c>
      <c r="H255">
        <f>VLOOKUP(A255,Opt!$A$1:$F$43,6,0)</f>
        <v>60</v>
      </c>
      <c r="I255">
        <f t="shared" si="3"/>
        <v>1.6666666666666667</v>
      </c>
      <c r="J255" t="str">
        <f>IF(I255=0, "COMPLETE", "TO")</f>
        <v>TO</v>
      </c>
      <c r="K255">
        <f>VLOOKUP(A255,[1]Sheet1!$A$2:$H$42,8,0)</f>
        <v>40</v>
      </c>
      <c r="L255" t="str">
        <f>IF(J255="TO","TO",D255)</f>
        <v>TO</v>
      </c>
    </row>
    <row r="256" spans="1:12" x14ac:dyDescent="0.2">
      <c r="A256" t="s">
        <v>28</v>
      </c>
      <c r="B256">
        <v>9955</v>
      </c>
      <c r="C256">
        <v>258393</v>
      </c>
      <c r="D256" t="s">
        <v>51</v>
      </c>
      <c r="E256">
        <v>61</v>
      </c>
      <c r="F256" t="s">
        <v>51</v>
      </c>
      <c r="G256" t="s">
        <v>73</v>
      </c>
      <c r="H256">
        <f>VLOOKUP(A256,Opt!$A$1:$F$43,6,0)</f>
        <v>60</v>
      </c>
      <c r="I256">
        <f t="shared" si="3"/>
        <v>1.6666666666666667</v>
      </c>
      <c r="J256" t="str">
        <f>IF(I256=0, "COMPLETE", "TO")</f>
        <v>TO</v>
      </c>
      <c r="K256">
        <f>VLOOKUP(A256,[1]Sheet1!$A$2:$H$42,8,0)</f>
        <v>41</v>
      </c>
      <c r="L256" t="str">
        <f>IF(J256="TO","TO",D256)</f>
        <v>TO</v>
      </c>
    </row>
    <row r="257" spans="1:12" x14ac:dyDescent="0.2">
      <c r="A257" t="s">
        <v>17</v>
      </c>
      <c r="B257">
        <v>1407</v>
      </c>
      <c r="C257">
        <v>14959</v>
      </c>
      <c r="D257">
        <v>9.3703051799093343E-2</v>
      </c>
      <c r="E257">
        <v>20</v>
      </c>
      <c r="F257" t="s">
        <v>49</v>
      </c>
      <c r="G257" s="6" t="s">
        <v>74</v>
      </c>
      <c r="H257">
        <f>VLOOKUP(A257,Opt!$A$1:$F$43,6,0)</f>
        <v>20</v>
      </c>
      <c r="I257">
        <f t="shared" si="3"/>
        <v>0</v>
      </c>
      <c r="J257" t="str">
        <f>IF(I257=0, "COMPLETE", "TO")</f>
        <v>COMPLETE</v>
      </c>
      <c r="L257">
        <f>IF(J257="TO","TO",D257)</f>
        <v>9.3703051799093343E-2</v>
      </c>
    </row>
    <row r="258" spans="1:12" x14ac:dyDescent="0.2">
      <c r="A258" t="s">
        <v>18</v>
      </c>
      <c r="B258">
        <v>1586</v>
      </c>
      <c r="C258">
        <v>17658</v>
      </c>
      <c r="D258">
        <v>3.7596047111990631</v>
      </c>
      <c r="E258">
        <v>20</v>
      </c>
      <c r="F258" t="s">
        <v>49</v>
      </c>
      <c r="G258" s="6" t="s">
        <v>74</v>
      </c>
      <c r="H258">
        <f>VLOOKUP(A258,Opt!$A$1:$F$43,6,0)</f>
        <v>20</v>
      </c>
      <c r="I258">
        <f t="shared" si="3"/>
        <v>0</v>
      </c>
      <c r="J258" t="str">
        <f>IF(I258=0, "COMPLETE", "TO")</f>
        <v>COMPLETE</v>
      </c>
      <c r="L258">
        <f>IF(J258="TO","TO",D258)</f>
        <v>3.7596047111990631</v>
      </c>
    </row>
    <row r="259" spans="1:12" x14ac:dyDescent="0.2">
      <c r="A259" t="s">
        <v>19</v>
      </c>
      <c r="B259">
        <v>1346</v>
      </c>
      <c r="C259">
        <v>13935</v>
      </c>
      <c r="D259">
        <v>0.12277399319718822</v>
      </c>
      <c r="E259">
        <v>20</v>
      </c>
      <c r="F259" t="s">
        <v>49</v>
      </c>
      <c r="G259" s="6" t="s">
        <v>74</v>
      </c>
      <c r="H259">
        <f>VLOOKUP(A259,Opt!$A$1:$F$43,6,0)</f>
        <v>20</v>
      </c>
      <c r="I259">
        <f t="shared" ref="I259:I322" si="4">IF(H259="-","-",(E259-H259)/H259*100)</f>
        <v>0</v>
      </c>
      <c r="J259" t="str">
        <f>IF(I259=0, "COMPLETE", "TO")</f>
        <v>COMPLETE</v>
      </c>
      <c r="L259">
        <f>IF(J259="TO","TO",D259)</f>
        <v>0.12277399319718822</v>
      </c>
    </row>
    <row r="260" spans="1:12" x14ac:dyDescent="0.2">
      <c r="A260" t="s">
        <v>20</v>
      </c>
      <c r="B260">
        <v>2610</v>
      </c>
      <c r="C260">
        <v>35384</v>
      </c>
      <c r="D260">
        <v>7.2593457893985036</v>
      </c>
      <c r="E260">
        <v>15</v>
      </c>
      <c r="F260" t="s">
        <v>49</v>
      </c>
      <c r="G260" s="6" t="s">
        <v>74</v>
      </c>
      <c r="H260">
        <f>VLOOKUP(A260,Opt!$A$1:$F$43,6,0)</f>
        <v>15</v>
      </c>
      <c r="I260">
        <f t="shared" si="4"/>
        <v>0</v>
      </c>
      <c r="J260" t="str">
        <f>IF(I260=0, "COMPLETE", "TO")</f>
        <v>COMPLETE</v>
      </c>
      <c r="L260">
        <f>IF(J260="TO","TO",D260)</f>
        <v>7.2593457893985036</v>
      </c>
    </row>
    <row r="261" spans="1:12" x14ac:dyDescent="0.2">
      <c r="A261" t="s">
        <v>21</v>
      </c>
      <c r="B261">
        <v>2705</v>
      </c>
      <c r="C261">
        <v>37641</v>
      </c>
      <c r="D261">
        <v>1.1791701980975628</v>
      </c>
      <c r="E261">
        <v>15</v>
      </c>
      <c r="F261" t="s">
        <v>49</v>
      </c>
      <c r="G261" s="6" t="s">
        <v>74</v>
      </c>
      <c r="H261">
        <f>VLOOKUP(A261,Opt!$A$1:$F$43,6,0)</f>
        <v>15</v>
      </c>
      <c r="I261">
        <f t="shared" si="4"/>
        <v>0</v>
      </c>
      <c r="J261" t="str">
        <f>IF(I261=0, "COMPLETE", "TO")</f>
        <v>COMPLETE</v>
      </c>
      <c r="L261">
        <f>IF(J261="TO","TO",D261)</f>
        <v>1.1791701980975628</v>
      </c>
    </row>
    <row r="262" spans="1:12" x14ac:dyDescent="0.2">
      <c r="A262" t="s">
        <v>22</v>
      </c>
      <c r="B262">
        <v>2781</v>
      </c>
      <c r="C262">
        <v>39466</v>
      </c>
      <c r="D262">
        <v>0.17400403619685675</v>
      </c>
      <c r="E262">
        <v>15</v>
      </c>
      <c r="F262" t="s">
        <v>49</v>
      </c>
      <c r="G262" s="6" t="s">
        <v>74</v>
      </c>
      <c r="H262">
        <f>VLOOKUP(A262,Opt!$A$1:$F$43,6,0)</f>
        <v>15</v>
      </c>
      <c r="I262">
        <f t="shared" si="4"/>
        <v>0</v>
      </c>
      <c r="J262" t="str">
        <f>IF(I262=0, "COMPLETE", "TO")</f>
        <v>COMPLETE</v>
      </c>
      <c r="L262">
        <f>IF(J262="TO","TO",D262)</f>
        <v>0.17400403619685675</v>
      </c>
    </row>
    <row r="263" spans="1:12" x14ac:dyDescent="0.2">
      <c r="A263" t="s">
        <v>23</v>
      </c>
      <c r="B263">
        <v>4693</v>
      </c>
      <c r="C263">
        <v>89238</v>
      </c>
      <c r="D263">
        <v>2.5581703976997239</v>
      </c>
      <c r="E263">
        <v>30</v>
      </c>
      <c r="F263" t="s">
        <v>49</v>
      </c>
      <c r="G263" s="6" t="s">
        <v>74</v>
      </c>
      <c r="H263">
        <f>VLOOKUP(A263,Opt!$A$1:$F$43,6,0)</f>
        <v>30</v>
      </c>
      <c r="I263">
        <f t="shared" si="4"/>
        <v>0</v>
      </c>
      <c r="J263" t="str">
        <f>IF(I263=0, "COMPLETE", "TO")</f>
        <v>COMPLETE</v>
      </c>
      <c r="L263">
        <f>IF(J263="TO","TO",D263)</f>
        <v>2.5581703976997239</v>
      </c>
    </row>
    <row r="264" spans="1:12" x14ac:dyDescent="0.2">
      <c r="A264" t="s">
        <v>24</v>
      </c>
      <c r="B264">
        <v>4521</v>
      </c>
      <c r="C264">
        <v>84226</v>
      </c>
      <c r="D264" t="s">
        <v>51</v>
      </c>
      <c r="E264">
        <v>31</v>
      </c>
      <c r="F264" t="s">
        <v>51</v>
      </c>
      <c r="G264" s="6" t="s">
        <v>74</v>
      </c>
      <c r="H264">
        <f>VLOOKUP(A264,Opt!$A$1:$F$43,6,0)</f>
        <v>30</v>
      </c>
      <c r="I264">
        <f t="shared" si="4"/>
        <v>3.3333333333333335</v>
      </c>
      <c r="J264" t="str">
        <f>IF(I264=0, "COMPLETE", "TO")</f>
        <v>TO</v>
      </c>
      <c r="K264">
        <f>VLOOKUP(A264,[1]Sheet1!$A$2:$H$42,8,0)</f>
        <v>8</v>
      </c>
      <c r="L264" t="str">
        <f>IF(J264="TO","TO",D264)</f>
        <v>TO</v>
      </c>
    </row>
    <row r="265" spans="1:12" x14ac:dyDescent="0.2">
      <c r="A265" t="s">
        <v>25</v>
      </c>
      <c r="B265">
        <v>4610</v>
      </c>
      <c r="C265">
        <v>87034</v>
      </c>
      <c r="D265">
        <v>14.475287177998686</v>
      </c>
      <c r="E265">
        <v>30</v>
      </c>
      <c r="F265" t="s">
        <v>49</v>
      </c>
      <c r="G265" s="6" t="s">
        <v>74</v>
      </c>
      <c r="H265">
        <f>VLOOKUP(A265,Opt!$A$1:$F$43,6,0)</f>
        <v>30</v>
      </c>
      <c r="I265">
        <f t="shared" si="4"/>
        <v>0</v>
      </c>
      <c r="J265" t="str">
        <f>IF(I265=0, "COMPLETE", "TO")</f>
        <v>COMPLETE</v>
      </c>
      <c r="L265">
        <f>IF(J265="TO","TO",D265)</f>
        <v>14.475287177998686</v>
      </c>
    </row>
    <row r="266" spans="1:12" x14ac:dyDescent="0.2">
      <c r="A266" t="s">
        <v>26</v>
      </c>
      <c r="B266">
        <v>14056</v>
      </c>
      <c r="C266">
        <v>459304</v>
      </c>
      <c r="D266" t="s">
        <v>51</v>
      </c>
      <c r="E266">
        <v>64</v>
      </c>
      <c r="F266" t="s">
        <v>51</v>
      </c>
      <c r="G266" s="6" t="s">
        <v>74</v>
      </c>
      <c r="H266">
        <f>VLOOKUP(A266,Opt!$A$1:$F$43,6,0)</f>
        <v>60</v>
      </c>
      <c r="I266">
        <f t="shared" si="4"/>
        <v>6.666666666666667</v>
      </c>
      <c r="J266" t="str">
        <f>IF(I266=0, "COMPLETE", "TO")</f>
        <v>TO</v>
      </c>
      <c r="L266" t="str">
        <f>IF(J266="TO","TO",D266)</f>
        <v>TO</v>
      </c>
    </row>
    <row r="267" spans="1:12" x14ac:dyDescent="0.2">
      <c r="A267" t="s">
        <v>27</v>
      </c>
      <c r="B267">
        <v>14189</v>
      </c>
      <c r="C267">
        <v>465363</v>
      </c>
      <c r="D267" s="6" t="s">
        <v>51</v>
      </c>
      <c r="E267">
        <v>61</v>
      </c>
      <c r="F267" t="s">
        <v>51</v>
      </c>
      <c r="G267" s="6" t="s">
        <v>74</v>
      </c>
      <c r="H267">
        <f>VLOOKUP(A267,Opt!$A$1:$F$43,6,0)</f>
        <v>60</v>
      </c>
      <c r="I267">
        <f t="shared" si="4"/>
        <v>1.6666666666666667</v>
      </c>
      <c r="J267" t="str">
        <f>IF(I267=0, "COMPLETE", "TO")</f>
        <v>TO</v>
      </c>
      <c r="K267">
        <f>VLOOKUP(A267,[1]Sheet1!$A$2:$H$42,8,0)</f>
        <v>40</v>
      </c>
      <c r="L267" t="str">
        <f>IF(J267="TO","TO",D267)</f>
        <v>TO</v>
      </c>
    </row>
    <row r="268" spans="1:12" x14ac:dyDescent="0.2">
      <c r="A268" t="s">
        <v>28</v>
      </c>
      <c r="B268">
        <v>14456</v>
      </c>
      <c r="C268">
        <v>478577</v>
      </c>
      <c r="D268" t="s">
        <v>51</v>
      </c>
      <c r="E268">
        <v>61</v>
      </c>
      <c r="F268" t="s">
        <v>51</v>
      </c>
      <c r="G268" s="6" t="s">
        <v>74</v>
      </c>
      <c r="H268">
        <f>VLOOKUP(A268,Opt!$A$1:$F$43,6,0)</f>
        <v>60</v>
      </c>
      <c r="I268">
        <f t="shared" si="4"/>
        <v>1.6666666666666667</v>
      </c>
      <c r="J268" t="str">
        <f>IF(I268=0, "COMPLETE", "TO")</f>
        <v>TO</v>
      </c>
      <c r="K268">
        <f>VLOOKUP(A268,[1]Sheet1!$A$2:$H$42,8,0)</f>
        <v>41</v>
      </c>
      <c r="L268" t="str">
        <f>IF(J268="TO","TO",D268)</f>
        <v>TO</v>
      </c>
    </row>
    <row r="269" spans="1:12" x14ac:dyDescent="0.2">
      <c r="A269" t="s">
        <v>17</v>
      </c>
      <c r="B269">
        <v>1407</v>
      </c>
      <c r="C269">
        <v>14959</v>
      </c>
      <c r="D269">
        <v>9.630108090204885E-2</v>
      </c>
      <c r="E269">
        <v>20</v>
      </c>
      <c r="F269" t="s">
        <v>49</v>
      </c>
      <c r="G269" s="6" t="s">
        <v>72</v>
      </c>
      <c r="H269">
        <f>VLOOKUP(A269,Opt!$A$1:$F$43,6,0)</f>
        <v>20</v>
      </c>
      <c r="I269">
        <f t="shared" si="4"/>
        <v>0</v>
      </c>
      <c r="J269" t="str">
        <f>IF(I269=0, "COMPLETE", "TO")</f>
        <v>COMPLETE</v>
      </c>
      <c r="L269">
        <f>IF(J269="TO","TO",D269)</f>
        <v>9.630108090204885E-2</v>
      </c>
    </row>
    <row r="270" spans="1:12" x14ac:dyDescent="0.2">
      <c r="A270" t="s">
        <v>18</v>
      </c>
      <c r="B270">
        <v>1586</v>
      </c>
      <c r="C270">
        <v>17643</v>
      </c>
      <c r="D270">
        <v>0.16262847809266537</v>
      </c>
      <c r="E270">
        <v>20</v>
      </c>
      <c r="F270" t="s">
        <v>49</v>
      </c>
      <c r="G270" s="6" t="s">
        <v>72</v>
      </c>
      <c r="H270">
        <f>VLOOKUP(A270,Opt!$A$1:$F$43,6,0)</f>
        <v>20</v>
      </c>
      <c r="I270">
        <f t="shared" si="4"/>
        <v>0</v>
      </c>
      <c r="J270" t="str">
        <f>IF(I270=0, "COMPLETE", "TO")</f>
        <v>COMPLETE</v>
      </c>
      <c r="L270">
        <f>IF(J270="TO","TO",D270)</f>
        <v>0.16262847809266537</v>
      </c>
    </row>
    <row r="271" spans="1:12" x14ac:dyDescent="0.2">
      <c r="A271" t="s">
        <v>19</v>
      </c>
      <c r="B271">
        <v>1346</v>
      </c>
      <c r="C271">
        <v>13951</v>
      </c>
      <c r="D271">
        <v>8.0526046500017406E-2</v>
      </c>
      <c r="E271">
        <v>20</v>
      </c>
      <c r="F271" t="s">
        <v>49</v>
      </c>
      <c r="G271" s="6" t="s">
        <v>72</v>
      </c>
      <c r="H271">
        <f>VLOOKUP(A271,Opt!$A$1:$F$43,6,0)</f>
        <v>20</v>
      </c>
      <c r="I271">
        <f t="shared" si="4"/>
        <v>0</v>
      </c>
      <c r="J271" t="str">
        <f>IF(I271=0, "COMPLETE", "TO")</f>
        <v>COMPLETE</v>
      </c>
      <c r="L271">
        <f>IF(J271="TO","TO",D271)</f>
        <v>8.0526046500017406E-2</v>
      </c>
    </row>
    <row r="272" spans="1:12" x14ac:dyDescent="0.2">
      <c r="A272" t="s">
        <v>20</v>
      </c>
      <c r="B272">
        <v>2610</v>
      </c>
      <c r="C272">
        <v>35029</v>
      </c>
      <c r="D272">
        <v>3.3226939826985475</v>
      </c>
      <c r="E272">
        <v>15</v>
      </c>
      <c r="F272" t="s">
        <v>49</v>
      </c>
      <c r="G272" s="6" t="s">
        <v>72</v>
      </c>
      <c r="H272">
        <f>VLOOKUP(A272,Opt!$A$1:$F$43,6,0)</f>
        <v>15</v>
      </c>
      <c r="I272">
        <f t="shared" si="4"/>
        <v>0</v>
      </c>
      <c r="J272" t="str">
        <f>IF(I272=0, "COMPLETE", "TO")</f>
        <v>COMPLETE</v>
      </c>
      <c r="L272">
        <f>IF(J272="TO","TO",D272)</f>
        <v>3.3226939826985475</v>
      </c>
    </row>
    <row r="273" spans="1:12" x14ac:dyDescent="0.2">
      <c r="A273" t="s">
        <v>21</v>
      </c>
      <c r="B273">
        <v>2705</v>
      </c>
      <c r="C273">
        <v>37675</v>
      </c>
      <c r="D273">
        <v>2.0337664833030433</v>
      </c>
      <c r="E273">
        <v>15</v>
      </c>
      <c r="F273" t="s">
        <v>49</v>
      </c>
      <c r="G273" s="6" t="s">
        <v>72</v>
      </c>
      <c r="H273">
        <f>VLOOKUP(A273,Opt!$A$1:$F$43,6,0)</f>
        <v>15</v>
      </c>
      <c r="I273">
        <f t="shared" si="4"/>
        <v>0</v>
      </c>
      <c r="J273" t="str">
        <f>IF(I273=0, "COMPLETE", "TO")</f>
        <v>COMPLETE</v>
      </c>
      <c r="L273">
        <f>IF(J273="TO","TO",D273)</f>
        <v>2.0337664833030433</v>
      </c>
    </row>
    <row r="274" spans="1:12" x14ac:dyDescent="0.2">
      <c r="A274" t="s">
        <v>22</v>
      </c>
      <c r="B274">
        <v>2781</v>
      </c>
      <c r="C274">
        <v>39466</v>
      </c>
      <c r="D274">
        <v>0.17747625239426268</v>
      </c>
      <c r="E274">
        <v>15</v>
      </c>
      <c r="F274" t="s">
        <v>49</v>
      </c>
      <c r="G274" s="6" t="s">
        <v>72</v>
      </c>
      <c r="H274">
        <f>VLOOKUP(A274,Opt!$A$1:$F$43,6,0)</f>
        <v>15</v>
      </c>
      <c r="I274">
        <f t="shared" si="4"/>
        <v>0</v>
      </c>
      <c r="J274" t="str">
        <f>IF(I274=0, "COMPLETE", "TO")</f>
        <v>COMPLETE</v>
      </c>
      <c r="L274">
        <f>IF(J274="TO","TO",D274)</f>
        <v>0.17747625239426268</v>
      </c>
    </row>
    <row r="275" spans="1:12" x14ac:dyDescent="0.2">
      <c r="A275" t="s">
        <v>23</v>
      </c>
      <c r="B275">
        <v>4693</v>
      </c>
      <c r="C275">
        <v>88666</v>
      </c>
      <c r="D275">
        <v>402.67402861320443</v>
      </c>
      <c r="E275">
        <v>30</v>
      </c>
      <c r="F275" t="s">
        <v>49</v>
      </c>
      <c r="G275" s="6" t="s">
        <v>72</v>
      </c>
      <c r="H275">
        <f>VLOOKUP(A275,Opt!$A$1:$F$43,6,0)</f>
        <v>30</v>
      </c>
      <c r="I275">
        <f t="shared" si="4"/>
        <v>0</v>
      </c>
      <c r="J275" t="str">
        <f>IF(I275=0, "COMPLETE", "TO")</f>
        <v>COMPLETE</v>
      </c>
      <c r="L275">
        <f>IF(J275="TO","TO",D275)</f>
        <v>402.67402861320443</v>
      </c>
    </row>
    <row r="276" spans="1:12" x14ac:dyDescent="0.2">
      <c r="A276" t="s">
        <v>24</v>
      </c>
      <c r="B276">
        <v>4521</v>
      </c>
      <c r="C276">
        <v>84267</v>
      </c>
      <c r="D276" t="s">
        <v>51</v>
      </c>
      <c r="E276">
        <v>31</v>
      </c>
      <c r="F276" t="s">
        <v>51</v>
      </c>
      <c r="G276" s="6" t="s">
        <v>72</v>
      </c>
      <c r="H276">
        <f>VLOOKUP(A276,Opt!$A$1:$F$43,6,0)</f>
        <v>30</v>
      </c>
      <c r="I276">
        <f t="shared" si="4"/>
        <v>3.3333333333333335</v>
      </c>
      <c r="J276" t="str">
        <f>IF(I276=0, "COMPLETE", "TO")</f>
        <v>TO</v>
      </c>
      <c r="K276">
        <f>VLOOKUP(A276,[1]Sheet1!$A$2:$H$42,8,0)</f>
        <v>8</v>
      </c>
      <c r="L276" t="str">
        <f>IF(J276="TO","TO",D276)</f>
        <v>TO</v>
      </c>
    </row>
    <row r="277" spans="1:12" x14ac:dyDescent="0.2">
      <c r="A277" t="s">
        <v>25</v>
      </c>
      <c r="B277">
        <v>4610</v>
      </c>
      <c r="C277">
        <v>86881</v>
      </c>
      <c r="D277">
        <v>9.2869095033107456</v>
      </c>
      <c r="E277">
        <v>30</v>
      </c>
      <c r="F277" t="s">
        <v>49</v>
      </c>
      <c r="G277" s="6" t="s">
        <v>72</v>
      </c>
      <c r="H277">
        <f>VLOOKUP(A277,Opt!$A$1:$F$43,6,0)</f>
        <v>30</v>
      </c>
      <c r="I277">
        <f t="shared" si="4"/>
        <v>0</v>
      </c>
      <c r="J277" t="str">
        <f>IF(I277=0, "COMPLETE", "TO")</f>
        <v>COMPLETE</v>
      </c>
      <c r="L277">
        <f>IF(J277="TO","TO",D277)</f>
        <v>9.2869095033107456</v>
      </c>
    </row>
    <row r="278" spans="1:12" x14ac:dyDescent="0.2">
      <c r="A278" t="s">
        <v>26</v>
      </c>
      <c r="B278">
        <v>14056</v>
      </c>
      <c r="C278">
        <v>458635</v>
      </c>
      <c r="D278" t="s">
        <v>51</v>
      </c>
      <c r="E278">
        <v>64</v>
      </c>
      <c r="F278" t="s">
        <v>51</v>
      </c>
      <c r="G278" s="6" t="s">
        <v>72</v>
      </c>
      <c r="H278">
        <f>VLOOKUP(A278,Opt!$A$1:$F$43,6,0)</f>
        <v>60</v>
      </c>
      <c r="I278">
        <f t="shared" si="4"/>
        <v>6.666666666666667</v>
      </c>
      <c r="J278" t="str">
        <f>IF(I278=0, "COMPLETE", "TO")</f>
        <v>TO</v>
      </c>
      <c r="L278" t="str">
        <f>IF(J278="TO","TO",D278)</f>
        <v>TO</v>
      </c>
    </row>
    <row r="279" spans="1:12" x14ac:dyDescent="0.2">
      <c r="A279" t="s">
        <v>27</v>
      </c>
      <c r="B279">
        <v>14189</v>
      </c>
      <c r="C279">
        <v>465211</v>
      </c>
      <c r="D279" s="6" t="s">
        <v>51</v>
      </c>
      <c r="E279">
        <v>61</v>
      </c>
      <c r="F279" t="s">
        <v>51</v>
      </c>
      <c r="G279" s="6" t="s">
        <v>72</v>
      </c>
      <c r="H279">
        <f>VLOOKUP(A279,Opt!$A$1:$F$43,6,0)</f>
        <v>60</v>
      </c>
      <c r="I279">
        <f t="shared" si="4"/>
        <v>1.6666666666666667</v>
      </c>
      <c r="J279" t="str">
        <f>IF(I279=0, "COMPLETE", "TO")</f>
        <v>TO</v>
      </c>
      <c r="K279">
        <f>VLOOKUP(A279,[1]Sheet1!$A$2:$H$42,8,0)</f>
        <v>40</v>
      </c>
      <c r="L279" t="str">
        <f>IF(J279="TO","TO",D279)</f>
        <v>TO</v>
      </c>
    </row>
    <row r="280" spans="1:12" x14ac:dyDescent="0.2">
      <c r="A280" t="s">
        <v>28</v>
      </c>
      <c r="B280">
        <v>14456</v>
      </c>
      <c r="C280">
        <v>478577</v>
      </c>
      <c r="D280" t="s">
        <v>51</v>
      </c>
      <c r="E280">
        <v>61</v>
      </c>
      <c r="F280" t="s">
        <v>51</v>
      </c>
      <c r="G280" s="6" t="s">
        <v>72</v>
      </c>
      <c r="H280">
        <f>VLOOKUP(A280,Opt!$A$1:$F$43,6,0)</f>
        <v>60</v>
      </c>
      <c r="I280">
        <f t="shared" si="4"/>
        <v>1.6666666666666667</v>
      </c>
      <c r="J280" t="str">
        <f>IF(I280=0, "COMPLETE", "TO")</f>
        <v>TO</v>
      </c>
      <c r="K280">
        <f>VLOOKUP(A280,[1]Sheet1!$A$2:$H$42,8,0)</f>
        <v>41</v>
      </c>
      <c r="L280" t="str">
        <f>IF(J280="TO","TO",D280)</f>
        <v>TO</v>
      </c>
    </row>
    <row r="281" spans="1:12" x14ac:dyDescent="0.2">
      <c r="A281" t="s">
        <v>17</v>
      </c>
      <c r="B281">
        <v>1407</v>
      </c>
      <c r="C281">
        <v>14984</v>
      </c>
      <c r="D281">
        <v>0.22479168299469171</v>
      </c>
      <c r="E281">
        <v>20</v>
      </c>
      <c r="F281" t="s">
        <v>49</v>
      </c>
      <c r="G281" s="6" t="s">
        <v>67</v>
      </c>
      <c r="H281">
        <f>VLOOKUP(A281,Opt!$A$1:$F$43,6,0)</f>
        <v>20</v>
      </c>
      <c r="I281">
        <f t="shared" si="4"/>
        <v>0</v>
      </c>
      <c r="J281" t="str">
        <f>IF(I281=0, "COMPLETE", "TO")</f>
        <v>COMPLETE</v>
      </c>
      <c r="L281">
        <f>IF(J281="TO","TO",D281)</f>
        <v>0.22479168299469171</v>
      </c>
    </row>
    <row r="282" spans="1:12" x14ac:dyDescent="0.2">
      <c r="A282" t="s">
        <v>18</v>
      </c>
      <c r="B282">
        <v>1586</v>
      </c>
      <c r="C282">
        <v>17686</v>
      </c>
      <c r="D282">
        <v>1004.1028512789929</v>
      </c>
      <c r="E282">
        <v>20</v>
      </c>
      <c r="F282" t="s">
        <v>49</v>
      </c>
      <c r="G282" s="6" t="s">
        <v>67</v>
      </c>
      <c r="H282">
        <f>VLOOKUP(A282,Opt!$A$1:$F$43,6,0)</f>
        <v>20</v>
      </c>
      <c r="I282">
        <f t="shared" si="4"/>
        <v>0</v>
      </c>
      <c r="J282" t="str">
        <f>IF(I282=0, "COMPLETE", "TO")</f>
        <v>COMPLETE</v>
      </c>
      <c r="L282">
        <f>IF(J282="TO","TO",D282)</f>
        <v>1004.1028512789929</v>
      </c>
    </row>
    <row r="283" spans="1:12" x14ac:dyDescent="0.2">
      <c r="A283" t="s">
        <v>19</v>
      </c>
      <c r="B283">
        <v>1346</v>
      </c>
      <c r="C283">
        <v>13956</v>
      </c>
      <c r="D283">
        <v>12.76754179899581</v>
      </c>
      <c r="E283">
        <v>20</v>
      </c>
      <c r="F283" t="s">
        <v>49</v>
      </c>
      <c r="G283" s="6" t="s">
        <v>67</v>
      </c>
      <c r="H283">
        <f>VLOOKUP(A283,Opt!$A$1:$F$43,6,0)</f>
        <v>20</v>
      </c>
      <c r="I283">
        <f t="shared" si="4"/>
        <v>0</v>
      </c>
      <c r="J283" t="str">
        <f>IF(I283=0, "COMPLETE", "TO")</f>
        <v>COMPLETE</v>
      </c>
      <c r="L283">
        <f>IF(J283="TO","TO",D283)</f>
        <v>12.76754179899581</v>
      </c>
    </row>
    <row r="284" spans="1:12" x14ac:dyDescent="0.2">
      <c r="A284" t="s">
        <v>20</v>
      </c>
      <c r="B284">
        <v>2610</v>
      </c>
      <c r="C284">
        <v>35394</v>
      </c>
      <c r="D284">
        <v>9.3703051799093343E-2</v>
      </c>
      <c r="E284">
        <v>15</v>
      </c>
      <c r="F284" t="s">
        <v>49</v>
      </c>
      <c r="G284" s="6" t="s">
        <v>67</v>
      </c>
      <c r="H284">
        <f>VLOOKUP(A284,Opt!$A$1:$F$43,6,0)</f>
        <v>15</v>
      </c>
      <c r="I284">
        <f t="shared" si="4"/>
        <v>0</v>
      </c>
      <c r="J284" t="str">
        <f>IF(I284=0, "COMPLETE", "TO")</f>
        <v>COMPLETE</v>
      </c>
      <c r="L284">
        <f>IF(J284="TO","TO",D284)</f>
        <v>9.3703051799093343E-2</v>
      </c>
    </row>
    <row r="285" spans="1:12" x14ac:dyDescent="0.2">
      <c r="A285" t="s">
        <v>21</v>
      </c>
      <c r="B285">
        <v>2705</v>
      </c>
      <c r="C285">
        <v>37654</v>
      </c>
      <c r="D285">
        <v>3.7596047111990631</v>
      </c>
      <c r="E285">
        <v>15</v>
      </c>
      <c r="F285" t="s">
        <v>49</v>
      </c>
      <c r="G285" s="6" t="s">
        <v>67</v>
      </c>
      <c r="H285">
        <f>VLOOKUP(A285,Opt!$A$1:$F$43,6,0)</f>
        <v>15</v>
      </c>
      <c r="I285">
        <f t="shared" si="4"/>
        <v>0</v>
      </c>
      <c r="J285" t="str">
        <f>IF(I285=0, "COMPLETE", "TO")</f>
        <v>COMPLETE</v>
      </c>
      <c r="L285">
        <f>IF(J285="TO","TO",D285)</f>
        <v>3.7596047111990631</v>
      </c>
    </row>
    <row r="286" spans="1:12" x14ac:dyDescent="0.2">
      <c r="A286" t="s">
        <v>22</v>
      </c>
      <c r="B286">
        <v>2781</v>
      </c>
      <c r="C286">
        <v>39482</v>
      </c>
      <c r="D286">
        <v>0.12277399319718822</v>
      </c>
      <c r="E286">
        <v>15</v>
      </c>
      <c r="F286" t="s">
        <v>49</v>
      </c>
      <c r="G286" s="6" t="s">
        <v>67</v>
      </c>
      <c r="H286">
        <f>VLOOKUP(A286,Opt!$A$1:$F$43,6,0)</f>
        <v>15</v>
      </c>
      <c r="I286">
        <f t="shared" si="4"/>
        <v>0</v>
      </c>
      <c r="J286" t="str">
        <f>IF(I286=0, "COMPLETE", "TO")</f>
        <v>COMPLETE</v>
      </c>
      <c r="L286">
        <f>IF(J286="TO","TO",D286)</f>
        <v>0.12277399319718822</v>
      </c>
    </row>
    <row r="287" spans="1:12" x14ac:dyDescent="0.2">
      <c r="A287" t="s">
        <v>23</v>
      </c>
      <c r="B287">
        <v>4693</v>
      </c>
      <c r="C287">
        <v>89275</v>
      </c>
      <c r="D287" t="s">
        <v>51</v>
      </c>
      <c r="E287">
        <v>65</v>
      </c>
      <c r="F287" t="s">
        <v>51</v>
      </c>
      <c r="G287" s="6" t="s">
        <v>67</v>
      </c>
      <c r="H287">
        <f>VLOOKUP(A287,Opt!$A$1:$F$43,6,0)</f>
        <v>30</v>
      </c>
      <c r="I287">
        <f t="shared" si="4"/>
        <v>116.66666666666667</v>
      </c>
      <c r="J287" t="str">
        <f>IF(I287=0, "COMPLETE", "TO")</f>
        <v>TO</v>
      </c>
      <c r="L287" t="str">
        <f>IF(J287="TO","TO",D287)</f>
        <v>TO</v>
      </c>
    </row>
    <row r="288" spans="1:12" x14ac:dyDescent="0.2">
      <c r="A288" t="s">
        <v>24</v>
      </c>
      <c r="B288">
        <v>4521</v>
      </c>
      <c r="C288">
        <v>84249</v>
      </c>
      <c r="D288">
        <v>1.1791701980975628</v>
      </c>
      <c r="E288">
        <v>30</v>
      </c>
      <c r="F288" t="s">
        <v>49</v>
      </c>
      <c r="G288" s="6" t="s">
        <v>67</v>
      </c>
      <c r="H288">
        <f>VLOOKUP(A288,Opt!$A$1:$F$43,6,0)</f>
        <v>30</v>
      </c>
      <c r="I288">
        <f t="shared" si="4"/>
        <v>0</v>
      </c>
      <c r="J288" t="str">
        <f>IF(I288=0, "COMPLETE", "TO")</f>
        <v>COMPLETE</v>
      </c>
      <c r="L288">
        <f>IF(J288="TO","TO",D288)</f>
        <v>1.1791701980975628</v>
      </c>
    </row>
    <row r="289" spans="1:12" x14ac:dyDescent="0.2">
      <c r="A289" t="s">
        <v>25</v>
      </c>
      <c r="B289">
        <v>4610</v>
      </c>
      <c r="C289">
        <v>87068</v>
      </c>
      <c r="D289">
        <v>0.17400403619685675</v>
      </c>
      <c r="E289">
        <v>30</v>
      </c>
      <c r="F289" t="s">
        <v>49</v>
      </c>
      <c r="G289" s="6" t="s">
        <v>67</v>
      </c>
      <c r="H289">
        <f>VLOOKUP(A289,Opt!$A$1:$F$43,6,0)</f>
        <v>30</v>
      </c>
      <c r="I289">
        <f t="shared" si="4"/>
        <v>0</v>
      </c>
      <c r="J289" t="str">
        <f>IF(I289=0, "COMPLETE", "TO")</f>
        <v>COMPLETE</v>
      </c>
      <c r="L289">
        <f>IF(J289="TO","TO",D289)</f>
        <v>0.17400403619685675</v>
      </c>
    </row>
    <row r="290" spans="1:12" x14ac:dyDescent="0.2">
      <c r="A290" t="s">
        <v>26</v>
      </c>
      <c r="B290">
        <v>14056</v>
      </c>
      <c r="C290">
        <v>459389</v>
      </c>
      <c r="D290" t="s">
        <v>51</v>
      </c>
      <c r="E290">
        <v>143</v>
      </c>
      <c r="F290" t="s">
        <v>51</v>
      </c>
      <c r="G290" s="6" t="s">
        <v>67</v>
      </c>
      <c r="H290">
        <f>VLOOKUP(A290,Opt!$A$1:$F$43,6,0)</f>
        <v>60</v>
      </c>
      <c r="I290">
        <f t="shared" si="4"/>
        <v>138.33333333333334</v>
      </c>
      <c r="J290" t="str">
        <f>IF(I290=0, "COMPLETE", "TO")</f>
        <v>TO</v>
      </c>
      <c r="L290" t="str">
        <f>IF(J290="TO","TO",D290)</f>
        <v>TO</v>
      </c>
    </row>
    <row r="291" spans="1:12" x14ac:dyDescent="0.2">
      <c r="A291" t="s">
        <v>27</v>
      </c>
      <c r="B291">
        <v>14189</v>
      </c>
      <c r="C291">
        <v>465450</v>
      </c>
      <c r="D291" t="s">
        <v>51</v>
      </c>
      <c r="E291">
        <v>145</v>
      </c>
      <c r="F291" t="s">
        <v>51</v>
      </c>
      <c r="G291" s="6" t="s">
        <v>67</v>
      </c>
      <c r="H291">
        <f>VLOOKUP(A291,Opt!$A$1:$F$43,6,0)</f>
        <v>60</v>
      </c>
      <c r="I291">
        <f t="shared" si="4"/>
        <v>141.66666666666669</v>
      </c>
      <c r="J291" t="str">
        <f>IF(I291=0, "COMPLETE", "TO")</f>
        <v>TO</v>
      </c>
      <c r="L291" t="str">
        <f>IF(J291="TO","TO",D291)</f>
        <v>TO</v>
      </c>
    </row>
    <row r="292" spans="1:12" x14ac:dyDescent="0.2">
      <c r="A292" t="s">
        <v>28</v>
      </c>
      <c r="B292">
        <v>14456</v>
      </c>
      <c r="C292">
        <v>478669</v>
      </c>
      <c r="D292" t="s">
        <v>51</v>
      </c>
      <c r="E292">
        <v>150</v>
      </c>
      <c r="F292" t="s">
        <v>51</v>
      </c>
      <c r="G292" s="6" t="s">
        <v>67</v>
      </c>
      <c r="H292">
        <f>VLOOKUP(A292,Opt!$A$1:$F$43,6,0)</f>
        <v>60</v>
      </c>
      <c r="I292">
        <f t="shared" si="4"/>
        <v>150</v>
      </c>
      <c r="J292" t="str">
        <f>IF(I292=0, "COMPLETE", "TO")</f>
        <v>TO</v>
      </c>
      <c r="L292" t="str">
        <f>IF(J292="TO","TO",D292)</f>
        <v>TO</v>
      </c>
    </row>
    <row r="293" spans="1:12" x14ac:dyDescent="0.2">
      <c r="A293" t="s">
        <v>17</v>
      </c>
      <c r="B293">
        <v>1407</v>
      </c>
      <c r="C293">
        <v>14984</v>
      </c>
      <c r="D293">
        <v>6.1905184199940781E-2</v>
      </c>
      <c r="E293">
        <v>20</v>
      </c>
      <c r="F293" t="s">
        <v>49</v>
      </c>
      <c r="G293" s="6" t="s">
        <v>66</v>
      </c>
      <c r="H293">
        <f>VLOOKUP(A293,Opt!$A$1:$F$43,6,0)</f>
        <v>20</v>
      </c>
      <c r="I293">
        <f t="shared" si="4"/>
        <v>0</v>
      </c>
      <c r="J293" t="str">
        <f>IF(I293=0, "COMPLETE", "TO")</f>
        <v>COMPLETE</v>
      </c>
      <c r="L293">
        <f>IF(J293="TO","TO",D293)</f>
        <v>6.1905184199940781E-2</v>
      </c>
    </row>
    <row r="294" spans="1:12" x14ac:dyDescent="0.2">
      <c r="A294" t="s">
        <v>18</v>
      </c>
      <c r="B294">
        <v>1586</v>
      </c>
      <c r="C294">
        <v>17671</v>
      </c>
      <c r="D294">
        <v>6.2199567000061511E-2</v>
      </c>
      <c r="E294">
        <v>20</v>
      </c>
      <c r="F294" t="s">
        <v>49</v>
      </c>
      <c r="G294" s="6" t="s">
        <v>66</v>
      </c>
      <c r="H294">
        <f>VLOOKUP(A294,Opt!$A$1:$F$43,6,0)</f>
        <v>20</v>
      </c>
      <c r="I294">
        <f t="shared" si="4"/>
        <v>0</v>
      </c>
      <c r="J294" t="str">
        <f>IF(I294=0, "COMPLETE", "TO")</f>
        <v>COMPLETE</v>
      </c>
      <c r="L294">
        <f>IF(J294="TO","TO",D294)</f>
        <v>6.2199567000061511E-2</v>
      </c>
    </row>
    <row r="295" spans="1:12" x14ac:dyDescent="0.2">
      <c r="A295" t="s">
        <v>19</v>
      </c>
      <c r="B295">
        <v>1346</v>
      </c>
      <c r="C295">
        <v>13972</v>
      </c>
      <c r="D295">
        <v>10.670857621201144</v>
      </c>
      <c r="E295">
        <v>20</v>
      </c>
      <c r="F295" t="s">
        <v>49</v>
      </c>
      <c r="G295" s="6" t="s">
        <v>66</v>
      </c>
      <c r="H295">
        <f>VLOOKUP(A295,Opt!$A$1:$F$43,6,0)</f>
        <v>20</v>
      </c>
      <c r="I295">
        <f t="shared" si="4"/>
        <v>0</v>
      </c>
      <c r="J295" t="str">
        <f>IF(I295=0, "COMPLETE", "TO")</f>
        <v>COMPLETE</v>
      </c>
      <c r="L295">
        <f>IF(J295="TO","TO",D295)</f>
        <v>10.670857621201144</v>
      </c>
    </row>
    <row r="296" spans="1:12" x14ac:dyDescent="0.2">
      <c r="A296" t="s">
        <v>20</v>
      </c>
      <c r="B296">
        <v>2610</v>
      </c>
      <c r="C296">
        <v>35039</v>
      </c>
      <c r="D296">
        <v>3.3817321799688216E-2</v>
      </c>
      <c r="E296">
        <v>15</v>
      </c>
      <c r="F296" t="s">
        <v>49</v>
      </c>
      <c r="G296" s="6" t="s">
        <v>66</v>
      </c>
      <c r="H296">
        <f>VLOOKUP(A296,Opt!$A$1:$F$43,6,0)</f>
        <v>15</v>
      </c>
      <c r="I296">
        <f t="shared" si="4"/>
        <v>0</v>
      </c>
      <c r="J296" t="str">
        <f>IF(I296=0, "COMPLETE", "TO")</f>
        <v>COMPLETE</v>
      </c>
      <c r="L296">
        <f>IF(J296="TO","TO",D296)</f>
        <v>3.3817321799688216E-2</v>
      </c>
    </row>
    <row r="297" spans="1:12" x14ac:dyDescent="0.2">
      <c r="A297" t="s">
        <v>21</v>
      </c>
      <c r="B297">
        <v>2705</v>
      </c>
      <c r="C297">
        <v>37688</v>
      </c>
      <c r="D297">
        <v>5.866753717799293</v>
      </c>
      <c r="E297">
        <v>15</v>
      </c>
      <c r="F297" t="s">
        <v>49</v>
      </c>
      <c r="G297" s="6" t="s">
        <v>66</v>
      </c>
      <c r="H297">
        <f>VLOOKUP(A297,Opt!$A$1:$F$43,6,0)</f>
        <v>15</v>
      </c>
      <c r="I297">
        <f t="shared" si="4"/>
        <v>0</v>
      </c>
      <c r="J297" t="str">
        <f>IF(I297=0, "COMPLETE", "TO")</f>
        <v>COMPLETE</v>
      </c>
      <c r="L297">
        <f>IF(J297="TO","TO",D297)</f>
        <v>5.866753717799293</v>
      </c>
    </row>
    <row r="298" spans="1:12" x14ac:dyDescent="0.2">
      <c r="A298" t="s">
        <v>22</v>
      </c>
      <c r="B298">
        <v>2781</v>
      </c>
      <c r="C298">
        <v>39482</v>
      </c>
      <c r="D298">
        <v>3.8144337209989319</v>
      </c>
      <c r="E298">
        <v>15</v>
      </c>
      <c r="F298" t="s">
        <v>49</v>
      </c>
      <c r="G298" s="6" t="s">
        <v>66</v>
      </c>
      <c r="H298">
        <f>VLOOKUP(A298,Opt!$A$1:$F$43,6,0)</f>
        <v>15</v>
      </c>
      <c r="I298">
        <f t="shared" si="4"/>
        <v>0</v>
      </c>
      <c r="J298" t="str">
        <f>IF(I298=0, "COMPLETE", "TO")</f>
        <v>COMPLETE</v>
      </c>
      <c r="L298">
        <f>IF(J298="TO","TO",D298)</f>
        <v>3.8144337209989319</v>
      </c>
    </row>
    <row r="299" spans="1:12" x14ac:dyDescent="0.2">
      <c r="A299" t="s">
        <v>23</v>
      </c>
      <c r="B299">
        <v>4693</v>
      </c>
      <c r="C299">
        <v>88703</v>
      </c>
      <c r="D299">
        <v>444.53340783540096</v>
      </c>
      <c r="E299">
        <v>30</v>
      </c>
      <c r="F299" t="s">
        <v>49</v>
      </c>
      <c r="G299" s="6" t="s">
        <v>66</v>
      </c>
      <c r="H299">
        <f>VLOOKUP(A299,Opt!$A$1:$F$43,6,0)</f>
        <v>30</v>
      </c>
      <c r="I299">
        <f t="shared" si="4"/>
        <v>0</v>
      </c>
      <c r="J299" t="str">
        <f>IF(I299=0, "COMPLETE", "TO")</f>
        <v>COMPLETE</v>
      </c>
      <c r="L299">
        <f>IF(J299="TO","TO",D299)</f>
        <v>444.53340783540096</v>
      </c>
    </row>
    <row r="300" spans="1:12" x14ac:dyDescent="0.2">
      <c r="A300" t="s">
        <v>24</v>
      </c>
      <c r="B300">
        <v>4521</v>
      </c>
      <c r="C300">
        <v>84290</v>
      </c>
      <c r="D300" t="s">
        <v>51</v>
      </c>
      <c r="E300">
        <v>51</v>
      </c>
      <c r="F300" t="s">
        <v>51</v>
      </c>
      <c r="G300" s="6" t="s">
        <v>66</v>
      </c>
      <c r="H300">
        <f>VLOOKUP(A300,Opt!$A$1:$F$43,6,0)</f>
        <v>30</v>
      </c>
      <c r="I300">
        <f t="shared" si="4"/>
        <v>70</v>
      </c>
      <c r="J300" t="str">
        <f>IF(I300=0, "COMPLETE", "TO")</f>
        <v>TO</v>
      </c>
      <c r="L300" t="str">
        <f>IF(J300="TO","TO",D300)</f>
        <v>TO</v>
      </c>
    </row>
    <row r="301" spans="1:12" x14ac:dyDescent="0.2">
      <c r="A301" t="s">
        <v>25</v>
      </c>
      <c r="B301">
        <v>4610</v>
      </c>
      <c r="C301">
        <v>86915</v>
      </c>
      <c r="D301">
        <v>152.62843407029902</v>
      </c>
      <c r="E301">
        <v>30</v>
      </c>
      <c r="F301" t="s">
        <v>49</v>
      </c>
      <c r="G301" s="6" t="s">
        <v>66</v>
      </c>
      <c r="H301">
        <f>VLOOKUP(A301,Opt!$A$1:$F$43,6,0)</f>
        <v>30</v>
      </c>
      <c r="I301">
        <f t="shared" si="4"/>
        <v>0</v>
      </c>
      <c r="J301" t="str">
        <f>IF(I301=0, "COMPLETE", "TO")</f>
        <v>COMPLETE</v>
      </c>
      <c r="L301">
        <f>IF(J301="TO","TO",D301)</f>
        <v>152.62843407029902</v>
      </c>
    </row>
    <row r="302" spans="1:12" x14ac:dyDescent="0.2">
      <c r="A302" t="s">
        <v>26</v>
      </c>
      <c r="B302">
        <v>14056</v>
      </c>
      <c r="C302">
        <v>458720</v>
      </c>
      <c r="D302" t="s">
        <v>51</v>
      </c>
      <c r="E302">
        <v>143</v>
      </c>
      <c r="F302" t="s">
        <v>51</v>
      </c>
      <c r="G302" s="6" t="s">
        <v>66</v>
      </c>
      <c r="H302">
        <f>VLOOKUP(A302,Opt!$A$1:$F$43,6,0)</f>
        <v>60</v>
      </c>
      <c r="I302">
        <f t="shared" si="4"/>
        <v>138.33333333333334</v>
      </c>
      <c r="J302" t="str">
        <f>IF(I302=0, "COMPLETE", "TO")</f>
        <v>TO</v>
      </c>
      <c r="L302" t="str">
        <f>IF(J302="TO","TO",D302)</f>
        <v>TO</v>
      </c>
    </row>
    <row r="303" spans="1:12" x14ac:dyDescent="0.2">
      <c r="A303" t="s">
        <v>27</v>
      </c>
      <c r="B303">
        <v>14189</v>
      </c>
      <c r="C303">
        <v>465298</v>
      </c>
      <c r="D303" t="s">
        <v>51</v>
      </c>
      <c r="E303">
        <v>145</v>
      </c>
      <c r="F303" t="s">
        <v>51</v>
      </c>
      <c r="G303" s="6" t="s">
        <v>66</v>
      </c>
      <c r="H303">
        <f>VLOOKUP(A303,Opt!$A$1:$F$43,6,0)</f>
        <v>60</v>
      </c>
      <c r="I303">
        <f t="shared" si="4"/>
        <v>141.66666666666669</v>
      </c>
      <c r="J303" t="str">
        <f>IF(I303=0, "COMPLETE", "TO")</f>
        <v>TO</v>
      </c>
      <c r="L303" t="str">
        <f>IF(J303="TO","TO",D303)</f>
        <v>TO</v>
      </c>
    </row>
    <row r="304" spans="1:12" x14ac:dyDescent="0.2">
      <c r="A304" t="s">
        <v>28</v>
      </c>
      <c r="B304">
        <v>14456</v>
      </c>
      <c r="C304">
        <v>478669</v>
      </c>
      <c r="D304" t="s">
        <v>51</v>
      </c>
      <c r="E304">
        <v>150</v>
      </c>
      <c r="F304" t="s">
        <v>51</v>
      </c>
      <c r="G304" s="6" t="s">
        <v>66</v>
      </c>
      <c r="H304">
        <f>VLOOKUP(A304,Opt!$A$1:$F$43,6,0)</f>
        <v>60</v>
      </c>
      <c r="I304">
        <f t="shared" si="4"/>
        <v>150</v>
      </c>
      <c r="J304" t="str">
        <f>IF(I304=0, "COMPLETE", "TO")</f>
        <v>TO</v>
      </c>
      <c r="L304" t="str">
        <f>IF(J304="TO","TO",D304)</f>
        <v>TO</v>
      </c>
    </row>
    <row r="305" spans="1:12" x14ac:dyDescent="0.2">
      <c r="A305" t="s">
        <v>17</v>
      </c>
      <c r="B305">
        <v>1015</v>
      </c>
      <c r="C305">
        <v>8350</v>
      </c>
      <c r="D305">
        <v>722.11352227200189</v>
      </c>
      <c r="E305">
        <v>20</v>
      </c>
      <c r="F305" t="s">
        <v>49</v>
      </c>
      <c r="G305" s="6" t="s">
        <v>63</v>
      </c>
      <c r="H305">
        <f>VLOOKUP(A305,Opt!$A$1:$F$43,6,0)</f>
        <v>20</v>
      </c>
      <c r="I305">
        <f t="shared" si="4"/>
        <v>0</v>
      </c>
      <c r="J305" t="str">
        <f>IF(I305=0, "COMPLETE", "TO")</f>
        <v>COMPLETE</v>
      </c>
      <c r="L305">
        <f>IF(J305="TO","TO",D305)</f>
        <v>722.11352227200189</v>
      </c>
    </row>
    <row r="306" spans="1:12" x14ac:dyDescent="0.2">
      <c r="A306" t="s">
        <v>18</v>
      </c>
      <c r="B306">
        <v>1117</v>
      </c>
      <c r="C306">
        <v>9603</v>
      </c>
      <c r="D306">
        <v>0.30322203659161462</v>
      </c>
      <c r="E306">
        <v>20</v>
      </c>
      <c r="F306" t="s">
        <v>49</v>
      </c>
      <c r="G306" s="6" t="s">
        <v>63</v>
      </c>
      <c r="H306">
        <f>VLOOKUP(A306,Opt!$A$1:$F$43,6,0)</f>
        <v>20</v>
      </c>
      <c r="I306">
        <f t="shared" si="4"/>
        <v>0</v>
      </c>
      <c r="J306" t="str">
        <f>IF(I306=0, "COMPLETE", "TO")</f>
        <v>COMPLETE</v>
      </c>
      <c r="L306">
        <f>IF(J306="TO","TO",D306)</f>
        <v>0.30322203659161462</v>
      </c>
    </row>
    <row r="307" spans="1:12" x14ac:dyDescent="0.2">
      <c r="A307" t="s">
        <v>19</v>
      </c>
      <c r="B307">
        <v>1022</v>
      </c>
      <c r="C307">
        <v>8618</v>
      </c>
      <c r="D307">
        <v>0.29439854547672439</v>
      </c>
      <c r="E307">
        <v>20</v>
      </c>
      <c r="F307" t="s">
        <v>49</v>
      </c>
      <c r="G307" s="6" t="s">
        <v>63</v>
      </c>
      <c r="H307">
        <f>VLOOKUP(A307,Opt!$A$1:$F$43,6,0)</f>
        <v>20</v>
      </c>
      <c r="I307">
        <f t="shared" si="4"/>
        <v>0</v>
      </c>
      <c r="J307" t="str">
        <f>IF(I307=0, "COMPLETE", "TO")</f>
        <v>COMPLETE</v>
      </c>
      <c r="L307">
        <f>IF(J307="TO","TO",D307)</f>
        <v>0.29439854547672439</v>
      </c>
    </row>
    <row r="308" spans="1:12" x14ac:dyDescent="0.2">
      <c r="A308" t="s">
        <v>20</v>
      </c>
      <c r="B308">
        <v>2401</v>
      </c>
      <c r="C308">
        <v>30144</v>
      </c>
      <c r="D308">
        <v>16.420490000000001</v>
      </c>
      <c r="E308">
        <v>15</v>
      </c>
      <c r="F308" t="s">
        <v>49</v>
      </c>
      <c r="G308" s="6" t="s">
        <v>63</v>
      </c>
      <c r="H308">
        <f>VLOOKUP(A308,Opt!$A$1:$F$43,6,0)</f>
        <v>15</v>
      </c>
      <c r="I308">
        <f t="shared" si="4"/>
        <v>0</v>
      </c>
      <c r="J308" t="str">
        <f>IF(I308=0, "COMPLETE", "TO")</f>
        <v>COMPLETE</v>
      </c>
      <c r="L308">
        <f>IF(J308="TO","TO",D308)</f>
        <v>16.420490000000001</v>
      </c>
    </row>
    <row r="309" spans="1:12" x14ac:dyDescent="0.2">
      <c r="A309" t="s">
        <v>21</v>
      </c>
      <c r="B309">
        <v>2418</v>
      </c>
      <c r="C309">
        <v>30470</v>
      </c>
      <c r="D309">
        <v>0.63535699999999995</v>
      </c>
      <c r="E309">
        <v>15</v>
      </c>
      <c r="F309" t="s">
        <v>49</v>
      </c>
      <c r="G309" s="6" t="s">
        <v>63</v>
      </c>
      <c r="H309">
        <f>VLOOKUP(A309,Opt!$A$1:$F$43,6,0)</f>
        <v>15</v>
      </c>
      <c r="I309">
        <f t="shared" si="4"/>
        <v>0</v>
      </c>
      <c r="J309" t="str">
        <f>IF(I309=0, "COMPLETE", "TO")</f>
        <v>COMPLETE</v>
      </c>
      <c r="L309">
        <f>IF(J309="TO","TO",D309)</f>
        <v>0.63535699999999995</v>
      </c>
    </row>
    <row r="310" spans="1:12" x14ac:dyDescent="0.2">
      <c r="A310" t="s">
        <v>22</v>
      </c>
      <c r="B310">
        <v>2416</v>
      </c>
      <c r="C310">
        <v>30336</v>
      </c>
      <c r="D310">
        <v>0.72491551830607937</v>
      </c>
      <c r="E310">
        <v>15</v>
      </c>
      <c r="F310" t="s">
        <v>49</v>
      </c>
      <c r="G310" s="6" t="s">
        <v>63</v>
      </c>
      <c r="H310">
        <f>VLOOKUP(A310,Opt!$A$1:$F$43,6,0)</f>
        <v>15</v>
      </c>
      <c r="I310">
        <f t="shared" si="4"/>
        <v>0</v>
      </c>
      <c r="J310" t="str">
        <f>IF(I310=0, "COMPLETE", "TO")</f>
        <v>COMPLETE</v>
      </c>
      <c r="L310">
        <f>IF(J310="TO","TO",D310)</f>
        <v>0.72491551830607937</v>
      </c>
    </row>
    <row r="311" spans="1:12" x14ac:dyDescent="0.2">
      <c r="A311" t="s">
        <v>23</v>
      </c>
      <c r="B311">
        <v>3677</v>
      </c>
      <c r="C311">
        <v>60699</v>
      </c>
      <c r="D311">
        <v>3.5267172282328833E-2</v>
      </c>
      <c r="E311">
        <v>30</v>
      </c>
      <c r="F311" t="s">
        <v>49</v>
      </c>
      <c r="G311" s="6" t="s">
        <v>63</v>
      </c>
      <c r="H311">
        <f>VLOOKUP(A311,Opt!$A$1:$F$43,6,0)</f>
        <v>30</v>
      </c>
      <c r="I311">
        <f t="shared" si="4"/>
        <v>0</v>
      </c>
      <c r="J311" t="str">
        <f>IF(I311=0, "COMPLETE", "TO")</f>
        <v>COMPLETE</v>
      </c>
      <c r="L311">
        <f>IF(J311="TO","TO",D311)</f>
        <v>3.5267172282328833E-2</v>
      </c>
    </row>
    <row r="312" spans="1:12" x14ac:dyDescent="0.2">
      <c r="A312" t="s">
        <v>24</v>
      </c>
      <c r="B312">
        <v>3890</v>
      </c>
      <c r="C312">
        <v>65880</v>
      </c>
      <c r="D312">
        <v>0.21346541279344816</v>
      </c>
      <c r="E312">
        <v>30</v>
      </c>
      <c r="F312" t="s">
        <v>49</v>
      </c>
      <c r="G312" s="6" t="s">
        <v>63</v>
      </c>
      <c r="H312">
        <f>VLOOKUP(A312,Opt!$A$1:$F$43,6,0)</f>
        <v>30</v>
      </c>
      <c r="I312">
        <f t="shared" si="4"/>
        <v>0</v>
      </c>
      <c r="J312" t="str">
        <f>IF(I312=0, "COMPLETE", "TO")</f>
        <v>COMPLETE</v>
      </c>
      <c r="L312">
        <f>IF(J312="TO","TO",D312)</f>
        <v>0.21346541279344816</v>
      </c>
    </row>
    <row r="313" spans="1:12" x14ac:dyDescent="0.2">
      <c r="A313" t="s">
        <v>25</v>
      </c>
      <c r="B313">
        <v>3681</v>
      </c>
      <c r="C313">
        <v>61006</v>
      </c>
      <c r="D313">
        <v>2.1313229157007298</v>
      </c>
      <c r="E313">
        <v>30</v>
      </c>
      <c r="F313" t="s">
        <v>49</v>
      </c>
      <c r="G313" s="6" t="s">
        <v>63</v>
      </c>
      <c r="H313">
        <f>VLOOKUP(A313,Opt!$A$1:$F$43,6,0)</f>
        <v>30</v>
      </c>
      <c r="I313">
        <f t="shared" si="4"/>
        <v>0</v>
      </c>
      <c r="J313" t="str">
        <f>IF(I313=0, "COMPLETE", "TO")</f>
        <v>COMPLETE</v>
      </c>
      <c r="L313">
        <f>IF(J313="TO","TO",D313)</f>
        <v>2.1313229157007298</v>
      </c>
    </row>
    <row r="314" spans="1:12" x14ac:dyDescent="0.2">
      <c r="A314" t="s">
        <v>26</v>
      </c>
      <c r="B314">
        <v>9954</v>
      </c>
      <c r="C314">
        <v>257871</v>
      </c>
      <c r="D314" t="s">
        <v>51</v>
      </c>
      <c r="E314">
        <v>64</v>
      </c>
      <c r="F314" t="s">
        <v>51</v>
      </c>
      <c r="G314" s="6" t="s">
        <v>63</v>
      </c>
      <c r="H314">
        <f>VLOOKUP(A314,Opt!$A$1:$F$43,6,0)</f>
        <v>60</v>
      </c>
      <c r="I314">
        <f t="shared" si="4"/>
        <v>6.666666666666667</v>
      </c>
      <c r="J314" t="str">
        <f>IF(I314=0, "COMPLETE", "TO")</f>
        <v>TO</v>
      </c>
      <c r="L314" t="str">
        <f>IF(J314="TO","TO",D314)</f>
        <v>TO</v>
      </c>
    </row>
    <row r="315" spans="1:12" x14ac:dyDescent="0.2">
      <c r="A315" t="s">
        <v>27</v>
      </c>
      <c r="B315">
        <v>9938</v>
      </c>
      <c r="C315">
        <v>256999</v>
      </c>
      <c r="D315" t="s">
        <v>51</v>
      </c>
      <c r="E315">
        <v>61</v>
      </c>
      <c r="F315" t="s">
        <v>51</v>
      </c>
      <c r="G315" s="6" t="s">
        <v>63</v>
      </c>
      <c r="H315">
        <f>VLOOKUP(A315,Opt!$A$1:$F$43,6,0)</f>
        <v>60</v>
      </c>
      <c r="I315">
        <f t="shared" si="4"/>
        <v>1.6666666666666667</v>
      </c>
      <c r="J315" t="str">
        <f>IF(I315=0, "COMPLETE", "TO")</f>
        <v>TO</v>
      </c>
      <c r="K315">
        <f>VLOOKUP(A315,[1]Sheet1!$A$2:$H$42,8,0)</f>
        <v>40</v>
      </c>
      <c r="L315" t="str">
        <f>IF(J315="TO","TO",D315)</f>
        <v>TO</v>
      </c>
    </row>
    <row r="316" spans="1:12" x14ac:dyDescent="0.2">
      <c r="A316" t="s">
        <v>28</v>
      </c>
      <c r="B316">
        <v>9955</v>
      </c>
      <c r="C316">
        <v>257880</v>
      </c>
      <c r="D316" t="s">
        <v>51</v>
      </c>
      <c r="E316">
        <v>61</v>
      </c>
      <c r="F316" t="s">
        <v>51</v>
      </c>
      <c r="G316" s="6" t="s">
        <v>63</v>
      </c>
      <c r="H316">
        <f>VLOOKUP(A316,Opt!$A$1:$F$43,6,0)</f>
        <v>60</v>
      </c>
      <c r="I316">
        <f t="shared" si="4"/>
        <v>1.6666666666666667</v>
      </c>
      <c r="J316" t="str">
        <f>IF(I316=0, "COMPLETE", "TO")</f>
        <v>TO</v>
      </c>
      <c r="K316">
        <f>VLOOKUP(A316,[1]Sheet1!$A$2:$H$42,8,0)</f>
        <v>41</v>
      </c>
      <c r="L316" t="str">
        <f>IF(J316="TO","TO",D316)</f>
        <v>TO</v>
      </c>
    </row>
    <row r="317" spans="1:12" x14ac:dyDescent="0.2">
      <c r="A317" t="s">
        <v>17</v>
      </c>
      <c r="B317">
        <v>1015</v>
      </c>
      <c r="C317">
        <v>8620</v>
      </c>
      <c r="D317">
        <v>0.22907589299138637</v>
      </c>
      <c r="E317">
        <v>20</v>
      </c>
      <c r="F317" t="s">
        <v>49</v>
      </c>
      <c r="G317" s="6" t="s">
        <v>62</v>
      </c>
      <c r="H317">
        <f>VLOOKUP(A317,Opt!$A$1:$F$43,6,0)</f>
        <v>20</v>
      </c>
      <c r="I317">
        <f t="shared" si="4"/>
        <v>0</v>
      </c>
      <c r="J317" t="str">
        <f>IF(I317=0, "COMPLETE", "TO")</f>
        <v>COMPLETE</v>
      </c>
      <c r="L317">
        <f>IF(J317="TO","TO",D317)</f>
        <v>0.22907589299138637</v>
      </c>
    </row>
    <row r="318" spans="1:12" x14ac:dyDescent="0.2">
      <c r="A318" t="s">
        <v>18</v>
      </c>
      <c r="B318">
        <v>1117</v>
      </c>
      <c r="C318">
        <v>9666</v>
      </c>
      <c r="D318">
        <v>0.46958610509173015</v>
      </c>
      <c r="E318">
        <v>20</v>
      </c>
      <c r="F318" t="s">
        <v>49</v>
      </c>
      <c r="G318" s="6" t="s">
        <v>62</v>
      </c>
      <c r="H318">
        <f>VLOOKUP(A318,Opt!$A$1:$F$43,6,0)</f>
        <v>20</v>
      </c>
      <c r="I318">
        <f t="shared" si="4"/>
        <v>0</v>
      </c>
      <c r="J318" t="str">
        <f>IF(I318=0, "COMPLETE", "TO")</f>
        <v>COMPLETE</v>
      </c>
      <c r="L318">
        <f>IF(J318="TO","TO",D318)</f>
        <v>0.46958610509173015</v>
      </c>
    </row>
    <row r="319" spans="1:12" x14ac:dyDescent="0.2">
      <c r="A319" t="s">
        <v>19</v>
      </c>
      <c r="B319">
        <v>1022</v>
      </c>
      <c r="C319">
        <v>8718</v>
      </c>
      <c r="D319">
        <v>0.17913155759742952</v>
      </c>
      <c r="E319">
        <v>20</v>
      </c>
      <c r="F319" t="s">
        <v>49</v>
      </c>
      <c r="G319" s="6" t="s">
        <v>62</v>
      </c>
      <c r="H319">
        <f>VLOOKUP(A319,Opt!$A$1:$F$43,6,0)</f>
        <v>20</v>
      </c>
      <c r="I319">
        <f t="shared" si="4"/>
        <v>0</v>
      </c>
      <c r="J319" t="str">
        <f>IF(I319=0, "COMPLETE", "TO")</f>
        <v>COMPLETE</v>
      </c>
      <c r="L319">
        <f>IF(J319="TO","TO",D319)</f>
        <v>0.17913155759742952</v>
      </c>
    </row>
    <row r="320" spans="1:12" x14ac:dyDescent="0.2">
      <c r="A320" t="s">
        <v>20</v>
      </c>
      <c r="B320">
        <v>2401</v>
      </c>
      <c r="C320">
        <v>29845</v>
      </c>
      <c r="D320">
        <v>13.258403163001638</v>
      </c>
      <c r="E320">
        <v>15</v>
      </c>
      <c r="F320" t="s">
        <v>49</v>
      </c>
      <c r="G320" s="6" t="s">
        <v>62</v>
      </c>
      <c r="H320">
        <f>VLOOKUP(A320,Opt!$A$1:$F$43,6,0)</f>
        <v>15</v>
      </c>
      <c r="I320">
        <f t="shared" si="4"/>
        <v>0</v>
      </c>
      <c r="J320" t="str">
        <f>IF(I320=0, "COMPLETE", "TO")</f>
        <v>COMPLETE</v>
      </c>
      <c r="L320">
        <f>IF(J320="TO","TO",D320)</f>
        <v>13.258403163001638</v>
      </c>
    </row>
    <row r="321" spans="1:12" x14ac:dyDescent="0.2">
      <c r="A321" t="s">
        <v>21</v>
      </c>
      <c r="B321">
        <v>2418</v>
      </c>
      <c r="C321">
        <v>30540</v>
      </c>
      <c r="D321">
        <v>2.5930318022787104</v>
      </c>
      <c r="E321">
        <v>15</v>
      </c>
      <c r="F321" t="s">
        <v>49</v>
      </c>
      <c r="G321" s="6" t="s">
        <v>62</v>
      </c>
      <c r="H321">
        <f>VLOOKUP(A321,Opt!$A$1:$F$43,6,0)</f>
        <v>15</v>
      </c>
      <c r="I321">
        <f t="shared" si="4"/>
        <v>0</v>
      </c>
      <c r="J321" t="str">
        <f>IF(I321=0, "COMPLETE", "TO")</f>
        <v>COMPLETE</v>
      </c>
      <c r="L321">
        <f>IF(J321="TO","TO",D321)</f>
        <v>2.5930318022787104</v>
      </c>
    </row>
    <row r="322" spans="1:12" x14ac:dyDescent="0.2">
      <c r="A322" t="s">
        <v>22</v>
      </c>
      <c r="B322">
        <v>2416</v>
      </c>
      <c r="C322">
        <v>30390</v>
      </c>
      <c r="D322">
        <v>1.1559247289813359</v>
      </c>
      <c r="E322">
        <v>15</v>
      </c>
      <c r="F322" t="s">
        <v>49</v>
      </c>
      <c r="G322" s="6" t="s">
        <v>62</v>
      </c>
      <c r="H322">
        <f>VLOOKUP(A322,Opt!$A$1:$F$43,6,0)</f>
        <v>15</v>
      </c>
      <c r="I322">
        <f t="shared" si="4"/>
        <v>0</v>
      </c>
      <c r="J322" t="str">
        <f>IF(I322=0, "COMPLETE", "TO")</f>
        <v>COMPLETE</v>
      </c>
      <c r="L322">
        <f>IF(J322="TO","TO",D322)</f>
        <v>1.1559247289813359</v>
      </c>
    </row>
    <row r="323" spans="1:12" x14ac:dyDescent="0.2">
      <c r="A323" t="s">
        <v>23</v>
      </c>
      <c r="B323">
        <v>3677</v>
      </c>
      <c r="C323">
        <v>60456</v>
      </c>
      <c r="D323">
        <v>11.572877713522761</v>
      </c>
      <c r="E323">
        <v>30</v>
      </c>
      <c r="F323" t="s">
        <v>49</v>
      </c>
      <c r="G323" s="6" t="s">
        <v>62</v>
      </c>
      <c r="H323">
        <f>VLOOKUP(A323,Opt!$A$1:$F$43,6,0)</f>
        <v>30</v>
      </c>
      <c r="I323">
        <f t="shared" ref="I323:I331" si="5">IF(H323="-","-",(E323-H323)/H323*100)</f>
        <v>0</v>
      </c>
      <c r="J323" t="str">
        <f>IF(I323=0, "COMPLETE", "TO")</f>
        <v>COMPLETE</v>
      </c>
      <c r="L323">
        <f>IF(J323="TO","TO",D323)</f>
        <v>11.572877713522761</v>
      </c>
    </row>
    <row r="324" spans="1:12" x14ac:dyDescent="0.2">
      <c r="A324" t="s">
        <v>24</v>
      </c>
      <c r="B324">
        <v>3890</v>
      </c>
      <c r="C324">
        <v>65964</v>
      </c>
      <c r="D324">
        <v>130.9075449551776</v>
      </c>
      <c r="E324">
        <v>30</v>
      </c>
      <c r="F324" t="s">
        <v>49</v>
      </c>
      <c r="G324" s="6" t="s">
        <v>62</v>
      </c>
      <c r="H324">
        <f>VLOOKUP(A324,Opt!$A$1:$F$43,6,0)</f>
        <v>30</v>
      </c>
      <c r="I324">
        <f t="shared" si="5"/>
        <v>0</v>
      </c>
      <c r="J324" t="str">
        <f>IF(I324=0, "COMPLETE", "TO")</f>
        <v>COMPLETE</v>
      </c>
      <c r="L324">
        <f>IF(J324="TO","TO",D324)</f>
        <v>130.9075449551776</v>
      </c>
    </row>
    <row r="325" spans="1:12" x14ac:dyDescent="0.2">
      <c r="A325" t="s">
        <v>25</v>
      </c>
      <c r="B325">
        <v>3681</v>
      </c>
      <c r="C325">
        <v>60957</v>
      </c>
      <c r="D325">
        <v>32.185272547803478</v>
      </c>
      <c r="E325">
        <v>30</v>
      </c>
      <c r="F325" t="s">
        <v>49</v>
      </c>
      <c r="G325" s="6" t="s">
        <v>62</v>
      </c>
      <c r="H325">
        <f>VLOOKUP(A325,Opt!$A$1:$F$43,6,0)</f>
        <v>30</v>
      </c>
      <c r="I325">
        <f t="shared" si="5"/>
        <v>0</v>
      </c>
      <c r="J325" t="str">
        <f>IF(I325=0, "COMPLETE", "TO")</f>
        <v>COMPLETE</v>
      </c>
      <c r="L325">
        <f>IF(J325="TO","TO",D325)</f>
        <v>32.185272547803478</v>
      </c>
    </row>
    <row r="326" spans="1:12" x14ac:dyDescent="0.2">
      <c r="A326" t="s">
        <v>26</v>
      </c>
      <c r="B326">
        <v>9954</v>
      </c>
      <c r="C326">
        <v>257931</v>
      </c>
      <c r="D326" t="s">
        <v>51</v>
      </c>
      <c r="E326">
        <v>64</v>
      </c>
      <c r="F326" t="s">
        <v>51</v>
      </c>
      <c r="G326" s="6" t="s">
        <v>62</v>
      </c>
      <c r="H326">
        <f>VLOOKUP(A326,Opt!$A$1:$F$43,6,0)</f>
        <v>60</v>
      </c>
      <c r="I326">
        <f t="shared" si="5"/>
        <v>6.666666666666667</v>
      </c>
      <c r="J326" t="str">
        <f>IF(I326=0, "COMPLETE", "TO")</f>
        <v>TO</v>
      </c>
      <c r="L326" t="str">
        <f>IF(J326="TO","TO",D326)</f>
        <v>TO</v>
      </c>
    </row>
    <row r="327" spans="1:12" x14ac:dyDescent="0.2">
      <c r="A327" t="s">
        <v>27</v>
      </c>
      <c r="B327">
        <v>9938</v>
      </c>
      <c r="C327">
        <v>257142</v>
      </c>
      <c r="D327" s="6" t="s">
        <v>51</v>
      </c>
      <c r="E327">
        <v>61</v>
      </c>
      <c r="F327" t="s">
        <v>51</v>
      </c>
      <c r="G327" s="6" t="s">
        <v>62</v>
      </c>
      <c r="H327">
        <f>VLOOKUP(A327,Opt!$A$1:$F$43,6,0)</f>
        <v>60</v>
      </c>
      <c r="I327">
        <f t="shared" si="5"/>
        <v>1.6666666666666667</v>
      </c>
      <c r="J327" t="str">
        <f>IF(I327=0, "COMPLETE", "TO")</f>
        <v>TO</v>
      </c>
      <c r="K327">
        <f>VLOOKUP(A327,[1]Sheet1!$A$2:$H$42,8,0)</f>
        <v>40</v>
      </c>
      <c r="L327" t="str">
        <f>IF(J327="TO","TO",D327)</f>
        <v>TO</v>
      </c>
    </row>
    <row r="328" spans="1:12" x14ac:dyDescent="0.2">
      <c r="A328" t="s">
        <v>28</v>
      </c>
      <c r="B328">
        <v>9955</v>
      </c>
      <c r="C328">
        <v>258001</v>
      </c>
      <c r="D328" t="s">
        <v>51</v>
      </c>
      <c r="E328">
        <v>61</v>
      </c>
      <c r="F328" t="s">
        <v>51</v>
      </c>
      <c r="G328" s="6" t="s">
        <v>62</v>
      </c>
      <c r="H328">
        <f>VLOOKUP(A328,Opt!$A$1:$F$43,6,0)</f>
        <v>60</v>
      </c>
      <c r="I328">
        <f t="shared" si="5"/>
        <v>1.6666666666666667</v>
      </c>
      <c r="J328" t="str">
        <f>IF(I328=0, "COMPLETE", "TO")</f>
        <v>TO</v>
      </c>
      <c r="K328">
        <f>VLOOKUP(A328,[1]Sheet1!$A$2:$H$42,8,0)</f>
        <v>41</v>
      </c>
      <c r="L328" t="str">
        <f>IF(J328="TO","TO",D328)</f>
        <v>TO</v>
      </c>
    </row>
    <row r="329" spans="1:12" x14ac:dyDescent="0.2">
      <c r="A329" t="s">
        <v>30</v>
      </c>
      <c r="B329">
        <v>1128</v>
      </c>
      <c r="C329">
        <v>9976</v>
      </c>
      <c r="D329" s="6">
        <v>1.4229053523216864</v>
      </c>
      <c r="E329">
        <v>30</v>
      </c>
      <c r="F329" t="str">
        <f>IF(E329=0, "COMPLETE", "TO")</f>
        <v>TO</v>
      </c>
      <c r="G329" t="s">
        <v>73</v>
      </c>
      <c r="H329">
        <f>VLOOKUP(A329,Opt!$A$1:$F$43,6,0)</f>
        <v>30</v>
      </c>
      <c r="I329">
        <f t="shared" si="5"/>
        <v>0</v>
      </c>
      <c r="J329" t="str">
        <f>IF(I329=0, "COMPLETE", "TO")</f>
        <v>COMPLETE</v>
      </c>
      <c r="K329">
        <f>VLOOKUP(A329,[1]Sheet1!$A$2:$H$42,8,0)</f>
        <v>18</v>
      </c>
      <c r="L329">
        <f>IF(J329="TO","TO",D329)</f>
        <v>1.4229053523216864</v>
      </c>
    </row>
    <row r="330" spans="1:12" x14ac:dyDescent="0.2">
      <c r="A330" t="s">
        <v>31</v>
      </c>
      <c r="B330">
        <v>1548</v>
      </c>
      <c r="C330">
        <v>14952</v>
      </c>
      <c r="D330" s="6">
        <v>0.47741448508459144</v>
      </c>
      <c r="E330">
        <v>28</v>
      </c>
      <c r="F330" t="s">
        <v>49</v>
      </c>
      <c r="G330" t="s">
        <v>73</v>
      </c>
      <c r="H330">
        <f>VLOOKUP(A330,Opt!$A$1:$F$43,6,0)</f>
        <v>28</v>
      </c>
      <c r="I330">
        <f t="shared" si="5"/>
        <v>0</v>
      </c>
      <c r="J330" t="str">
        <f>IF(I330=0, "COMPLETE", "TO")</f>
        <v>COMPLETE</v>
      </c>
      <c r="K330">
        <f>VLOOKUP(A330,[1]Sheet1!$A$2:$H$42,8,0)</f>
        <v>19</v>
      </c>
      <c r="L330">
        <f>IF(J330="TO","TO",D330)</f>
        <v>0.47741448508459144</v>
      </c>
    </row>
    <row r="331" spans="1:12" x14ac:dyDescent="0.2">
      <c r="A331" t="s">
        <v>30</v>
      </c>
      <c r="B331">
        <v>1128</v>
      </c>
      <c r="C331">
        <v>9175</v>
      </c>
      <c r="D331" s="64">
        <f>1.189630002*0.9</f>
        <v>1.0706670018</v>
      </c>
      <c r="E331">
        <v>30</v>
      </c>
      <c r="F331" t="s">
        <v>49</v>
      </c>
      <c r="G331" s="6" t="s">
        <v>63</v>
      </c>
      <c r="H331">
        <f>VLOOKUP(A331,Opt!$A$1:$F$43,6,0)</f>
        <v>30</v>
      </c>
      <c r="I331">
        <f t="shared" si="5"/>
        <v>0</v>
      </c>
      <c r="J331" t="str">
        <f>IF(I331=0, "COMPLETE", "TO")</f>
        <v>COMPLETE</v>
      </c>
      <c r="K331">
        <f>VLOOKUP(A331,[1]Sheet1!$A$2:$H$42,8,0)</f>
        <v>18</v>
      </c>
      <c r="L331">
        <f>IF(J331="TO","TO",D331)</f>
        <v>1.0706670018</v>
      </c>
    </row>
  </sheetData>
  <autoFilter ref="A1:J331" xr:uid="{DA62C52E-0E4E-4939-88C2-6F0A90005986}"/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F404-5E21-4AA3-AE12-B0CF4144FB69}">
  <dimension ref="A2:D12"/>
  <sheetViews>
    <sheetView workbookViewId="0">
      <pane ySplit="4" topLeftCell="A5" activePane="bottomLeft" state="frozen"/>
      <selection pane="bottomLeft" activeCell="D4" sqref="D4:D11"/>
    </sheetView>
  </sheetViews>
  <sheetFormatPr baseColWidth="10" defaultRowHeight="15" x14ac:dyDescent="0.2"/>
  <cols>
    <col min="1" max="1" width="13.6640625" bestFit="1" customWidth="1"/>
    <col min="2" max="4" width="12.1640625" bestFit="1" customWidth="1"/>
    <col min="5" max="6" width="14.83203125" bestFit="1" customWidth="1"/>
    <col min="7" max="7" width="17.5" bestFit="1" customWidth="1"/>
    <col min="8" max="9" width="14.83203125" bestFit="1" customWidth="1"/>
    <col min="10" max="10" width="17.5" bestFit="1" customWidth="1"/>
    <col min="11" max="12" width="9.5" bestFit="1" customWidth="1"/>
    <col min="13" max="13" width="11.33203125" bestFit="1" customWidth="1"/>
    <col min="14" max="15" width="14.33203125" bestFit="1" customWidth="1"/>
    <col min="16" max="16" width="17" bestFit="1" customWidth="1"/>
    <col min="17" max="18" width="14.33203125" bestFit="1" customWidth="1"/>
    <col min="19" max="19" width="17" bestFit="1" customWidth="1"/>
    <col min="20" max="21" width="11.33203125" bestFit="1" customWidth="1"/>
    <col min="22" max="22" width="13.83203125" bestFit="1" customWidth="1"/>
    <col min="23" max="24" width="11.33203125" bestFit="1" customWidth="1"/>
    <col min="25" max="25" width="13.83203125" bestFit="1" customWidth="1"/>
    <col min="26" max="26" width="10" bestFit="1" customWidth="1"/>
    <col min="27" max="29" width="14.33203125" bestFit="1" customWidth="1"/>
    <col min="30" max="30" width="26.1640625" bestFit="1" customWidth="1"/>
    <col min="31" max="31" width="25.1640625" bestFit="1" customWidth="1"/>
    <col min="32" max="35" width="14.33203125" bestFit="1" customWidth="1"/>
    <col min="36" max="36" width="26.1640625" bestFit="1" customWidth="1"/>
    <col min="37" max="37" width="25.1640625" bestFit="1" customWidth="1"/>
    <col min="38" max="41" width="14" bestFit="1" customWidth="1"/>
    <col min="42" max="42" width="23.1640625" bestFit="1" customWidth="1"/>
    <col min="43" max="43" width="22.1640625" bestFit="1" customWidth="1"/>
    <col min="44" max="47" width="14" bestFit="1" customWidth="1"/>
    <col min="48" max="48" width="23.1640625" bestFit="1" customWidth="1"/>
    <col min="49" max="49" width="22.1640625" bestFit="1" customWidth="1"/>
    <col min="50" max="50" width="18.33203125" bestFit="1" customWidth="1"/>
    <col min="51" max="51" width="17.33203125" bestFit="1" customWidth="1"/>
    <col min="52" max="52" width="19" bestFit="1" customWidth="1"/>
    <col min="53" max="53" width="31.1640625" bestFit="1" customWidth="1"/>
    <col min="54" max="54" width="26.1640625" bestFit="1" customWidth="1"/>
    <col min="55" max="55" width="25.1640625" bestFit="1" customWidth="1"/>
    <col min="56" max="61" width="19" bestFit="1" customWidth="1"/>
    <col min="62" max="62" width="28.1640625" bestFit="1" customWidth="1"/>
    <col min="63" max="63" width="23.1640625" bestFit="1" customWidth="1"/>
    <col min="64" max="64" width="22.1640625" bestFit="1" customWidth="1"/>
    <col min="65" max="70" width="19" bestFit="1" customWidth="1"/>
    <col min="71" max="71" width="28.1640625" bestFit="1" customWidth="1"/>
    <col min="72" max="72" width="23.1640625" bestFit="1" customWidth="1"/>
    <col min="73" max="73" width="22.1640625" bestFit="1" customWidth="1"/>
    <col min="74" max="74" width="23.33203125" bestFit="1" customWidth="1"/>
    <col min="75" max="75" width="18.33203125" bestFit="1" customWidth="1"/>
    <col min="76" max="76" width="17.33203125" bestFit="1" customWidth="1"/>
  </cols>
  <sheetData>
    <row r="2" spans="1:4" x14ac:dyDescent="0.2">
      <c r="A2" s="12" t="s">
        <v>102</v>
      </c>
      <c r="B2" s="12" t="s">
        <v>47</v>
      </c>
    </row>
    <row r="3" spans="1:4" x14ac:dyDescent="0.2">
      <c r="A3" s="12" t="s">
        <v>48</v>
      </c>
      <c r="B3" t="s">
        <v>49</v>
      </c>
      <c r="C3" t="s">
        <v>51</v>
      </c>
      <c r="D3" t="s">
        <v>82</v>
      </c>
    </row>
    <row r="4" spans="1:4" x14ac:dyDescent="0.2">
      <c r="A4" t="s">
        <v>73</v>
      </c>
      <c r="B4">
        <v>0</v>
      </c>
      <c r="C4">
        <v>3.570754903260172</v>
      </c>
      <c r="D4">
        <v>1.4805569111078762</v>
      </c>
    </row>
    <row r="5" spans="1:4" x14ac:dyDescent="0.2">
      <c r="A5" t="s">
        <v>74</v>
      </c>
      <c r="B5">
        <v>0</v>
      </c>
      <c r="C5">
        <v>7.0467618847927254</v>
      </c>
      <c r="D5">
        <v>2.8909792347867591</v>
      </c>
    </row>
    <row r="6" spans="1:4" x14ac:dyDescent="0.2">
      <c r="A6" t="s">
        <v>72</v>
      </c>
      <c r="B6">
        <v>0</v>
      </c>
      <c r="C6">
        <v>4.0915461323329803</v>
      </c>
      <c r="D6">
        <v>1.6785830286494279</v>
      </c>
    </row>
    <row r="7" spans="1:4" x14ac:dyDescent="0.2">
      <c r="A7" t="s">
        <v>71</v>
      </c>
      <c r="B7">
        <v>0</v>
      </c>
      <c r="C7">
        <v>86.02732952249319</v>
      </c>
      <c r="D7">
        <v>28.67577650749773</v>
      </c>
    </row>
    <row r="8" spans="1:4" x14ac:dyDescent="0.2">
      <c r="A8" t="s">
        <v>67</v>
      </c>
      <c r="B8">
        <v>0</v>
      </c>
      <c r="C8">
        <v>87.640160640467201</v>
      </c>
      <c r="D8">
        <v>31.460570486321558</v>
      </c>
    </row>
    <row r="9" spans="1:4" x14ac:dyDescent="0.2">
      <c r="A9" t="s">
        <v>66</v>
      </c>
      <c r="B9">
        <v>0</v>
      </c>
      <c r="C9">
        <v>86.02732952249319</v>
      </c>
      <c r="D9">
        <v>28.67577650749773</v>
      </c>
    </row>
    <row r="10" spans="1:4" x14ac:dyDescent="0.2">
      <c r="A10" t="s">
        <v>63</v>
      </c>
      <c r="B10">
        <v>0</v>
      </c>
      <c r="C10">
        <v>3.9725081469412369</v>
      </c>
      <c r="D10">
        <v>1.4260285655686491</v>
      </c>
    </row>
    <row r="11" spans="1:4" x14ac:dyDescent="0.2">
      <c r="A11" t="s">
        <v>62</v>
      </c>
      <c r="B11">
        <v>0</v>
      </c>
      <c r="C11">
        <v>3.8246333348059727</v>
      </c>
      <c r="D11">
        <v>1.4710128210792202</v>
      </c>
    </row>
    <row r="12" spans="1:4" x14ac:dyDescent="0.2">
      <c r="A12" t="s">
        <v>82</v>
      </c>
      <c r="B12">
        <v>0</v>
      </c>
      <c r="C12">
        <v>32.335366036102243</v>
      </c>
      <c r="D12">
        <v>12.151506981719953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867C-E041-47F5-B3A9-F11D9D805190}">
  <dimension ref="A2:I43"/>
  <sheetViews>
    <sheetView workbookViewId="0"/>
  </sheetViews>
  <sheetFormatPr baseColWidth="10" defaultRowHeight="15" x14ac:dyDescent="0.2"/>
  <cols>
    <col min="2" max="2" width="8.33203125" bestFit="1" customWidth="1"/>
    <col min="3" max="4" width="17.5" bestFit="1" customWidth="1"/>
    <col min="5" max="5" width="11.33203125" bestFit="1" customWidth="1"/>
    <col min="6" max="7" width="17" bestFit="1" customWidth="1"/>
    <col min="8" max="9" width="13.83203125" bestFit="1" customWidth="1"/>
  </cols>
  <sheetData>
    <row r="2" spans="1:9" x14ac:dyDescent="0.2">
      <c r="A2" s="14" t="s">
        <v>44</v>
      </c>
      <c r="B2" s="15" t="s">
        <v>73</v>
      </c>
      <c r="C2" s="15" t="s">
        <v>74</v>
      </c>
      <c r="D2" s="15" t="s">
        <v>72</v>
      </c>
      <c r="E2" s="15" t="s">
        <v>71</v>
      </c>
      <c r="F2" s="15" t="s">
        <v>67</v>
      </c>
      <c r="G2" s="15" t="s">
        <v>66</v>
      </c>
      <c r="H2" s="15" t="s">
        <v>63</v>
      </c>
      <c r="I2" s="15" t="s">
        <v>62</v>
      </c>
    </row>
    <row r="3" spans="1:9" x14ac:dyDescent="0.2">
      <c r="A3" t="s">
        <v>0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</row>
    <row r="4" spans="1:9" x14ac:dyDescent="0.2">
      <c r="A4" t="s">
        <v>1</v>
      </c>
      <c r="B4">
        <v>58</v>
      </c>
      <c r="C4">
        <v>58</v>
      </c>
      <c r="D4">
        <v>58</v>
      </c>
      <c r="E4">
        <v>57</v>
      </c>
      <c r="F4">
        <v>57</v>
      </c>
      <c r="G4">
        <v>57</v>
      </c>
      <c r="H4">
        <v>57</v>
      </c>
      <c r="I4">
        <v>58</v>
      </c>
    </row>
    <row r="5" spans="1:9" x14ac:dyDescent="0.2">
      <c r="A5" t="s">
        <v>2</v>
      </c>
      <c r="B5">
        <v>86</v>
      </c>
      <c r="C5">
        <v>86</v>
      </c>
      <c r="D5">
        <v>86</v>
      </c>
      <c r="E5">
        <v>84</v>
      </c>
      <c r="F5">
        <v>84</v>
      </c>
      <c r="G5">
        <v>84</v>
      </c>
      <c r="H5">
        <v>86</v>
      </c>
      <c r="I5">
        <v>86</v>
      </c>
    </row>
    <row r="6" spans="1:9" x14ac:dyDescent="0.2">
      <c r="A6" t="s">
        <v>3</v>
      </c>
      <c r="B6">
        <v>110</v>
      </c>
      <c r="C6">
        <v>110</v>
      </c>
      <c r="D6">
        <v>110</v>
      </c>
      <c r="E6">
        <v>172</v>
      </c>
      <c r="F6">
        <v>172</v>
      </c>
      <c r="G6">
        <v>172</v>
      </c>
      <c r="H6">
        <v>110</v>
      </c>
      <c r="I6">
        <v>110</v>
      </c>
    </row>
    <row r="7" spans="1:9" x14ac:dyDescent="0.2">
      <c r="A7" t="s">
        <v>4</v>
      </c>
      <c r="B7">
        <v>138</v>
      </c>
      <c r="C7">
        <v>138</v>
      </c>
      <c r="D7">
        <v>138</v>
      </c>
      <c r="E7">
        <v>134</v>
      </c>
      <c r="F7">
        <v>217</v>
      </c>
      <c r="G7">
        <v>134</v>
      </c>
      <c r="H7">
        <v>138</v>
      </c>
      <c r="I7">
        <v>138</v>
      </c>
    </row>
    <row r="8" spans="1:9" x14ac:dyDescent="0.2">
      <c r="A8" t="s">
        <v>5</v>
      </c>
      <c r="B8">
        <v>36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</row>
    <row r="9" spans="1:9" x14ac:dyDescent="0.2">
      <c r="A9" t="s">
        <v>6</v>
      </c>
      <c r="B9">
        <v>69</v>
      </c>
      <c r="C9">
        <v>69</v>
      </c>
      <c r="D9">
        <v>69</v>
      </c>
      <c r="E9">
        <v>117</v>
      </c>
      <c r="F9">
        <v>117</v>
      </c>
      <c r="G9">
        <v>117</v>
      </c>
      <c r="H9">
        <v>69</v>
      </c>
      <c r="I9">
        <v>69</v>
      </c>
    </row>
    <row r="10" spans="1:9" x14ac:dyDescent="0.2">
      <c r="A10" t="s">
        <v>7</v>
      </c>
      <c r="B10">
        <v>108</v>
      </c>
      <c r="C10">
        <v>108</v>
      </c>
      <c r="D10">
        <v>108</v>
      </c>
      <c r="E10">
        <v>163</v>
      </c>
      <c r="F10">
        <v>163</v>
      </c>
      <c r="G10">
        <v>163</v>
      </c>
      <c r="H10">
        <v>108</v>
      </c>
      <c r="I10">
        <v>108</v>
      </c>
    </row>
    <row r="11" spans="1:9" x14ac:dyDescent="0.2">
      <c r="A11" t="s">
        <v>8</v>
      </c>
      <c r="B11">
        <v>131</v>
      </c>
      <c r="C11">
        <v>137</v>
      </c>
      <c r="D11">
        <v>137</v>
      </c>
      <c r="E11">
        <v>220</v>
      </c>
      <c r="F11">
        <v>220</v>
      </c>
      <c r="G11">
        <v>220</v>
      </c>
      <c r="H11">
        <v>131</v>
      </c>
      <c r="I11">
        <v>131</v>
      </c>
    </row>
    <row r="12" spans="1:9" x14ac:dyDescent="0.2">
      <c r="A12" t="s">
        <v>9</v>
      </c>
      <c r="B12">
        <v>169</v>
      </c>
      <c r="C12">
        <v>169</v>
      </c>
      <c r="D12">
        <v>169</v>
      </c>
      <c r="E12">
        <v>267</v>
      </c>
      <c r="F12">
        <v>267</v>
      </c>
      <c r="G12">
        <v>267</v>
      </c>
      <c r="H12">
        <v>169</v>
      </c>
      <c r="I12">
        <v>169</v>
      </c>
    </row>
    <row r="13" spans="1:9" x14ac:dyDescent="0.2">
      <c r="A13" t="s">
        <v>10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  <c r="I13">
        <v>23</v>
      </c>
    </row>
    <row r="14" spans="1:9" x14ac:dyDescent="0.2">
      <c r="A14" t="s">
        <v>11</v>
      </c>
      <c r="B14">
        <v>66</v>
      </c>
      <c r="C14">
        <v>66</v>
      </c>
      <c r="D14">
        <v>66</v>
      </c>
      <c r="E14">
        <v>140</v>
      </c>
      <c r="F14">
        <v>140</v>
      </c>
      <c r="G14">
        <v>140</v>
      </c>
      <c r="H14">
        <v>66</v>
      </c>
      <c r="I14">
        <v>66</v>
      </c>
    </row>
    <row r="15" spans="1:9" x14ac:dyDescent="0.2">
      <c r="A15" t="s">
        <v>12</v>
      </c>
      <c r="B15">
        <v>720</v>
      </c>
      <c r="C15">
        <v>720</v>
      </c>
      <c r="D15">
        <v>720</v>
      </c>
      <c r="E15">
        <v>805</v>
      </c>
      <c r="F15">
        <v>805</v>
      </c>
      <c r="G15">
        <v>805</v>
      </c>
      <c r="H15">
        <v>720</v>
      </c>
      <c r="I15">
        <v>720</v>
      </c>
    </row>
    <row r="16" spans="1:9" x14ac:dyDescent="0.2">
      <c r="A16" t="s">
        <v>13</v>
      </c>
      <c r="B16">
        <v>1016</v>
      </c>
      <c r="C16">
        <v>1016</v>
      </c>
      <c r="D16">
        <v>1016</v>
      </c>
      <c r="E16">
        <v>1016</v>
      </c>
      <c r="F16">
        <v>1016</v>
      </c>
      <c r="G16">
        <v>1016</v>
      </c>
      <c r="H16">
        <v>1016</v>
      </c>
      <c r="I16">
        <v>1016</v>
      </c>
    </row>
    <row r="17" spans="1:9" x14ac:dyDescent="0.2">
      <c r="A17" t="s">
        <v>14</v>
      </c>
      <c r="B17">
        <v>1213</v>
      </c>
      <c r="C17">
        <v>1557</v>
      </c>
      <c r="D17">
        <v>1213</v>
      </c>
      <c r="E17">
        <v>1557</v>
      </c>
      <c r="F17">
        <v>1557</v>
      </c>
      <c r="G17">
        <v>1557</v>
      </c>
      <c r="H17">
        <v>1213</v>
      </c>
      <c r="I17">
        <v>1213</v>
      </c>
    </row>
    <row r="18" spans="1:9" x14ac:dyDescent="0.2">
      <c r="A18" t="s">
        <v>15</v>
      </c>
      <c r="B18">
        <v>1961</v>
      </c>
      <c r="C18">
        <v>2291</v>
      </c>
      <c r="D18">
        <v>1961</v>
      </c>
      <c r="E18">
        <v>2291</v>
      </c>
      <c r="F18">
        <v>2291</v>
      </c>
      <c r="G18">
        <v>2291</v>
      </c>
      <c r="H18">
        <v>1961</v>
      </c>
      <c r="I18">
        <v>1961</v>
      </c>
    </row>
    <row r="19" spans="1:9" x14ac:dyDescent="0.2">
      <c r="A19" t="s">
        <v>16</v>
      </c>
      <c r="B19">
        <v>3170</v>
      </c>
      <c r="C19">
        <v>3904</v>
      </c>
      <c r="D19">
        <v>3170</v>
      </c>
      <c r="E19">
        <v>3904</v>
      </c>
      <c r="F19">
        <v>3904</v>
      </c>
      <c r="G19">
        <v>3904</v>
      </c>
      <c r="H19">
        <v>3170</v>
      </c>
      <c r="I19">
        <v>3170</v>
      </c>
    </row>
    <row r="20" spans="1:9" x14ac:dyDescent="0.2">
      <c r="A20" t="s">
        <v>17</v>
      </c>
      <c r="B20">
        <v>20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v>20</v>
      </c>
    </row>
    <row r="21" spans="1:9" x14ac:dyDescent="0.2">
      <c r="A21" t="s">
        <v>18</v>
      </c>
      <c r="B21">
        <v>20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v>20</v>
      </c>
    </row>
    <row r="22" spans="1:9" x14ac:dyDescent="0.2">
      <c r="A22" t="s">
        <v>19</v>
      </c>
      <c r="B22">
        <v>20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  <c r="I22">
        <v>20</v>
      </c>
    </row>
    <row r="23" spans="1:9" x14ac:dyDescent="0.2">
      <c r="A23" t="s">
        <v>20</v>
      </c>
      <c r="B23">
        <v>15</v>
      </c>
      <c r="C23">
        <v>15</v>
      </c>
      <c r="D23">
        <v>15</v>
      </c>
      <c r="E23">
        <v>15</v>
      </c>
      <c r="F23">
        <v>15</v>
      </c>
      <c r="G23">
        <v>15</v>
      </c>
      <c r="H23">
        <v>15</v>
      </c>
      <c r="I23">
        <v>15</v>
      </c>
    </row>
    <row r="24" spans="1:9" x14ac:dyDescent="0.2">
      <c r="A24" t="s">
        <v>21</v>
      </c>
      <c r="B24">
        <v>15</v>
      </c>
      <c r="C24">
        <v>15</v>
      </c>
      <c r="D24">
        <v>15</v>
      </c>
      <c r="E24">
        <v>15</v>
      </c>
      <c r="F24">
        <v>15</v>
      </c>
      <c r="G24">
        <v>15</v>
      </c>
      <c r="H24">
        <v>15</v>
      </c>
      <c r="I24">
        <v>15</v>
      </c>
    </row>
    <row r="25" spans="1:9" x14ac:dyDescent="0.2">
      <c r="A25" t="s">
        <v>22</v>
      </c>
      <c r="B25">
        <v>15</v>
      </c>
      <c r="C25">
        <v>15</v>
      </c>
      <c r="D25">
        <v>15</v>
      </c>
      <c r="E25">
        <v>15</v>
      </c>
      <c r="F25">
        <v>15</v>
      </c>
      <c r="G25">
        <v>15</v>
      </c>
      <c r="H25">
        <v>15</v>
      </c>
      <c r="I25">
        <v>15</v>
      </c>
    </row>
    <row r="26" spans="1:9" x14ac:dyDescent="0.2">
      <c r="A26" t="s">
        <v>23</v>
      </c>
      <c r="B26">
        <v>30</v>
      </c>
      <c r="C26">
        <v>30</v>
      </c>
      <c r="D26">
        <v>30</v>
      </c>
      <c r="E26">
        <v>30</v>
      </c>
      <c r="F26">
        <v>65</v>
      </c>
      <c r="G26">
        <v>30</v>
      </c>
      <c r="H26">
        <v>30</v>
      </c>
      <c r="I26">
        <v>30</v>
      </c>
    </row>
    <row r="27" spans="1:9" x14ac:dyDescent="0.2">
      <c r="A27" t="s">
        <v>24</v>
      </c>
      <c r="B27">
        <v>31</v>
      </c>
      <c r="C27">
        <v>31</v>
      </c>
      <c r="D27">
        <v>31</v>
      </c>
      <c r="E27">
        <v>51</v>
      </c>
      <c r="F27">
        <v>30</v>
      </c>
      <c r="G27">
        <v>51</v>
      </c>
      <c r="H27">
        <v>30</v>
      </c>
      <c r="I27">
        <v>30</v>
      </c>
    </row>
    <row r="28" spans="1:9" x14ac:dyDescent="0.2">
      <c r="A28" t="s">
        <v>25</v>
      </c>
      <c r="B28">
        <v>30</v>
      </c>
      <c r="C28">
        <v>30</v>
      </c>
      <c r="D28">
        <v>30</v>
      </c>
      <c r="E28">
        <v>30</v>
      </c>
      <c r="F28">
        <v>30</v>
      </c>
      <c r="G28">
        <v>30</v>
      </c>
      <c r="H28">
        <v>30</v>
      </c>
      <c r="I28">
        <v>30</v>
      </c>
    </row>
    <row r="29" spans="1:9" x14ac:dyDescent="0.2">
      <c r="A29" t="s">
        <v>26</v>
      </c>
      <c r="B29">
        <v>64</v>
      </c>
      <c r="C29">
        <v>64</v>
      </c>
      <c r="D29">
        <v>64</v>
      </c>
      <c r="E29">
        <v>143</v>
      </c>
      <c r="F29">
        <v>143</v>
      </c>
      <c r="G29">
        <v>143</v>
      </c>
      <c r="H29">
        <v>64</v>
      </c>
      <c r="I29">
        <v>64</v>
      </c>
    </row>
    <row r="30" spans="1:9" x14ac:dyDescent="0.2">
      <c r="A30" t="s">
        <v>27</v>
      </c>
      <c r="B30">
        <v>61</v>
      </c>
      <c r="C30">
        <v>61</v>
      </c>
      <c r="D30">
        <v>61</v>
      </c>
      <c r="E30">
        <v>145</v>
      </c>
      <c r="F30">
        <v>145</v>
      </c>
      <c r="G30">
        <v>145</v>
      </c>
      <c r="H30">
        <v>61</v>
      </c>
      <c r="I30">
        <v>61</v>
      </c>
    </row>
    <row r="31" spans="1:9" x14ac:dyDescent="0.2">
      <c r="A31" t="s">
        <v>28</v>
      </c>
      <c r="B31">
        <v>61</v>
      </c>
      <c r="C31">
        <v>61</v>
      </c>
      <c r="D31">
        <v>61</v>
      </c>
      <c r="E31">
        <v>150</v>
      </c>
      <c r="F31">
        <v>150</v>
      </c>
      <c r="G31">
        <v>150</v>
      </c>
      <c r="H31">
        <v>61</v>
      </c>
      <c r="I31">
        <v>61</v>
      </c>
    </row>
    <row r="32" spans="1:9" x14ac:dyDescent="0.2">
      <c r="A32" t="s">
        <v>29</v>
      </c>
      <c r="B32">
        <v>23</v>
      </c>
      <c r="C32">
        <v>23</v>
      </c>
      <c r="D32">
        <v>23</v>
      </c>
      <c r="E32">
        <v>23</v>
      </c>
      <c r="F32">
        <v>23</v>
      </c>
      <c r="G32">
        <v>23</v>
      </c>
      <c r="H32">
        <v>23</v>
      </c>
      <c r="I32">
        <v>23</v>
      </c>
    </row>
    <row r="33" spans="1:9" x14ac:dyDescent="0.2">
      <c r="A33" t="s">
        <v>30</v>
      </c>
      <c r="C33">
        <v>30</v>
      </c>
      <c r="D33">
        <v>30</v>
      </c>
      <c r="E33">
        <v>30</v>
      </c>
      <c r="F33">
        <v>30</v>
      </c>
      <c r="G33">
        <v>30</v>
      </c>
      <c r="I33">
        <v>30</v>
      </c>
    </row>
    <row r="34" spans="1:9" x14ac:dyDescent="0.2">
      <c r="A34" t="s">
        <v>31</v>
      </c>
      <c r="C34">
        <v>28</v>
      </c>
      <c r="D34">
        <v>28</v>
      </c>
      <c r="E34">
        <v>28</v>
      </c>
      <c r="F34">
        <v>28</v>
      </c>
      <c r="G34">
        <v>28</v>
      </c>
      <c r="H34">
        <v>28</v>
      </c>
      <c r="I34">
        <v>28</v>
      </c>
    </row>
    <row r="35" spans="1:9" x14ac:dyDescent="0.2">
      <c r="A35" t="s">
        <v>32</v>
      </c>
      <c r="B35">
        <v>20</v>
      </c>
      <c r="C35">
        <v>20</v>
      </c>
      <c r="D35">
        <v>20</v>
      </c>
      <c r="E35">
        <v>20</v>
      </c>
      <c r="F35">
        <v>20</v>
      </c>
      <c r="G35">
        <v>20</v>
      </c>
      <c r="H35">
        <v>20</v>
      </c>
      <c r="I35">
        <v>20</v>
      </c>
    </row>
    <row r="36" spans="1:9" x14ac:dyDescent="0.2">
      <c r="A36" t="s">
        <v>33</v>
      </c>
      <c r="B36">
        <v>36</v>
      </c>
      <c r="C36">
        <v>36</v>
      </c>
      <c r="D36">
        <v>36</v>
      </c>
      <c r="E36">
        <v>36</v>
      </c>
      <c r="F36">
        <v>36</v>
      </c>
      <c r="G36">
        <v>36</v>
      </c>
      <c r="H36">
        <v>36</v>
      </c>
      <c r="I36">
        <v>36</v>
      </c>
    </row>
    <row r="37" spans="1:9" x14ac:dyDescent="0.2">
      <c r="A37" t="s">
        <v>34</v>
      </c>
      <c r="B37">
        <v>31</v>
      </c>
      <c r="C37">
        <v>31</v>
      </c>
      <c r="D37">
        <v>31</v>
      </c>
      <c r="E37">
        <v>31</v>
      </c>
      <c r="F37">
        <v>31</v>
      </c>
      <c r="G37">
        <v>31</v>
      </c>
      <c r="H37">
        <v>31</v>
      </c>
      <c r="I37">
        <v>31</v>
      </c>
    </row>
    <row r="38" spans="1:9" x14ac:dyDescent="0.2">
      <c r="A38" t="s">
        <v>35</v>
      </c>
      <c r="B38">
        <v>20</v>
      </c>
      <c r="C38">
        <v>20</v>
      </c>
      <c r="D38">
        <v>20</v>
      </c>
      <c r="E38">
        <v>20</v>
      </c>
      <c r="F38">
        <v>20</v>
      </c>
      <c r="G38">
        <v>20</v>
      </c>
      <c r="H38">
        <v>20</v>
      </c>
      <c r="I38">
        <v>20</v>
      </c>
    </row>
    <row r="39" spans="1:9" x14ac:dyDescent="0.2">
      <c r="A39" t="s">
        <v>36</v>
      </c>
      <c r="B39">
        <v>33</v>
      </c>
      <c r="C39">
        <v>33</v>
      </c>
      <c r="D39">
        <v>33</v>
      </c>
      <c r="E39">
        <v>33</v>
      </c>
      <c r="F39">
        <v>33</v>
      </c>
      <c r="G39">
        <v>33</v>
      </c>
      <c r="H39">
        <v>33</v>
      </c>
      <c r="I39">
        <v>33</v>
      </c>
    </row>
    <row r="40" spans="1:9" x14ac:dyDescent="0.2">
      <c r="A40" t="s">
        <v>37</v>
      </c>
      <c r="B40">
        <v>100</v>
      </c>
      <c r="C40">
        <v>50</v>
      </c>
      <c r="D40">
        <v>50</v>
      </c>
      <c r="E40">
        <v>50</v>
      </c>
      <c r="F40">
        <v>50</v>
      </c>
      <c r="G40">
        <v>50</v>
      </c>
      <c r="H40">
        <v>100</v>
      </c>
      <c r="I40">
        <v>50</v>
      </c>
    </row>
    <row r="41" spans="1:9" x14ac:dyDescent="0.2">
      <c r="A41" t="s">
        <v>38</v>
      </c>
      <c r="B41">
        <v>160</v>
      </c>
      <c r="C41">
        <v>80</v>
      </c>
      <c r="D41">
        <v>80</v>
      </c>
      <c r="E41">
        <v>80</v>
      </c>
      <c r="F41">
        <v>80</v>
      </c>
      <c r="G41">
        <v>80</v>
      </c>
      <c r="H41">
        <v>80</v>
      </c>
      <c r="I41">
        <v>80</v>
      </c>
    </row>
    <row r="42" spans="1:9" x14ac:dyDescent="0.2">
      <c r="A42" t="s">
        <v>39</v>
      </c>
      <c r="B42">
        <v>52</v>
      </c>
      <c r="C42">
        <v>52</v>
      </c>
      <c r="D42">
        <v>52</v>
      </c>
      <c r="E42">
        <v>52</v>
      </c>
      <c r="F42">
        <v>52</v>
      </c>
      <c r="G42">
        <v>52</v>
      </c>
      <c r="H42">
        <v>52</v>
      </c>
      <c r="I42">
        <v>52</v>
      </c>
    </row>
    <row r="43" spans="1:9" x14ac:dyDescent="0.2">
      <c r="A43" t="s">
        <v>40</v>
      </c>
      <c r="B43">
        <v>88</v>
      </c>
      <c r="C43">
        <v>88</v>
      </c>
      <c r="D43">
        <v>88</v>
      </c>
      <c r="E43">
        <v>173</v>
      </c>
      <c r="F43">
        <v>173</v>
      </c>
      <c r="G43">
        <v>173</v>
      </c>
      <c r="H43">
        <v>88</v>
      </c>
      <c r="I43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77D4-2936-5F40-8750-A0A34116B5B3}">
  <dimension ref="A1:B24"/>
  <sheetViews>
    <sheetView tabSelected="1" workbookViewId="0">
      <selection activeCell="A6" sqref="A6"/>
    </sheetView>
  </sheetViews>
  <sheetFormatPr baseColWidth="10" defaultRowHeight="15" x14ac:dyDescent="0.2"/>
  <cols>
    <col min="1" max="1" width="17.6640625" bestFit="1" customWidth="1"/>
  </cols>
  <sheetData>
    <row r="1" spans="1:2" x14ac:dyDescent="0.2">
      <c r="A1" s="65" t="s">
        <v>103</v>
      </c>
      <c r="B1" s="65" t="s">
        <v>104</v>
      </c>
    </row>
    <row r="2" spans="1:2" x14ac:dyDescent="0.2">
      <c r="A2" t="s">
        <v>73</v>
      </c>
      <c r="B2">
        <v>1.4805569111078762</v>
      </c>
    </row>
    <row r="3" spans="1:2" x14ac:dyDescent="0.2">
      <c r="A3" t="s">
        <v>74</v>
      </c>
      <c r="B3">
        <v>2.8909792347867591</v>
      </c>
    </row>
    <row r="4" spans="1:2" x14ac:dyDescent="0.2">
      <c r="A4" t="s">
        <v>72</v>
      </c>
      <c r="B4">
        <v>1.6785830286494279</v>
      </c>
    </row>
    <row r="5" spans="1:2" x14ac:dyDescent="0.2">
      <c r="A5" t="s">
        <v>71</v>
      </c>
      <c r="B5">
        <v>28.67577650749773</v>
      </c>
    </row>
    <row r="6" spans="1:2" x14ac:dyDescent="0.2">
      <c r="A6" t="s">
        <v>67</v>
      </c>
      <c r="B6">
        <v>31.460570486321558</v>
      </c>
    </row>
    <row r="7" spans="1:2" x14ac:dyDescent="0.2">
      <c r="A7" t="s">
        <v>66</v>
      </c>
      <c r="B7">
        <v>28.67577650749773</v>
      </c>
    </row>
    <row r="8" spans="1:2" x14ac:dyDescent="0.2">
      <c r="A8" t="s">
        <v>63</v>
      </c>
      <c r="B8">
        <v>1.4260285655686491</v>
      </c>
    </row>
    <row r="9" spans="1:2" x14ac:dyDescent="0.2">
      <c r="A9" t="s">
        <v>62</v>
      </c>
      <c r="B9">
        <v>1.4710128210792202</v>
      </c>
    </row>
    <row r="10" spans="1:2" x14ac:dyDescent="0.2">
      <c r="A10" t="s">
        <v>68</v>
      </c>
      <c r="B10">
        <v>6.1730538740326475</v>
      </c>
    </row>
    <row r="11" spans="1:2" x14ac:dyDescent="0.2">
      <c r="A11" t="s">
        <v>70</v>
      </c>
      <c r="B11">
        <v>44.313265624772498</v>
      </c>
    </row>
    <row r="12" spans="1:2" x14ac:dyDescent="0.2">
      <c r="A12" t="s">
        <v>69</v>
      </c>
      <c r="B12">
        <v>40.126726144115374</v>
      </c>
    </row>
    <row r="13" spans="1:2" x14ac:dyDescent="0.2">
      <c r="A13" t="s">
        <v>65</v>
      </c>
      <c r="B13">
        <v>1.2245339255126995</v>
      </c>
    </row>
    <row r="14" spans="1:2" x14ac:dyDescent="0.2">
      <c r="A14" t="s">
        <v>64</v>
      </c>
      <c r="B14">
        <v>1.1344438354226094</v>
      </c>
    </row>
    <row r="15" spans="1:2" x14ac:dyDescent="0.2">
      <c r="A15" t="s">
        <v>52</v>
      </c>
      <c r="B15">
        <v>21.596605397162239</v>
      </c>
    </row>
    <row r="16" spans="1:2" x14ac:dyDescent="0.2">
      <c r="A16" t="s">
        <v>55</v>
      </c>
      <c r="B16">
        <v>69.799776074821892</v>
      </c>
    </row>
    <row r="17" spans="1:2" x14ac:dyDescent="0.2">
      <c r="A17" t="s">
        <v>56</v>
      </c>
      <c r="B17">
        <v>57.751636154567059</v>
      </c>
    </row>
    <row r="18" spans="1:2" x14ac:dyDescent="0.2">
      <c r="A18" t="s">
        <v>59</v>
      </c>
      <c r="B18">
        <v>0.58098985809401316</v>
      </c>
    </row>
    <row r="19" spans="1:2" x14ac:dyDescent="0.2">
      <c r="A19" t="s">
        <v>58</v>
      </c>
      <c r="B19">
        <v>65.629540151286648</v>
      </c>
    </row>
    <row r="20" spans="1:2" x14ac:dyDescent="0.2">
      <c r="A20" t="s">
        <v>53</v>
      </c>
      <c r="B20">
        <v>6.4054054054054053</v>
      </c>
    </row>
    <row r="21" spans="1:2" x14ac:dyDescent="0.2">
      <c r="A21" t="s">
        <v>54</v>
      </c>
      <c r="B21">
        <v>17.78378378359459</v>
      </c>
    </row>
    <row r="22" spans="1:2" x14ac:dyDescent="0.2">
      <c r="A22" t="s">
        <v>57</v>
      </c>
      <c r="B22">
        <v>18.837837837837839</v>
      </c>
    </row>
    <row r="23" spans="1:2" x14ac:dyDescent="0.2">
      <c r="A23" t="s">
        <v>50</v>
      </c>
      <c r="B23">
        <v>22.081081081081081</v>
      </c>
    </row>
    <row r="24" spans="1:2" x14ac:dyDescent="0.2">
      <c r="A24" t="s">
        <v>75</v>
      </c>
      <c r="B24">
        <v>2.3783783783783785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29337-2FEF-4493-B54D-691AF0991B17}">
  <dimension ref="A1:H42"/>
  <sheetViews>
    <sheetView workbookViewId="0"/>
  </sheetViews>
  <sheetFormatPr baseColWidth="10" defaultRowHeight="15" x14ac:dyDescent="0.2"/>
  <cols>
    <col min="4" max="6" width="0" hidden="1" customWidth="1"/>
  </cols>
  <sheetData>
    <row r="1" spans="1:8" x14ac:dyDescent="0.2">
      <c r="A1" t="s">
        <v>78</v>
      </c>
      <c r="B1" t="s">
        <v>79</v>
      </c>
      <c r="C1" t="s">
        <v>80</v>
      </c>
      <c r="D1" t="s">
        <v>81</v>
      </c>
      <c r="E1" t="s">
        <v>81</v>
      </c>
      <c r="F1" t="s">
        <v>77</v>
      </c>
      <c r="G1" t="s">
        <v>81</v>
      </c>
      <c r="H1" t="s">
        <v>85</v>
      </c>
    </row>
    <row r="2" spans="1:8" x14ac:dyDescent="0.2">
      <c r="A2" t="s">
        <v>0</v>
      </c>
      <c r="B2">
        <v>20</v>
      </c>
      <c r="C2">
        <v>25</v>
      </c>
      <c r="D2">
        <v>30</v>
      </c>
      <c r="E2">
        <v>30</v>
      </c>
      <c r="F2">
        <f>E2-D2</f>
        <v>0</v>
      </c>
      <c r="G2">
        <v>30</v>
      </c>
      <c r="H2">
        <f>D2-G2</f>
        <v>0</v>
      </c>
    </row>
    <row r="3" spans="1:8" x14ac:dyDescent="0.2">
      <c r="A3" t="s">
        <v>1</v>
      </c>
      <c r="B3">
        <v>40</v>
      </c>
      <c r="C3">
        <v>25</v>
      </c>
      <c r="D3">
        <v>57</v>
      </c>
      <c r="E3">
        <v>57</v>
      </c>
      <c r="F3">
        <f>E3-D3</f>
        <v>0</v>
      </c>
      <c r="G3">
        <v>57</v>
      </c>
      <c r="H3">
        <f>D3-G3</f>
        <v>0</v>
      </c>
    </row>
    <row r="4" spans="1:8" x14ac:dyDescent="0.2">
      <c r="A4" t="s">
        <v>2</v>
      </c>
      <c r="B4">
        <v>60</v>
      </c>
      <c r="C4">
        <v>25</v>
      </c>
      <c r="D4">
        <v>84</v>
      </c>
      <c r="E4">
        <v>84</v>
      </c>
      <c r="F4">
        <f>E4-D4</f>
        <v>0</v>
      </c>
      <c r="G4">
        <v>84</v>
      </c>
      <c r="H4">
        <f>D4-G4</f>
        <v>0</v>
      </c>
    </row>
    <row r="5" spans="1:8" x14ac:dyDescent="0.2">
      <c r="A5" t="s">
        <v>3</v>
      </c>
      <c r="B5">
        <v>80</v>
      </c>
      <c r="C5">
        <v>25</v>
      </c>
      <c r="D5">
        <v>107</v>
      </c>
      <c r="E5">
        <v>107</v>
      </c>
      <c r="F5">
        <f>E5-D5</f>
        <v>0</v>
      </c>
      <c r="G5">
        <v>107</v>
      </c>
      <c r="H5">
        <f>D5-G5</f>
        <v>0</v>
      </c>
    </row>
    <row r="6" spans="1:8" s="8" customFormat="1" x14ac:dyDescent="0.2">
      <c r="A6" t="s">
        <v>4</v>
      </c>
      <c r="B6">
        <v>100</v>
      </c>
      <c r="C6">
        <v>25</v>
      </c>
      <c r="D6">
        <v>134</v>
      </c>
      <c r="E6">
        <v>134</v>
      </c>
      <c r="F6">
        <f>E6-D6</f>
        <v>0</v>
      </c>
      <c r="G6">
        <v>134</v>
      </c>
      <c r="H6">
        <f>D6-G6</f>
        <v>0</v>
      </c>
    </row>
    <row r="7" spans="1:8" s="8" customFormat="1" x14ac:dyDescent="0.2">
      <c r="A7" t="s">
        <v>5</v>
      </c>
      <c r="B7">
        <v>40</v>
      </c>
      <c r="C7">
        <v>40</v>
      </c>
      <c r="D7">
        <v>36</v>
      </c>
      <c r="E7">
        <v>36</v>
      </c>
      <c r="F7">
        <f>E7-D7</f>
        <v>0</v>
      </c>
      <c r="G7">
        <v>36</v>
      </c>
      <c r="H7">
        <f>D7-G7</f>
        <v>0</v>
      </c>
    </row>
    <row r="8" spans="1:8" x14ac:dyDescent="0.2">
      <c r="A8" t="s">
        <v>6</v>
      </c>
      <c r="B8">
        <v>80</v>
      </c>
      <c r="C8">
        <v>40</v>
      </c>
      <c r="D8">
        <v>67</v>
      </c>
      <c r="E8">
        <v>67</v>
      </c>
      <c r="F8">
        <f>E8-D8</f>
        <v>0</v>
      </c>
      <c r="G8">
        <v>67</v>
      </c>
      <c r="H8">
        <f>D8-G8</f>
        <v>0</v>
      </c>
    </row>
    <row r="9" spans="1:8" x14ac:dyDescent="0.2">
      <c r="A9" t="s">
        <v>7</v>
      </c>
      <c r="B9">
        <v>120</v>
      </c>
      <c r="C9">
        <v>40</v>
      </c>
      <c r="D9">
        <v>101</v>
      </c>
      <c r="E9">
        <v>101</v>
      </c>
      <c r="F9">
        <f>E9-D9</f>
        <v>0</v>
      </c>
      <c r="G9">
        <v>101</v>
      </c>
      <c r="H9">
        <f>D9-G9</f>
        <v>0</v>
      </c>
    </row>
    <row r="10" spans="1:8" x14ac:dyDescent="0.2">
      <c r="A10" t="s">
        <v>8</v>
      </c>
      <c r="B10">
        <v>160</v>
      </c>
      <c r="C10">
        <v>40</v>
      </c>
      <c r="D10">
        <v>126</v>
      </c>
      <c r="E10">
        <v>126</v>
      </c>
      <c r="F10">
        <f>E10-D10</f>
        <v>0</v>
      </c>
      <c r="G10">
        <v>126</v>
      </c>
      <c r="H10">
        <f>D10-G10</f>
        <v>0</v>
      </c>
    </row>
    <row r="11" spans="1:8" x14ac:dyDescent="0.2">
      <c r="A11" t="s">
        <v>9</v>
      </c>
      <c r="B11">
        <v>200</v>
      </c>
      <c r="C11">
        <v>40</v>
      </c>
      <c r="D11">
        <v>156</v>
      </c>
      <c r="E11">
        <v>156</v>
      </c>
      <c r="F11">
        <f>E11-D11</f>
        <v>0</v>
      </c>
      <c r="G11">
        <v>156</v>
      </c>
      <c r="H11">
        <f>D11-G11</f>
        <v>0</v>
      </c>
    </row>
    <row r="12" spans="1:8" x14ac:dyDescent="0.2">
      <c r="A12" t="s">
        <v>10</v>
      </c>
      <c r="B12">
        <v>16</v>
      </c>
      <c r="C12">
        <v>10</v>
      </c>
      <c r="D12">
        <v>23</v>
      </c>
      <c r="E12">
        <v>23</v>
      </c>
      <c r="F12">
        <f>E12-D12</f>
        <v>0</v>
      </c>
      <c r="G12">
        <v>23</v>
      </c>
      <c r="H12">
        <f>D12-G12</f>
        <v>0</v>
      </c>
    </row>
    <row r="13" spans="1:8" x14ac:dyDescent="0.2">
      <c r="A13" t="s">
        <v>11</v>
      </c>
      <c r="B13">
        <v>23</v>
      </c>
      <c r="C13">
        <v>70</v>
      </c>
      <c r="D13">
        <v>63</v>
      </c>
      <c r="E13">
        <v>63</v>
      </c>
      <c r="F13">
        <f>E13-D13</f>
        <v>0</v>
      </c>
      <c r="G13">
        <v>63</v>
      </c>
      <c r="H13">
        <f>D13-G13</f>
        <v>0</v>
      </c>
    </row>
    <row r="14" spans="1:8" x14ac:dyDescent="0.2">
      <c r="A14" t="s">
        <v>12</v>
      </c>
      <c r="B14">
        <v>62</v>
      </c>
      <c r="C14">
        <v>70</v>
      </c>
      <c r="D14">
        <v>636</v>
      </c>
      <c r="E14">
        <v>636</v>
      </c>
      <c r="F14">
        <f>E14-D14</f>
        <v>0</v>
      </c>
      <c r="G14">
        <v>636</v>
      </c>
      <c r="H14">
        <f>D14-G14</f>
        <v>0</v>
      </c>
    </row>
    <row r="15" spans="1:8" x14ac:dyDescent="0.2">
      <c r="A15" t="s">
        <v>13</v>
      </c>
      <c r="B15">
        <v>10</v>
      </c>
      <c r="C15">
        <v>250</v>
      </c>
      <c r="D15">
        <v>655</v>
      </c>
      <c r="E15">
        <v>655</v>
      </c>
      <c r="F15">
        <f>E15-D15</f>
        <v>0</v>
      </c>
      <c r="G15">
        <v>655</v>
      </c>
      <c r="H15">
        <f>D15-G15</f>
        <v>0</v>
      </c>
    </row>
    <row r="16" spans="1:8" x14ac:dyDescent="0.2">
      <c r="A16" t="s">
        <v>14</v>
      </c>
      <c r="B16">
        <v>20</v>
      </c>
      <c r="C16">
        <v>250</v>
      </c>
      <c r="D16">
        <v>1099</v>
      </c>
      <c r="E16">
        <v>1099</v>
      </c>
      <c r="F16">
        <f>E16-D16</f>
        <v>0</v>
      </c>
      <c r="G16">
        <v>1099</v>
      </c>
      <c r="H16">
        <f>D16-G16</f>
        <v>0</v>
      </c>
    </row>
    <row r="17" spans="1:8" x14ac:dyDescent="0.2">
      <c r="A17" t="s">
        <v>15</v>
      </c>
      <c r="B17">
        <v>30</v>
      </c>
      <c r="C17">
        <v>250</v>
      </c>
      <c r="D17">
        <v>1631</v>
      </c>
      <c r="E17">
        <v>1631</v>
      </c>
      <c r="F17">
        <f>E17-D17</f>
        <v>0</v>
      </c>
      <c r="G17">
        <v>1631</v>
      </c>
      <c r="H17">
        <f>D17-G17</f>
        <v>0</v>
      </c>
    </row>
    <row r="18" spans="1:8" x14ac:dyDescent="0.2">
      <c r="A18" t="s">
        <v>16</v>
      </c>
      <c r="B18">
        <v>50</v>
      </c>
      <c r="C18">
        <v>250</v>
      </c>
      <c r="D18">
        <v>2926</v>
      </c>
      <c r="E18">
        <v>2926</v>
      </c>
      <c r="F18">
        <f>E18-D18</f>
        <v>0</v>
      </c>
      <c r="G18">
        <v>2926</v>
      </c>
      <c r="H18">
        <f>D18-G18</f>
        <v>0</v>
      </c>
    </row>
    <row r="19" spans="1:8" x14ac:dyDescent="0.2">
      <c r="A19" t="s">
        <v>17</v>
      </c>
      <c r="B19">
        <v>16</v>
      </c>
      <c r="C19">
        <v>20</v>
      </c>
      <c r="D19">
        <v>20</v>
      </c>
      <c r="E19">
        <v>20</v>
      </c>
      <c r="F19">
        <f>E19-D19</f>
        <v>0</v>
      </c>
      <c r="G19">
        <v>20</v>
      </c>
      <c r="H19">
        <f>D19-G19</f>
        <v>0</v>
      </c>
    </row>
    <row r="20" spans="1:8" x14ac:dyDescent="0.2">
      <c r="A20" t="s">
        <v>18</v>
      </c>
      <c r="B20">
        <v>17</v>
      </c>
      <c r="C20">
        <v>20</v>
      </c>
      <c r="D20">
        <v>20</v>
      </c>
      <c r="E20">
        <v>20</v>
      </c>
      <c r="F20">
        <f>E20-D20</f>
        <v>0</v>
      </c>
      <c r="G20">
        <v>20</v>
      </c>
      <c r="H20">
        <f>D20-G20</f>
        <v>0</v>
      </c>
    </row>
    <row r="21" spans="1:8" x14ac:dyDescent="0.2">
      <c r="A21" t="s">
        <v>19</v>
      </c>
      <c r="B21">
        <v>16</v>
      </c>
      <c r="C21">
        <v>20</v>
      </c>
      <c r="D21">
        <v>20</v>
      </c>
      <c r="E21">
        <v>20</v>
      </c>
      <c r="F21">
        <f>E21-D21</f>
        <v>0</v>
      </c>
      <c r="G21">
        <v>20</v>
      </c>
      <c r="H21">
        <f>D21-G21</f>
        <v>0</v>
      </c>
    </row>
    <row r="22" spans="1:8" x14ac:dyDescent="0.2">
      <c r="A22" t="s">
        <v>20</v>
      </c>
      <c r="B22">
        <v>25</v>
      </c>
      <c r="C22">
        <v>40</v>
      </c>
      <c r="D22">
        <v>15</v>
      </c>
      <c r="E22">
        <v>15</v>
      </c>
      <c r="F22">
        <f>E22-D22</f>
        <v>0</v>
      </c>
      <c r="G22">
        <v>15</v>
      </c>
      <c r="H22">
        <f>D22-G22</f>
        <v>0</v>
      </c>
    </row>
    <row r="23" spans="1:8" x14ac:dyDescent="0.2">
      <c r="A23" s="8" t="s">
        <v>21</v>
      </c>
      <c r="B23" s="8">
        <v>25</v>
      </c>
      <c r="C23" s="8">
        <v>40</v>
      </c>
      <c r="D23" s="8">
        <v>15</v>
      </c>
      <c r="E23" s="8">
        <v>26</v>
      </c>
      <c r="F23" s="8">
        <f>E23-D23</f>
        <v>11</v>
      </c>
      <c r="G23" s="8">
        <v>15</v>
      </c>
      <c r="H23">
        <f>D23-G23</f>
        <v>0</v>
      </c>
    </row>
    <row r="24" spans="1:8" s="8" customFormat="1" x14ac:dyDescent="0.2">
      <c r="A24" s="8" t="s">
        <v>22</v>
      </c>
      <c r="B24" s="8">
        <v>25</v>
      </c>
      <c r="C24" s="8">
        <v>40</v>
      </c>
      <c r="D24" s="8">
        <v>15</v>
      </c>
      <c r="E24" s="8">
        <v>16</v>
      </c>
      <c r="F24" s="8">
        <f>E24-D24</f>
        <v>1</v>
      </c>
      <c r="G24" s="8">
        <v>15</v>
      </c>
      <c r="H24">
        <f>D24-G24</f>
        <v>0</v>
      </c>
    </row>
    <row r="25" spans="1:8" x14ac:dyDescent="0.2">
      <c r="A25" t="s">
        <v>23</v>
      </c>
      <c r="B25">
        <v>28</v>
      </c>
      <c r="C25">
        <v>60</v>
      </c>
      <c r="D25">
        <v>30</v>
      </c>
      <c r="E25">
        <v>30</v>
      </c>
      <c r="F25">
        <f>E25-D25</f>
        <v>0</v>
      </c>
      <c r="G25">
        <v>30</v>
      </c>
      <c r="H25">
        <f>D25-G25</f>
        <v>0</v>
      </c>
    </row>
    <row r="26" spans="1:8" x14ac:dyDescent="0.2">
      <c r="A26" t="s">
        <v>24</v>
      </c>
      <c r="B26">
        <v>29</v>
      </c>
      <c r="C26">
        <v>60</v>
      </c>
      <c r="D26">
        <v>30</v>
      </c>
      <c r="E26">
        <v>30</v>
      </c>
      <c r="F26">
        <f>E26-D26</f>
        <v>0</v>
      </c>
      <c r="G26">
        <v>30</v>
      </c>
      <c r="H26">
        <f>D26-G26</f>
        <v>0</v>
      </c>
    </row>
    <row r="27" spans="1:8" x14ac:dyDescent="0.2">
      <c r="A27" t="s">
        <v>25</v>
      </c>
      <c r="B27">
        <v>28</v>
      </c>
      <c r="C27">
        <v>60</v>
      </c>
      <c r="D27">
        <v>30</v>
      </c>
      <c r="E27">
        <v>30</v>
      </c>
      <c r="F27">
        <f>E27-D27</f>
        <v>0</v>
      </c>
      <c r="G27">
        <v>30</v>
      </c>
      <c r="H27">
        <f>D27-G27</f>
        <v>0</v>
      </c>
    </row>
    <row r="28" spans="1:8" x14ac:dyDescent="0.2">
      <c r="A28" t="s">
        <v>26</v>
      </c>
      <c r="B28">
        <v>49</v>
      </c>
      <c r="C28">
        <v>60</v>
      </c>
      <c r="D28">
        <v>60</v>
      </c>
      <c r="E28">
        <v>60</v>
      </c>
      <c r="F28">
        <f>E28-D28</f>
        <v>0</v>
      </c>
      <c r="G28">
        <v>60</v>
      </c>
      <c r="H28">
        <f>D28-G28</f>
        <v>0</v>
      </c>
    </row>
    <row r="29" spans="1:8" x14ac:dyDescent="0.2">
      <c r="A29" t="s">
        <v>27</v>
      </c>
      <c r="B29">
        <v>49</v>
      </c>
      <c r="C29">
        <v>60</v>
      </c>
      <c r="D29">
        <v>60</v>
      </c>
      <c r="E29">
        <v>60</v>
      </c>
      <c r="F29">
        <f>E29-D29</f>
        <v>0</v>
      </c>
      <c r="G29">
        <v>60</v>
      </c>
      <c r="H29">
        <f>D29-G29</f>
        <v>0</v>
      </c>
    </row>
    <row r="30" spans="1:8" x14ac:dyDescent="0.2">
      <c r="A30" t="s">
        <v>28</v>
      </c>
      <c r="B30">
        <v>49</v>
      </c>
      <c r="C30">
        <v>60</v>
      </c>
      <c r="D30">
        <v>60</v>
      </c>
      <c r="E30">
        <v>60</v>
      </c>
      <c r="F30">
        <f>E30-D30</f>
        <v>0</v>
      </c>
      <c r="G30">
        <v>60</v>
      </c>
      <c r="H30">
        <f>D30-G30</f>
        <v>0</v>
      </c>
    </row>
    <row r="31" spans="1:8" x14ac:dyDescent="0.2">
      <c r="A31" t="s">
        <v>29</v>
      </c>
      <c r="B31">
        <v>10</v>
      </c>
      <c r="C31">
        <v>10</v>
      </c>
      <c r="D31">
        <v>19</v>
      </c>
      <c r="E31">
        <v>19</v>
      </c>
      <c r="F31">
        <f>E31-D31</f>
        <v>0</v>
      </c>
      <c r="G31">
        <v>19</v>
      </c>
      <c r="H31">
        <f>D31-G31</f>
        <v>0</v>
      </c>
    </row>
    <row r="32" spans="1:8" x14ac:dyDescent="0.2">
      <c r="A32" t="s">
        <v>30</v>
      </c>
      <c r="B32">
        <v>17</v>
      </c>
      <c r="C32">
        <v>10</v>
      </c>
      <c r="D32">
        <v>28</v>
      </c>
      <c r="E32">
        <v>28</v>
      </c>
      <c r="F32">
        <f>E32-D32</f>
        <v>0</v>
      </c>
      <c r="G32">
        <v>28</v>
      </c>
      <c r="H32">
        <f>D32-G32</f>
        <v>0</v>
      </c>
    </row>
    <row r="33" spans="1:8" x14ac:dyDescent="0.2">
      <c r="A33" t="s">
        <v>31</v>
      </c>
      <c r="B33">
        <v>21</v>
      </c>
      <c r="C33">
        <v>10</v>
      </c>
      <c r="D33">
        <v>28</v>
      </c>
      <c r="E33">
        <v>28</v>
      </c>
      <c r="F33">
        <f>E33-D33</f>
        <v>0</v>
      </c>
      <c r="G33">
        <v>28</v>
      </c>
      <c r="H33">
        <f>D33-G33</f>
        <v>0</v>
      </c>
    </row>
    <row r="34" spans="1:8" x14ac:dyDescent="0.2">
      <c r="A34" t="s">
        <v>32</v>
      </c>
      <c r="B34">
        <v>7</v>
      </c>
      <c r="C34">
        <v>10</v>
      </c>
      <c r="D34">
        <v>17</v>
      </c>
      <c r="E34">
        <v>17</v>
      </c>
      <c r="F34">
        <f>E34-D34</f>
        <v>0</v>
      </c>
      <c r="G34">
        <v>17</v>
      </c>
      <c r="H34">
        <f>D34-G34</f>
        <v>0</v>
      </c>
    </row>
    <row r="35" spans="1:8" x14ac:dyDescent="0.2">
      <c r="A35" t="s">
        <v>33</v>
      </c>
      <c r="B35">
        <v>14</v>
      </c>
      <c r="C35">
        <v>10</v>
      </c>
      <c r="D35">
        <v>36</v>
      </c>
      <c r="E35">
        <v>36</v>
      </c>
      <c r="F35">
        <f>E35-D35</f>
        <v>0</v>
      </c>
      <c r="G35">
        <v>36</v>
      </c>
      <c r="H35">
        <f>D35-G35</f>
        <v>0</v>
      </c>
    </row>
    <row r="36" spans="1:8" x14ac:dyDescent="0.2">
      <c r="A36" t="s">
        <v>34</v>
      </c>
      <c r="B36">
        <v>15</v>
      </c>
      <c r="C36">
        <v>10</v>
      </c>
      <c r="D36">
        <v>29</v>
      </c>
      <c r="E36">
        <v>29</v>
      </c>
      <c r="F36">
        <f>E36-D36</f>
        <v>0</v>
      </c>
      <c r="G36">
        <v>29</v>
      </c>
      <c r="H36">
        <f>D36-G36</f>
        <v>0</v>
      </c>
    </row>
    <row r="37" spans="1:8" x14ac:dyDescent="0.2">
      <c r="A37" s="8" t="s">
        <v>35</v>
      </c>
      <c r="B37" s="8">
        <v>8</v>
      </c>
      <c r="C37" s="8">
        <v>20</v>
      </c>
      <c r="D37" s="8">
        <v>20</v>
      </c>
      <c r="E37" s="8">
        <v>20</v>
      </c>
      <c r="F37" s="8">
        <f>E37-D37</f>
        <v>0</v>
      </c>
      <c r="G37" s="8">
        <v>9</v>
      </c>
      <c r="H37">
        <f>D37-G37</f>
        <v>11</v>
      </c>
    </row>
    <row r="38" spans="1:8" x14ac:dyDescent="0.2">
      <c r="A38" t="s">
        <v>36</v>
      </c>
      <c r="B38">
        <v>13</v>
      </c>
      <c r="C38">
        <v>20</v>
      </c>
      <c r="D38">
        <v>32</v>
      </c>
      <c r="E38">
        <v>32</v>
      </c>
      <c r="F38">
        <f>E38-D38</f>
        <v>0</v>
      </c>
      <c r="G38">
        <v>32</v>
      </c>
      <c r="H38">
        <f>D38-G38</f>
        <v>0</v>
      </c>
    </row>
    <row r="39" spans="1:8" x14ac:dyDescent="0.2">
      <c r="A39" t="s">
        <v>37</v>
      </c>
      <c r="B39">
        <v>18</v>
      </c>
      <c r="C39">
        <v>20</v>
      </c>
      <c r="D39">
        <v>49</v>
      </c>
      <c r="E39">
        <v>49</v>
      </c>
      <c r="F39">
        <f>E39-D39</f>
        <v>0</v>
      </c>
      <c r="G39">
        <v>49</v>
      </c>
      <c r="H39">
        <f>D39-G39</f>
        <v>0</v>
      </c>
    </row>
    <row r="40" spans="1:8" x14ac:dyDescent="0.2">
      <c r="A40" t="s">
        <v>38</v>
      </c>
      <c r="B40">
        <v>13</v>
      </c>
      <c r="C40">
        <v>30</v>
      </c>
      <c r="D40">
        <v>58</v>
      </c>
      <c r="E40">
        <v>58</v>
      </c>
      <c r="F40">
        <f>E40-D40</f>
        <v>0</v>
      </c>
      <c r="G40">
        <v>58</v>
      </c>
      <c r="H40">
        <f>D40-G40</f>
        <v>0</v>
      </c>
    </row>
    <row r="41" spans="1:8" x14ac:dyDescent="0.2">
      <c r="A41" t="s">
        <v>39</v>
      </c>
      <c r="B41">
        <v>15</v>
      </c>
      <c r="C41">
        <v>30</v>
      </c>
      <c r="D41">
        <v>50</v>
      </c>
      <c r="E41">
        <v>50</v>
      </c>
      <c r="F41">
        <f>E41-D41</f>
        <v>0</v>
      </c>
      <c r="G41">
        <v>50</v>
      </c>
      <c r="H41">
        <f>D41-G41</f>
        <v>0</v>
      </c>
    </row>
    <row r="42" spans="1:8" x14ac:dyDescent="0.2">
      <c r="A42" t="s">
        <v>40</v>
      </c>
      <c r="B42">
        <v>22</v>
      </c>
      <c r="C42">
        <v>30</v>
      </c>
      <c r="D42">
        <v>77</v>
      </c>
      <c r="E42">
        <v>77</v>
      </c>
      <c r="F42">
        <f>E42-D42</f>
        <v>0</v>
      </c>
      <c r="G42">
        <v>77</v>
      </c>
      <c r="H42">
        <f>D42-G42</f>
        <v>0</v>
      </c>
    </row>
  </sheetData>
  <autoFilter ref="A1:H42" xr:uid="{09B29337-2FEF-4493-B54D-691AF0991B17}">
    <sortState xmlns:xlrd2="http://schemas.microsoft.com/office/spreadsheetml/2017/richdata2" ref="A2:H42">
      <sortCondition ref="A1:A4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B079-C016-44F2-924A-2B61655F4B80}">
  <dimension ref="A1:I206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12.6640625" bestFit="1" customWidth="1"/>
    <col min="2" max="2" width="8.83203125" bestFit="1" customWidth="1"/>
    <col min="5" max="5" width="17.6640625" bestFit="1" customWidth="1"/>
  </cols>
  <sheetData>
    <row r="1" spans="1:9" x14ac:dyDescent="0.2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5" t="s">
        <v>76</v>
      </c>
      <c r="G1" s="7" t="s">
        <v>77</v>
      </c>
      <c r="H1" s="7" t="s">
        <v>47</v>
      </c>
    </row>
    <row r="2" spans="1:9" x14ac:dyDescent="0.2">
      <c r="A2" t="s">
        <v>10</v>
      </c>
      <c r="B2">
        <v>4.3898731668305118</v>
      </c>
      <c r="C2">
        <v>23</v>
      </c>
      <c r="D2" t="s">
        <v>49</v>
      </c>
      <c r="E2" t="s">
        <v>50</v>
      </c>
      <c r="F2">
        <f>VLOOKUP(A2,Opt!$A$1:$F$43,2,0)</f>
        <v>23</v>
      </c>
      <c r="G2">
        <f>IF(F2="-","-",(C2-F2)/F2*100)</f>
        <v>0</v>
      </c>
      <c r="H2" t="str">
        <f>IF(G2=0, "COMPLETE", "TO")</f>
        <v>COMPLETE</v>
      </c>
      <c r="I2">
        <f>IF(H2="TO","TO",B2)</f>
        <v>4.3898731668305118</v>
      </c>
    </row>
    <row r="3" spans="1:9" x14ac:dyDescent="0.2">
      <c r="A3" t="s">
        <v>11</v>
      </c>
      <c r="B3" t="s">
        <v>51</v>
      </c>
      <c r="C3">
        <v>136</v>
      </c>
      <c r="D3" t="s">
        <v>51</v>
      </c>
      <c r="E3" t="s">
        <v>50</v>
      </c>
      <c r="F3">
        <f>VLOOKUP(A3,Opt!$A$1:$F$43,2,0)</f>
        <v>63</v>
      </c>
      <c r="G3">
        <f t="shared" ref="G3:G66" si="0">IF(F3="-","-",(C3-F3)/F3*100)</f>
        <v>115.87301587301589</v>
      </c>
      <c r="H3" t="str">
        <f>IF(G3=0, "COMPLETE", "TO")</f>
        <v>TO</v>
      </c>
      <c r="I3" t="str">
        <f>IF(H3="TO","TO",B3)</f>
        <v>TO</v>
      </c>
    </row>
    <row r="4" spans="1:9" x14ac:dyDescent="0.2">
      <c r="A4" t="s">
        <v>12</v>
      </c>
      <c r="B4" t="s">
        <v>51</v>
      </c>
      <c r="C4">
        <v>781</v>
      </c>
      <c r="D4" t="s">
        <v>51</v>
      </c>
      <c r="E4" t="s">
        <v>50</v>
      </c>
      <c r="F4" t="str">
        <f>VLOOKUP(A4,Opt!$A$1:$F$43,2,0)</f>
        <v>-</v>
      </c>
      <c r="G4" t="str">
        <f t="shared" si="0"/>
        <v>-</v>
      </c>
      <c r="H4" t="str">
        <f>IF(G4=0, "COMPLETE", "TO")</f>
        <v>TO</v>
      </c>
      <c r="I4" t="str">
        <f>IF(H4="TO","TO",B4)</f>
        <v>TO</v>
      </c>
    </row>
    <row r="5" spans="1:9" x14ac:dyDescent="0.2">
      <c r="A5" t="s">
        <v>13</v>
      </c>
      <c r="B5">
        <v>2.7114423110999999</v>
      </c>
      <c r="C5">
        <v>696</v>
      </c>
      <c r="D5" t="s">
        <v>49</v>
      </c>
      <c r="E5" t="s">
        <v>50</v>
      </c>
      <c r="F5">
        <f>VLOOKUP(A5,Opt!$A$1:$F$43,2,0)</f>
        <v>696</v>
      </c>
      <c r="G5">
        <f t="shared" si="0"/>
        <v>0</v>
      </c>
      <c r="H5" t="str">
        <f>IF(G5=0, "COMPLETE", "TO")</f>
        <v>COMPLETE</v>
      </c>
      <c r="I5">
        <f>IF(H5="TO","TO",B5)</f>
        <v>2.7114423110999999</v>
      </c>
    </row>
    <row r="6" spans="1:9" x14ac:dyDescent="0.2">
      <c r="A6" t="s">
        <v>14</v>
      </c>
      <c r="B6" t="s">
        <v>51</v>
      </c>
      <c r="C6">
        <v>1506</v>
      </c>
      <c r="D6" t="s">
        <v>51</v>
      </c>
      <c r="E6" t="s">
        <v>50</v>
      </c>
      <c r="F6" t="str">
        <f>VLOOKUP(A6,Opt!$A$1:$F$43,2,0)</f>
        <v>-</v>
      </c>
      <c r="G6" t="str">
        <f t="shared" si="0"/>
        <v>-</v>
      </c>
      <c r="H6" t="str">
        <f>IF(G6=0, "COMPLETE", "TO")</f>
        <v>TO</v>
      </c>
      <c r="I6" t="str">
        <f>IF(H6="TO","TO",B6)</f>
        <v>TO</v>
      </c>
    </row>
    <row r="7" spans="1:9" x14ac:dyDescent="0.2">
      <c r="A7" t="s">
        <v>15</v>
      </c>
      <c r="B7" t="s">
        <v>51</v>
      </c>
      <c r="C7">
        <v>2159</v>
      </c>
      <c r="D7" t="s">
        <v>51</v>
      </c>
      <c r="E7" t="s">
        <v>50</v>
      </c>
      <c r="F7" t="str">
        <f>VLOOKUP(A7,Opt!$A$1:$F$43,2,0)</f>
        <v>-</v>
      </c>
      <c r="G7" t="str">
        <f t="shared" si="0"/>
        <v>-</v>
      </c>
      <c r="H7" t="str">
        <f>IF(G7=0, "COMPLETE", "TO")</f>
        <v>TO</v>
      </c>
      <c r="I7" t="str">
        <f>IF(H7="TO","TO",B7)</f>
        <v>TO</v>
      </c>
    </row>
    <row r="8" spans="1:9" x14ac:dyDescent="0.2">
      <c r="A8" t="s">
        <v>16</v>
      </c>
      <c r="B8" t="s">
        <v>51</v>
      </c>
      <c r="C8">
        <v>3796</v>
      </c>
      <c r="D8" t="s">
        <v>51</v>
      </c>
      <c r="E8" t="s">
        <v>50</v>
      </c>
      <c r="F8" t="str">
        <f>VLOOKUP(A8,Opt!$A$1:$F$43,2,0)</f>
        <v>-</v>
      </c>
      <c r="G8" t="str">
        <f t="shared" si="0"/>
        <v>-</v>
      </c>
      <c r="H8" t="str">
        <f>IF(G8=0, "COMPLETE", "TO")</f>
        <v>TO</v>
      </c>
      <c r="I8" t="str">
        <f>IF(H8="TO","TO",B8)</f>
        <v>TO</v>
      </c>
    </row>
    <row r="9" spans="1:9" x14ac:dyDescent="0.2">
      <c r="A9" t="s">
        <v>29</v>
      </c>
      <c r="B9">
        <v>341.58331134994518</v>
      </c>
      <c r="C9">
        <v>20</v>
      </c>
      <c r="D9" t="s">
        <v>49</v>
      </c>
      <c r="E9" t="s">
        <v>50</v>
      </c>
      <c r="F9">
        <f>VLOOKUP(A9,Opt!$A$1:$F$43,2,0)</f>
        <v>20</v>
      </c>
      <c r="G9">
        <f t="shared" si="0"/>
        <v>0</v>
      </c>
      <c r="H9" t="str">
        <f>IF(G9=0, "COMPLETE", "TO")</f>
        <v>COMPLETE</v>
      </c>
      <c r="I9">
        <f>IF(H9="TO","TO",B9)</f>
        <v>341.58331134994518</v>
      </c>
    </row>
    <row r="10" spans="1:9" x14ac:dyDescent="0.2">
      <c r="A10" t="s">
        <v>30</v>
      </c>
      <c r="B10">
        <v>92.925438664492717</v>
      </c>
      <c r="C10">
        <v>28</v>
      </c>
      <c r="D10" t="s">
        <v>49</v>
      </c>
      <c r="E10" t="s">
        <v>50</v>
      </c>
      <c r="F10">
        <f>VLOOKUP(A10,Opt!$A$1:$F$43,2,0)</f>
        <v>28</v>
      </c>
      <c r="G10">
        <f t="shared" si="0"/>
        <v>0</v>
      </c>
      <c r="H10" t="str">
        <f>IF(G10=0, "COMPLETE", "TO")</f>
        <v>COMPLETE</v>
      </c>
      <c r="I10">
        <f>IF(H10="TO","TO",B10)</f>
        <v>92.925438664492717</v>
      </c>
    </row>
    <row r="11" spans="1:9" x14ac:dyDescent="0.2">
      <c r="A11" t="s">
        <v>31</v>
      </c>
      <c r="B11" t="s">
        <v>51</v>
      </c>
      <c r="C11">
        <v>43</v>
      </c>
      <c r="D11" t="s">
        <v>51</v>
      </c>
      <c r="E11" t="s">
        <v>50</v>
      </c>
      <c r="F11">
        <f>VLOOKUP(A11,Opt!$A$1:$F$43,2,0)</f>
        <v>28</v>
      </c>
      <c r="G11">
        <f t="shared" si="0"/>
        <v>53.571428571428569</v>
      </c>
      <c r="H11" t="str">
        <f>IF(G11=0, "COMPLETE", "TO")</f>
        <v>TO</v>
      </c>
      <c r="I11" t="str">
        <f>IF(H11="TO","TO",B11)</f>
        <v>TO</v>
      </c>
    </row>
    <row r="12" spans="1:9" x14ac:dyDescent="0.2">
      <c r="A12" t="s">
        <v>32</v>
      </c>
      <c r="B12">
        <v>0.55392389190383262</v>
      </c>
      <c r="C12">
        <v>18</v>
      </c>
      <c r="D12" t="s">
        <v>49</v>
      </c>
      <c r="E12" t="s">
        <v>50</v>
      </c>
      <c r="F12">
        <f>VLOOKUP(A12,Opt!$A$1:$F$43,2,0)</f>
        <v>18</v>
      </c>
      <c r="G12">
        <f t="shared" si="0"/>
        <v>0</v>
      </c>
      <c r="H12" t="str">
        <f>IF(G12=0, "COMPLETE", "TO")</f>
        <v>COMPLETE</v>
      </c>
      <c r="I12">
        <f>IF(H12="TO","TO",B12)</f>
        <v>0.55392389190383262</v>
      </c>
    </row>
    <row r="13" spans="1:9" x14ac:dyDescent="0.2">
      <c r="A13" t="s">
        <v>33</v>
      </c>
      <c r="B13">
        <v>34.444614320097017</v>
      </c>
      <c r="C13">
        <v>36</v>
      </c>
      <c r="D13" t="s">
        <v>49</v>
      </c>
      <c r="E13" t="s">
        <v>50</v>
      </c>
      <c r="F13">
        <f>VLOOKUP(A13,Opt!$A$1:$F$43,2,0)</f>
        <v>36</v>
      </c>
      <c r="G13">
        <f t="shared" si="0"/>
        <v>0</v>
      </c>
      <c r="H13" t="str">
        <f>IF(G13=0, "COMPLETE", "TO")</f>
        <v>COMPLETE</v>
      </c>
      <c r="I13">
        <f>IF(H13="TO","TO",B13)</f>
        <v>34.444614320097017</v>
      </c>
    </row>
    <row r="14" spans="1:9" x14ac:dyDescent="0.2">
      <c r="A14" t="s">
        <v>34</v>
      </c>
      <c r="B14" t="s">
        <v>51</v>
      </c>
      <c r="C14">
        <v>41</v>
      </c>
      <c r="D14" t="s">
        <v>51</v>
      </c>
      <c r="E14" t="s">
        <v>50</v>
      </c>
      <c r="F14">
        <f>VLOOKUP(A14,Opt!$A$1:$F$43,2,0)</f>
        <v>29</v>
      </c>
      <c r="G14">
        <f t="shared" si="0"/>
        <v>41.379310344827587</v>
      </c>
      <c r="H14" t="str">
        <f>IF(G14=0, "COMPLETE", "TO")</f>
        <v>TO</v>
      </c>
      <c r="I14" t="str">
        <f>IF(H14="TO","TO",B14)</f>
        <v>TO</v>
      </c>
    </row>
    <row r="15" spans="1:9" x14ac:dyDescent="0.2">
      <c r="A15" t="s">
        <v>35</v>
      </c>
      <c r="B15">
        <v>0.87489091798779561</v>
      </c>
      <c r="C15">
        <v>10</v>
      </c>
      <c r="D15" t="s">
        <v>49</v>
      </c>
      <c r="E15" t="s">
        <v>50</v>
      </c>
      <c r="F15">
        <f>VLOOKUP(A15,Opt!$A$1:$F$43,2,0)</f>
        <v>10</v>
      </c>
      <c r="G15">
        <f t="shared" si="0"/>
        <v>0</v>
      </c>
      <c r="H15" t="str">
        <f>IF(G15=0, "COMPLETE", "TO")</f>
        <v>COMPLETE</v>
      </c>
      <c r="I15">
        <f>IF(H15="TO","TO",B15)</f>
        <v>0.87489091798779561</v>
      </c>
    </row>
    <row r="16" spans="1:9" x14ac:dyDescent="0.2">
      <c r="A16" t="s">
        <v>36</v>
      </c>
      <c r="B16">
        <v>584.73549604346624</v>
      </c>
      <c r="C16">
        <v>33</v>
      </c>
      <c r="D16" t="s">
        <v>49</v>
      </c>
      <c r="E16" t="s">
        <v>50</v>
      </c>
      <c r="F16">
        <f>VLOOKUP(A16,Opt!$A$1:$F$43,2,0)</f>
        <v>33</v>
      </c>
      <c r="G16">
        <f t="shared" si="0"/>
        <v>0</v>
      </c>
      <c r="H16" t="str">
        <f>IF(G16=0, "COMPLETE", "TO")</f>
        <v>COMPLETE</v>
      </c>
      <c r="I16">
        <f>IF(H16="TO","TO",B16)</f>
        <v>584.73549604346624</v>
      </c>
    </row>
    <row r="17" spans="1:9" x14ac:dyDescent="0.2">
      <c r="A17" t="s">
        <v>37</v>
      </c>
      <c r="B17" t="s">
        <v>51</v>
      </c>
      <c r="C17">
        <v>71</v>
      </c>
      <c r="D17" t="s">
        <v>51</v>
      </c>
      <c r="E17" t="s">
        <v>50</v>
      </c>
      <c r="F17">
        <f>VLOOKUP(A17,Opt!$A$1:$F$43,2,0)</f>
        <v>49</v>
      </c>
      <c r="G17">
        <f t="shared" si="0"/>
        <v>44.897959183673471</v>
      </c>
      <c r="H17" t="str">
        <f>IF(G17=0, "COMPLETE", "TO")</f>
        <v>TO</v>
      </c>
      <c r="I17" t="str">
        <f>IF(H17="TO","TO",B17)</f>
        <v>TO</v>
      </c>
    </row>
    <row r="18" spans="1:9" x14ac:dyDescent="0.2">
      <c r="A18" t="s">
        <v>38</v>
      </c>
      <c r="B18">
        <v>639.10816762229081</v>
      </c>
      <c r="C18">
        <v>59</v>
      </c>
      <c r="D18" t="s">
        <v>49</v>
      </c>
      <c r="E18" t="s">
        <v>50</v>
      </c>
      <c r="F18">
        <f>VLOOKUP(A18,Opt!$A$1:$F$43,2,0)</f>
        <v>59</v>
      </c>
      <c r="G18">
        <f t="shared" si="0"/>
        <v>0</v>
      </c>
      <c r="H18" t="str">
        <f>IF(G18=0, "COMPLETE", "TO")</f>
        <v>COMPLETE</v>
      </c>
      <c r="I18">
        <f>IF(H18="TO","TO",B18)</f>
        <v>639.10816762229081</v>
      </c>
    </row>
    <row r="19" spans="1:9" x14ac:dyDescent="0.2">
      <c r="A19" t="s">
        <v>39</v>
      </c>
      <c r="B19" t="s">
        <v>51</v>
      </c>
      <c r="C19">
        <v>75</v>
      </c>
      <c r="D19" t="s">
        <v>51</v>
      </c>
      <c r="E19" t="s">
        <v>50</v>
      </c>
      <c r="F19">
        <f>VLOOKUP(A19,Opt!$A$1:$F$43,2,0)</f>
        <v>51</v>
      </c>
      <c r="G19">
        <f t="shared" si="0"/>
        <v>47.058823529411761</v>
      </c>
      <c r="H19" t="str">
        <f>IF(G19=0, "COMPLETE", "TO")</f>
        <v>TO</v>
      </c>
      <c r="I19" t="str">
        <f>IF(H19="TO","TO",B19)</f>
        <v>TO</v>
      </c>
    </row>
    <row r="20" spans="1:9" x14ac:dyDescent="0.2">
      <c r="A20" t="s">
        <v>40</v>
      </c>
      <c r="B20" t="s">
        <v>51</v>
      </c>
      <c r="C20">
        <v>118</v>
      </c>
      <c r="D20" t="s">
        <v>51</v>
      </c>
      <c r="E20" t="s">
        <v>50</v>
      </c>
      <c r="F20">
        <f>VLOOKUP(A20,Opt!$A$1:$F$43,2,0)</f>
        <v>77</v>
      </c>
      <c r="G20">
        <f t="shared" si="0"/>
        <v>53.246753246753244</v>
      </c>
      <c r="H20" t="str">
        <f>IF(G20=0, "COMPLETE", "TO")</f>
        <v>TO</v>
      </c>
      <c r="I20" t="str">
        <f>IF(H20="TO","TO",B20)</f>
        <v>TO</v>
      </c>
    </row>
    <row r="21" spans="1:9" x14ac:dyDescent="0.2">
      <c r="A21" t="s">
        <v>0</v>
      </c>
      <c r="B21" t="s">
        <v>51</v>
      </c>
      <c r="C21">
        <v>46</v>
      </c>
      <c r="D21" t="s">
        <v>51</v>
      </c>
      <c r="E21" t="s">
        <v>50</v>
      </c>
      <c r="F21">
        <f>VLOOKUP(A21,Opt!$A$1:$F$43,2,0)</f>
        <v>30</v>
      </c>
      <c r="G21">
        <f t="shared" si="0"/>
        <v>53.333333333333336</v>
      </c>
      <c r="H21" t="str">
        <f>IF(G21=0, "COMPLETE", "TO")</f>
        <v>TO</v>
      </c>
      <c r="I21" t="str">
        <f>IF(H21="TO","TO",B21)</f>
        <v>TO</v>
      </c>
    </row>
    <row r="22" spans="1:9" x14ac:dyDescent="0.2">
      <c r="A22" t="s">
        <v>1</v>
      </c>
      <c r="B22" t="s">
        <v>51</v>
      </c>
      <c r="C22">
        <v>83</v>
      </c>
      <c r="D22" t="s">
        <v>51</v>
      </c>
      <c r="E22" t="s">
        <v>50</v>
      </c>
      <c r="F22">
        <f>VLOOKUP(A22,Opt!$A$1:$F$43,2,0)</f>
        <v>57</v>
      </c>
      <c r="G22">
        <f t="shared" si="0"/>
        <v>45.614035087719294</v>
      </c>
      <c r="H22" t="str">
        <f>IF(G22=0, "COMPLETE", "TO")</f>
        <v>TO</v>
      </c>
      <c r="I22" t="str">
        <f>IF(H22="TO","TO",B22)</f>
        <v>TO</v>
      </c>
    </row>
    <row r="23" spans="1:9" x14ac:dyDescent="0.2">
      <c r="A23" t="s">
        <v>2</v>
      </c>
      <c r="B23" t="s">
        <v>51</v>
      </c>
      <c r="C23">
        <v>116</v>
      </c>
      <c r="D23" t="s">
        <v>51</v>
      </c>
      <c r="E23" t="s">
        <v>50</v>
      </c>
      <c r="F23">
        <f>VLOOKUP(A23,Opt!$A$1:$F$43,2,0)</f>
        <v>84</v>
      </c>
      <c r="G23">
        <f t="shared" si="0"/>
        <v>38.095238095238095</v>
      </c>
      <c r="H23" t="str">
        <f>IF(G23=0, "COMPLETE", "TO")</f>
        <v>TO</v>
      </c>
      <c r="I23" t="str">
        <f>IF(H23="TO","TO",B23)</f>
        <v>TO</v>
      </c>
    </row>
    <row r="24" spans="1:9" x14ac:dyDescent="0.2">
      <c r="A24" t="s">
        <v>3</v>
      </c>
      <c r="B24" t="s">
        <v>51</v>
      </c>
      <c r="C24">
        <v>150</v>
      </c>
      <c r="D24" t="s">
        <v>51</v>
      </c>
      <c r="E24" t="s">
        <v>50</v>
      </c>
      <c r="F24">
        <f>VLOOKUP(A24,Opt!$A$1:$F$43,2,0)</f>
        <v>107</v>
      </c>
      <c r="G24">
        <f t="shared" si="0"/>
        <v>40.186915887850468</v>
      </c>
      <c r="H24" t="str">
        <f>IF(G24=0, "COMPLETE", "TO")</f>
        <v>TO</v>
      </c>
      <c r="I24" t="str">
        <f>IF(H24="TO","TO",B24)</f>
        <v>TO</v>
      </c>
    </row>
    <row r="25" spans="1:9" x14ac:dyDescent="0.2">
      <c r="A25" t="s">
        <v>4</v>
      </c>
      <c r="B25" t="s">
        <v>51</v>
      </c>
      <c r="C25">
        <v>184</v>
      </c>
      <c r="D25" t="s">
        <v>51</v>
      </c>
      <c r="E25" t="s">
        <v>50</v>
      </c>
      <c r="F25">
        <f>VLOOKUP(A25,Opt!$A$1:$F$43,2,0)</f>
        <v>134</v>
      </c>
      <c r="G25">
        <f t="shared" si="0"/>
        <v>37.313432835820898</v>
      </c>
      <c r="H25" t="str">
        <f>IF(G25=0, "COMPLETE", "TO")</f>
        <v>TO</v>
      </c>
      <c r="I25" t="str">
        <f>IF(H25="TO","TO",B25)</f>
        <v>TO</v>
      </c>
    </row>
    <row r="26" spans="1:9" x14ac:dyDescent="0.2">
      <c r="A26" t="s">
        <v>5</v>
      </c>
      <c r="B26" t="s">
        <v>51</v>
      </c>
      <c r="C26">
        <v>48</v>
      </c>
      <c r="D26" t="s">
        <v>51</v>
      </c>
      <c r="E26" t="s">
        <v>50</v>
      </c>
      <c r="F26">
        <f>VLOOKUP(A26,Opt!$A$1:$F$43,2,0)</f>
        <v>36</v>
      </c>
      <c r="G26">
        <f t="shared" si="0"/>
        <v>33.333333333333329</v>
      </c>
      <c r="H26" t="str">
        <f>IF(G26=0, "COMPLETE", "TO")</f>
        <v>TO</v>
      </c>
      <c r="I26" t="str">
        <f>IF(H26="TO","TO",B26)</f>
        <v>TO</v>
      </c>
    </row>
    <row r="27" spans="1:9" x14ac:dyDescent="0.2">
      <c r="A27" t="s">
        <v>6</v>
      </c>
      <c r="B27" t="s">
        <v>51</v>
      </c>
      <c r="C27">
        <v>95</v>
      </c>
      <c r="D27" t="s">
        <v>51</v>
      </c>
      <c r="E27" t="s">
        <v>50</v>
      </c>
      <c r="F27">
        <f>VLOOKUP(A27,Opt!$A$1:$F$43,2,0)</f>
        <v>67</v>
      </c>
      <c r="G27">
        <f t="shared" si="0"/>
        <v>41.791044776119399</v>
      </c>
      <c r="H27" t="str">
        <f>IF(G27=0, "COMPLETE", "TO")</f>
        <v>TO</v>
      </c>
      <c r="I27" t="str">
        <f>IF(H27="TO","TO",B27)</f>
        <v>TO</v>
      </c>
    </row>
    <row r="28" spans="1:9" x14ac:dyDescent="0.2">
      <c r="A28" t="s">
        <v>7</v>
      </c>
      <c r="B28" t="s">
        <v>51</v>
      </c>
      <c r="C28">
        <v>141</v>
      </c>
      <c r="D28" t="s">
        <v>51</v>
      </c>
      <c r="E28" t="s">
        <v>50</v>
      </c>
      <c r="F28">
        <f>VLOOKUP(A28,Opt!$A$1:$F$43,2,0)</f>
        <v>101</v>
      </c>
      <c r="G28">
        <f t="shared" si="0"/>
        <v>39.603960396039604</v>
      </c>
      <c r="H28" t="str">
        <f>IF(G28=0, "COMPLETE", "TO")</f>
        <v>TO</v>
      </c>
      <c r="I28" t="str">
        <f>IF(H28="TO","TO",B28)</f>
        <v>TO</v>
      </c>
    </row>
    <row r="29" spans="1:9" x14ac:dyDescent="0.2">
      <c r="A29" t="s">
        <v>8</v>
      </c>
      <c r="B29" t="s">
        <v>51</v>
      </c>
      <c r="C29">
        <v>176</v>
      </c>
      <c r="D29" t="s">
        <v>51</v>
      </c>
      <c r="E29" t="s">
        <v>50</v>
      </c>
      <c r="F29">
        <f>VLOOKUP(A29,Opt!$A$1:$F$43,2,0)</f>
        <v>126</v>
      </c>
      <c r="G29">
        <f t="shared" si="0"/>
        <v>39.682539682539684</v>
      </c>
      <c r="H29" t="str">
        <f>IF(G29=0, "COMPLETE", "TO")</f>
        <v>TO</v>
      </c>
      <c r="I29" t="str">
        <f>IF(H29="TO","TO",B29)</f>
        <v>TO</v>
      </c>
    </row>
    <row r="30" spans="1:9" x14ac:dyDescent="0.2">
      <c r="A30" t="s">
        <v>9</v>
      </c>
      <c r="B30" t="s">
        <v>51</v>
      </c>
      <c r="C30">
        <v>223</v>
      </c>
      <c r="D30" t="s">
        <v>51</v>
      </c>
      <c r="E30" t="s">
        <v>50</v>
      </c>
      <c r="F30">
        <f>VLOOKUP(A30,Opt!$A$1:$F$43,2,0)</f>
        <v>156</v>
      </c>
      <c r="G30">
        <f t="shared" si="0"/>
        <v>42.948717948717949</v>
      </c>
      <c r="H30" t="str">
        <f>IF(G30=0, "COMPLETE", "TO")</f>
        <v>TO</v>
      </c>
      <c r="I30" t="str">
        <f>IF(H30="TO","TO",B30)</f>
        <v>TO</v>
      </c>
    </row>
    <row r="31" spans="1:9" s="8" customFormat="1" x14ac:dyDescent="0.2">
      <c r="A31" s="8" t="s">
        <v>17</v>
      </c>
      <c r="B31" s="8" t="s">
        <v>51</v>
      </c>
      <c r="C31" s="8">
        <v>21</v>
      </c>
      <c r="D31" s="8" t="s">
        <v>51</v>
      </c>
      <c r="E31" s="8" t="s">
        <v>50</v>
      </c>
      <c r="F31" s="8">
        <f>VLOOKUP(A31,Opt!$A$1:$F$43,2,0)</f>
        <v>20</v>
      </c>
      <c r="G31">
        <f t="shared" si="0"/>
        <v>5</v>
      </c>
      <c r="H31" s="8" t="str">
        <f>IF(G31=0, "COMPLETE", "TO")</f>
        <v>TO</v>
      </c>
      <c r="I31" t="str">
        <f>IF(H31="TO","TO",B31)</f>
        <v>TO</v>
      </c>
    </row>
    <row r="32" spans="1:9" x14ac:dyDescent="0.2">
      <c r="A32" t="s">
        <v>19</v>
      </c>
      <c r="B32">
        <v>57.155799815999998</v>
      </c>
      <c r="C32">
        <v>20</v>
      </c>
      <c r="D32" t="s">
        <v>49</v>
      </c>
      <c r="E32" t="s">
        <v>50</v>
      </c>
      <c r="F32">
        <f>VLOOKUP(A32,Opt!$A$1:$F$43,2,0)</f>
        <v>20</v>
      </c>
      <c r="G32">
        <f t="shared" si="0"/>
        <v>0</v>
      </c>
      <c r="H32" t="str">
        <f>IF(G32=0, "COMPLETE", "TO")</f>
        <v>COMPLETE</v>
      </c>
      <c r="I32">
        <f>IF(H32="TO","TO",B32)</f>
        <v>57.155799815999998</v>
      </c>
    </row>
    <row r="33" spans="1:9" x14ac:dyDescent="0.2">
      <c r="A33" t="s">
        <v>20</v>
      </c>
      <c r="B33" t="s">
        <v>51</v>
      </c>
      <c r="C33">
        <v>16</v>
      </c>
      <c r="D33" t="s">
        <v>51</v>
      </c>
      <c r="E33" t="s">
        <v>50</v>
      </c>
      <c r="F33">
        <f>VLOOKUP(A33,Opt!$A$1:$F$43,2,0)</f>
        <v>15</v>
      </c>
      <c r="G33">
        <f t="shared" si="0"/>
        <v>6.666666666666667</v>
      </c>
      <c r="H33" t="str">
        <f>IF(G33=0, "COMPLETE", "TO")</f>
        <v>TO</v>
      </c>
      <c r="I33" t="str">
        <f>IF(H33="TO","TO",B33)</f>
        <v>TO</v>
      </c>
    </row>
    <row r="34" spans="1:9" x14ac:dyDescent="0.2">
      <c r="A34" t="s">
        <v>22</v>
      </c>
      <c r="B34" t="s">
        <v>51</v>
      </c>
      <c r="C34">
        <v>16</v>
      </c>
      <c r="D34" t="s">
        <v>51</v>
      </c>
      <c r="E34" t="s">
        <v>50</v>
      </c>
      <c r="F34">
        <f>VLOOKUP(A34,Opt!$A$1:$F$43,2,0)</f>
        <v>15</v>
      </c>
      <c r="G34">
        <f t="shared" si="0"/>
        <v>6.666666666666667</v>
      </c>
      <c r="H34" t="str">
        <f>IF(G34=0, "COMPLETE", "TO")</f>
        <v>TO</v>
      </c>
      <c r="I34" t="str">
        <f>IF(H34="TO","TO",B34)</f>
        <v>TO</v>
      </c>
    </row>
    <row r="35" spans="1:9" x14ac:dyDescent="0.2">
      <c r="A35" t="s">
        <v>23</v>
      </c>
      <c r="B35" t="s">
        <v>51</v>
      </c>
      <c r="C35">
        <v>33</v>
      </c>
      <c r="D35" t="s">
        <v>51</v>
      </c>
      <c r="E35" t="s">
        <v>50</v>
      </c>
      <c r="F35">
        <f>VLOOKUP(A35,Opt!$A$1:$F$43,2,0)</f>
        <v>30</v>
      </c>
      <c r="G35">
        <f t="shared" si="0"/>
        <v>10</v>
      </c>
      <c r="H35" t="str">
        <f>IF(G35=0, "COMPLETE", "TO")</f>
        <v>TO</v>
      </c>
      <c r="I35" t="str">
        <f>IF(H35="TO","TO",B35)</f>
        <v>TO</v>
      </c>
    </row>
    <row r="36" spans="1:9" x14ac:dyDescent="0.2">
      <c r="A36" t="s">
        <v>25</v>
      </c>
      <c r="B36" t="s">
        <v>51</v>
      </c>
      <c r="C36">
        <v>32</v>
      </c>
      <c r="D36" t="s">
        <v>51</v>
      </c>
      <c r="E36" t="s">
        <v>50</v>
      </c>
      <c r="F36">
        <f>VLOOKUP(A36,Opt!$A$1:$F$43,2,0)</f>
        <v>30</v>
      </c>
      <c r="G36">
        <f t="shared" si="0"/>
        <v>6.666666666666667</v>
      </c>
      <c r="H36" t="str">
        <f>IF(G36=0, "COMPLETE", "TO")</f>
        <v>TO</v>
      </c>
      <c r="I36" t="str">
        <f>IF(H36="TO","TO",B36)</f>
        <v>TO</v>
      </c>
    </row>
    <row r="37" spans="1:9" x14ac:dyDescent="0.2">
      <c r="A37" t="s">
        <v>18</v>
      </c>
      <c r="B37" t="s">
        <v>51</v>
      </c>
      <c r="C37">
        <v>38</v>
      </c>
      <c r="D37" t="s">
        <v>51</v>
      </c>
      <c r="E37" t="s">
        <v>50</v>
      </c>
      <c r="F37">
        <f>VLOOKUP(A37,Opt!$A$1:$F$43,2,0)</f>
        <v>20</v>
      </c>
      <c r="G37">
        <f t="shared" si="0"/>
        <v>90</v>
      </c>
      <c r="H37" t="str">
        <f>IF(G37=0, "COMPLETE", "TO")</f>
        <v>TO</v>
      </c>
      <c r="I37" t="str">
        <f>IF(H37="TO","TO",B37)</f>
        <v>TO</v>
      </c>
    </row>
    <row r="38" spans="1:9" x14ac:dyDescent="0.2">
      <c r="A38" t="s">
        <v>21</v>
      </c>
      <c r="B38" t="s">
        <v>51</v>
      </c>
      <c r="C38">
        <v>38</v>
      </c>
      <c r="D38" t="s">
        <v>51</v>
      </c>
      <c r="E38" t="s">
        <v>50</v>
      </c>
      <c r="F38">
        <f>VLOOKUP(A38,Opt!$A$1:$F$43,2,0)</f>
        <v>15</v>
      </c>
      <c r="G38">
        <f t="shared" si="0"/>
        <v>153.33333333333334</v>
      </c>
      <c r="H38" t="str">
        <f>IF(G38=0, "COMPLETE", "TO")</f>
        <v>TO</v>
      </c>
      <c r="I38" t="str">
        <f>IF(H38="TO","TO",B38)</f>
        <v>TO</v>
      </c>
    </row>
    <row r="39" spans="1:9" x14ac:dyDescent="0.2">
      <c r="A39" t="s">
        <v>24</v>
      </c>
      <c r="B39" t="s">
        <v>51</v>
      </c>
      <c r="C39">
        <v>72</v>
      </c>
      <c r="D39" t="s">
        <v>51</v>
      </c>
      <c r="E39" t="s">
        <v>50</v>
      </c>
      <c r="F39">
        <f>VLOOKUP(A39,Opt!$A$1:$F$43,2,0)</f>
        <v>30</v>
      </c>
      <c r="G39">
        <f t="shared" si="0"/>
        <v>140</v>
      </c>
      <c r="H39" t="str">
        <f>IF(G39=0, "COMPLETE", "TO")</f>
        <v>TO</v>
      </c>
      <c r="I39" t="str">
        <f>IF(H39="TO","TO",B39)</f>
        <v>TO</v>
      </c>
    </row>
    <row r="40" spans="1:9" x14ac:dyDescent="0.2">
      <c r="A40" t="s">
        <v>26</v>
      </c>
      <c r="B40" t="s">
        <v>51</v>
      </c>
      <c r="C40">
        <v>117</v>
      </c>
      <c r="D40" t="s">
        <v>51</v>
      </c>
      <c r="E40" t="s">
        <v>50</v>
      </c>
      <c r="F40">
        <f>VLOOKUP(A40,Opt!$A$1:$F$43,2,0)</f>
        <v>60</v>
      </c>
      <c r="G40">
        <f t="shared" si="0"/>
        <v>95</v>
      </c>
      <c r="H40" t="str">
        <f>IF(G40=0, "COMPLETE", "TO")</f>
        <v>TO</v>
      </c>
      <c r="I40" t="str">
        <f>IF(H40="TO","TO",B40)</f>
        <v>TO</v>
      </c>
    </row>
    <row r="41" spans="1:9" x14ac:dyDescent="0.2">
      <c r="A41" t="s">
        <v>27</v>
      </c>
      <c r="B41" t="s">
        <v>51</v>
      </c>
      <c r="C41">
        <v>134</v>
      </c>
      <c r="D41" t="s">
        <v>51</v>
      </c>
      <c r="E41" t="s">
        <v>50</v>
      </c>
      <c r="F41">
        <f>VLOOKUP(A41,Opt!$A$1:$F$43,2,0)</f>
        <v>60</v>
      </c>
      <c r="G41">
        <f t="shared" si="0"/>
        <v>123.33333333333334</v>
      </c>
      <c r="H41" t="str">
        <f>IF(G41=0, "COMPLETE", "TO")</f>
        <v>TO</v>
      </c>
      <c r="I41" t="str">
        <f>IF(H41="TO","TO",B41)</f>
        <v>TO</v>
      </c>
    </row>
    <row r="42" spans="1:9" x14ac:dyDescent="0.2">
      <c r="A42" t="s">
        <v>28</v>
      </c>
      <c r="B42" t="s">
        <v>51</v>
      </c>
      <c r="C42">
        <v>104</v>
      </c>
      <c r="D42" t="s">
        <v>51</v>
      </c>
      <c r="E42" t="s">
        <v>50</v>
      </c>
      <c r="F42">
        <f>VLOOKUP(A42,Opt!$A$1:$F$43,2,0)</f>
        <v>60</v>
      </c>
      <c r="G42">
        <f t="shared" si="0"/>
        <v>73.333333333333329</v>
      </c>
      <c r="H42" t="str">
        <f>IF(G42=0, "COMPLETE", "TO")</f>
        <v>TO</v>
      </c>
      <c r="I42" t="str">
        <f>IF(H42="TO","TO",B42)</f>
        <v>TO</v>
      </c>
    </row>
    <row r="43" spans="1:9" x14ac:dyDescent="0.2">
      <c r="A43" t="s">
        <v>10</v>
      </c>
      <c r="B43">
        <v>0.78568999079056079</v>
      </c>
      <c r="C43">
        <v>23</v>
      </c>
      <c r="D43" t="s">
        <v>49</v>
      </c>
      <c r="E43" t="s">
        <v>53</v>
      </c>
      <c r="F43">
        <f>VLOOKUP(A43,Opt!$A$1:$F$43,2,0)</f>
        <v>23</v>
      </c>
      <c r="G43">
        <f t="shared" si="0"/>
        <v>0</v>
      </c>
      <c r="H43" t="str">
        <f>IF(G43=0, "COMPLETE", "TO")</f>
        <v>COMPLETE</v>
      </c>
      <c r="I43">
        <f>IF(H43="TO","TO",B43)</f>
        <v>0.78568999079056079</v>
      </c>
    </row>
    <row r="44" spans="1:9" s="8" customFormat="1" x14ac:dyDescent="0.2">
      <c r="A44" s="8" t="s">
        <v>11</v>
      </c>
      <c r="B44" s="8" t="s">
        <v>51</v>
      </c>
      <c r="C44" s="8">
        <v>64</v>
      </c>
      <c r="D44" s="8" t="s">
        <v>51</v>
      </c>
      <c r="E44" s="8" t="s">
        <v>53</v>
      </c>
      <c r="F44" s="8">
        <f>VLOOKUP(A44,Opt!$A$1:$F$43,2,0)</f>
        <v>63</v>
      </c>
      <c r="G44">
        <f t="shared" si="0"/>
        <v>1.5873015873015872</v>
      </c>
      <c r="H44" s="8" t="str">
        <f>IF(G44=0, "COMPLETE", "TO")</f>
        <v>TO</v>
      </c>
      <c r="I44" t="str">
        <f>IF(H44="TO","TO",B44)</f>
        <v>TO</v>
      </c>
    </row>
    <row r="45" spans="1:9" x14ac:dyDescent="0.2">
      <c r="A45" t="s">
        <v>12</v>
      </c>
      <c r="B45" t="s">
        <v>51</v>
      </c>
      <c r="C45">
        <v>781</v>
      </c>
      <c r="D45" t="s">
        <v>51</v>
      </c>
      <c r="E45" t="s">
        <v>53</v>
      </c>
      <c r="F45" t="str">
        <f>VLOOKUP(A45,Opt!$A$1:$F$43,2,0)</f>
        <v>-</v>
      </c>
      <c r="G45" t="str">
        <f t="shared" si="0"/>
        <v>-</v>
      </c>
      <c r="H45" t="str">
        <f>IF(G45=0, "COMPLETE", "TO")</f>
        <v>TO</v>
      </c>
      <c r="I45" t="str">
        <f>IF(H45="TO","TO",B45)</f>
        <v>TO</v>
      </c>
    </row>
    <row r="46" spans="1:9" x14ac:dyDescent="0.2">
      <c r="A46" t="s">
        <v>13</v>
      </c>
      <c r="B46">
        <v>3.6264655448999998</v>
      </c>
      <c r="C46">
        <v>696</v>
      </c>
      <c r="D46" t="s">
        <v>49</v>
      </c>
      <c r="E46" t="s">
        <v>53</v>
      </c>
      <c r="F46">
        <f>VLOOKUP(A46,Opt!$A$1:$F$43,2,0)</f>
        <v>696</v>
      </c>
      <c r="G46">
        <f t="shared" si="0"/>
        <v>0</v>
      </c>
      <c r="H46" t="str">
        <f>IF(G46=0, "COMPLETE", "TO")</f>
        <v>COMPLETE</v>
      </c>
      <c r="I46">
        <f>IF(H46="TO","TO",B46)</f>
        <v>3.6264655448999998</v>
      </c>
    </row>
    <row r="47" spans="1:9" x14ac:dyDescent="0.2">
      <c r="A47" t="s">
        <v>14</v>
      </c>
      <c r="B47" t="s">
        <v>51</v>
      </c>
      <c r="C47">
        <v>1149</v>
      </c>
      <c r="D47" t="s">
        <v>51</v>
      </c>
      <c r="E47" t="s">
        <v>53</v>
      </c>
      <c r="F47" t="str">
        <f>VLOOKUP(A47,Opt!$A$1:$F$43,2,0)</f>
        <v>-</v>
      </c>
      <c r="G47" t="str">
        <f t="shared" si="0"/>
        <v>-</v>
      </c>
      <c r="H47" t="str">
        <f>IF(G47=0, "COMPLETE", "TO")</f>
        <v>TO</v>
      </c>
      <c r="I47" t="str">
        <f>IF(H47="TO","TO",B47)</f>
        <v>TO</v>
      </c>
    </row>
    <row r="48" spans="1:9" x14ac:dyDescent="0.2">
      <c r="A48" t="s">
        <v>15</v>
      </c>
      <c r="B48" t="s">
        <v>51</v>
      </c>
      <c r="C48">
        <v>1762</v>
      </c>
      <c r="D48" t="s">
        <v>51</v>
      </c>
      <c r="E48" t="s">
        <v>53</v>
      </c>
      <c r="F48" t="str">
        <f>VLOOKUP(A48,Opt!$A$1:$F$43,2,0)</f>
        <v>-</v>
      </c>
      <c r="G48" t="str">
        <f t="shared" si="0"/>
        <v>-</v>
      </c>
      <c r="H48" t="str">
        <f>IF(G48=0, "COMPLETE", "TO")</f>
        <v>TO</v>
      </c>
      <c r="I48" t="str">
        <f>IF(H48="TO","TO",B48)</f>
        <v>TO</v>
      </c>
    </row>
    <row r="49" spans="1:9" x14ac:dyDescent="0.2">
      <c r="A49" t="s">
        <v>16</v>
      </c>
      <c r="B49" t="s">
        <v>51</v>
      </c>
      <c r="C49">
        <v>3143</v>
      </c>
      <c r="D49" t="s">
        <v>51</v>
      </c>
      <c r="E49" t="s">
        <v>53</v>
      </c>
      <c r="F49" t="str">
        <f>VLOOKUP(A49,Opt!$A$1:$F$43,2,0)</f>
        <v>-</v>
      </c>
      <c r="G49" t="str">
        <f t="shared" si="0"/>
        <v>-</v>
      </c>
      <c r="H49" t="str">
        <f>IF(G49=0, "COMPLETE", "TO")</f>
        <v>TO</v>
      </c>
      <c r="I49" t="str">
        <f>IF(H49="TO","TO",B49)</f>
        <v>TO</v>
      </c>
    </row>
    <row r="50" spans="1:9" x14ac:dyDescent="0.2">
      <c r="A50" t="s">
        <v>29</v>
      </c>
      <c r="B50">
        <v>8.6034550245897865</v>
      </c>
      <c r="C50">
        <v>20</v>
      </c>
      <c r="D50" t="s">
        <v>49</v>
      </c>
      <c r="E50" t="s">
        <v>53</v>
      </c>
      <c r="F50">
        <f>VLOOKUP(A50,Opt!$A$1:$F$43,2,0)</f>
        <v>20</v>
      </c>
      <c r="G50">
        <f t="shared" si="0"/>
        <v>0</v>
      </c>
      <c r="H50" t="str">
        <f>IF(G50=0, "COMPLETE", "TO")</f>
        <v>COMPLETE</v>
      </c>
      <c r="I50">
        <f>IF(H50="TO","TO",B50)</f>
        <v>8.6034550245897865</v>
      </c>
    </row>
    <row r="51" spans="1:9" x14ac:dyDescent="0.2">
      <c r="A51" t="s">
        <v>30</v>
      </c>
      <c r="B51">
        <v>0.43895416159881284</v>
      </c>
      <c r="C51">
        <v>28</v>
      </c>
      <c r="D51" t="s">
        <v>49</v>
      </c>
      <c r="E51" t="s">
        <v>53</v>
      </c>
      <c r="F51">
        <f>VLOOKUP(A51,Opt!$A$1:$F$43,2,0)</f>
        <v>28</v>
      </c>
      <c r="G51">
        <f t="shared" si="0"/>
        <v>0</v>
      </c>
      <c r="H51" t="str">
        <f>IF(G51=0, "COMPLETE", "TO")</f>
        <v>COMPLETE</v>
      </c>
      <c r="I51">
        <f>IF(H51="TO","TO",B51)</f>
        <v>0.43895416159881284</v>
      </c>
    </row>
    <row r="52" spans="1:9" x14ac:dyDescent="0.2">
      <c r="A52" t="s">
        <v>31</v>
      </c>
      <c r="B52">
        <v>3.1519791930110665</v>
      </c>
      <c r="C52">
        <v>28</v>
      </c>
      <c r="D52" t="s">
        <v>49</v>
      </c>
      <c r="E52" t="s">
        <v>53</v>
      </c>
      <c r="F52">
        <f>VLOOKUP(A52,Opt!$A$1:$F$43,2,0)</f>
        <v>28</v>
      </c>
      <c r="G52">
        <f t="shared" si="0"/>
        <v>0</v>
      </c>
      <c r="H52" t="str">
        <f>IF(G52=0, "COMPLETE", "TO")</f>
        <v>COMPLETE</v>
      </c>
      <c r="I52">
        <f>IF(H52="TO","TO",B52)</f>
        <v>3.1519791930110665</v>
      </c>
    </row>
    <row r="53" spans="1:9" x14ac:dyDescent="0.2">
      <c r="A53" t="s">
        <v>32</v>
      </c>
      <c r="B53">
        <v>0.16507077068556103</v>
      </c>
      <c r="C53">
        <v>18</v>
      </c>
      <c r="D53" t="s">
        <v>49</v>
      </c>
      <c r="E53" t="s">
        <v>53</v>
      </c>
      <c r="F53">
        <f>VLOOKUP(A53,Opt!$A$1:$F$43,2,0)</f>
        <v>18</v>
      </c>
      <c r="G53">
        <f t="shared" si="0"/>
        <v>0</v>
      </c>
      <c r="H53" t="str">
        <f>IF(G53=0, "COMPLETE", "TO")</f>
        <v>COMPLETE</v>
      </c>
      <c r="I53">
        <f>IF(H53="TO","TO",B53)</f>
        <v>0.16507077068556103</v>
      </c>
    </row>
    <row r="54" spans="1:9" x14ac:dyDescent="0.2">
      <c r="A54" t="s">
        <v>33</v>
      </c>
      <c r="B54">
        <v>0.26780821339460092</v>
      </c>
      <c r="C54">
        <v>36</v>
      </c>
      <c r="D54" t="s">
        <v>49</v>
      </c>
      <c r="E54" t="s">
        <v>53</v>
      </c>
      <c r="F54">
        <f>VLOOKUP(A54,Opt!$A$1:$F$43,2,0)</f>
        <v>36</v>
      </c>
      <c r="G54">
        <f t="shared" si="0"/>
        <v>0</v>
      </c>
      <c r="H54" t="str">
        <f>IF(G54=0, "COMPLETE", "TO")</f>
        <v>COMPLETE</v>
      </c>
      <c r="I54">
        <f>IF(H54="TO","TO",B54)</f>
        <v>0.26780821339460092</v>
      </c>
    </row>
    <row r="55" spans="1:9" x14ac:dyDescent="0.2">
      <c r="A55" t="s">
        <v>34</v>
      </c>
      <c r="B55">
        <v>0.91111167876399091</v>
      </c>
      <c r="C55">
        <v>29</v>
      </c>
      <c r="D55" t="s">
        <v>49</v>
      </c>
      <c r="E55" t="s">
        <v>53</v>
      </c>
      <c r="F55">
        <f>VLOOKUP(A55,Opt!$A$1:$F$43,2,0)</f>
        <v>29</v>
      </c>
      <c r="G55">
        <f t="shared" si="0"/>
        <v>0</v>
      </c>
      <c r="H55" t="str">
        <f>IF(G55=0, "COMPLETE", "TO")</f>
        <v>COMPLETE</v>
      </c>
      <c r="I55">
        <f>IF(H55="TO","TO",B55)</f>
        <v>0.91111167876399091</v>
      </c>
    </row>
    <row r="56" spans="1:9" x14ac:dyDescent="0.2">
      <c r="A56" t="s">
        <v>35</v>
      </c>
      <c r="B56">
        <v>0.18444497204502114</v>
      </c>
      <c r="C56">
        <v>10</v>
      </c>
      <c r="D56" t="s">
        <v>49</v>
      </c>
      <c r="E56" t="s">
        <v>53</v>
      </c>
      <c r="F56">
        <f>VLOOKUP(A56,Opt!$A$1:$F$43,2,0)</f>
        <v>10</v>
      </c>
      <c r="G56">
        <f t="shared" si="0"/>
        <v>0</v>
      </c>
      <c r="H56" t="str">
        <f>IF(G56=0, "COMPLETE", "TO")</f>
        <v>COMPLETE</v>
      </c>
      <c r="I56">
        <f>IF(H56="TO","TO",B56)</f>
        <v>0.18444497204502114</v>
      </c>
    </row>
    <row r="57" spans="1:9" x14ac:dyDescent="0.2">
      <c r="A57" t="s">
        <v>36</v>
      </c>
      <c r="B57">
        <v>10.864103449950923</v>
      </c>
      <c r="C57">
        <v>33</v>
      </c>
      <c r="D57" t="s">
        <v>49</v>
      </c>
      <c r="E57" t="s">
        <v>53</v>
      </c>
      <c r="F57">
        <f>VLOOKUP(A57,Opt!$A$1:$F$43,2,0)</f>
        <v>33</v>
      </c>
      <c r="G57">
        <f t="shared" si="0"/>
        <v>0</v>
      </c>
      <c r="H57" t="str">
        <f>IF(G57=0, "COMPLETE", "TO")</f>
        <v>COMPLETE</v>
      </c>
      <c r="I57">
        <f>IF(H57="TO","TO",B57)</f>
        <v>10.864103449950923</v>
      </c>
    </row>
    <row r="58" spans="1:9" x14ac:dyDescent="0.2">
      <c r="A58" t="s">
        <v>37</v>
      </c>
      <c r="B58">
        <v>1.6715030796895733</v>
      </c>
      <c r="C58">
        <v>49</v>
      </c>
      <c r="D58" t="s">
        <v>49</v>
      </c>
      <c r="E58" t="s">
        <v>53</v>
      </c>
      <c r="F58">
        <f>VLOOKUP(A58,Opt!$A$1:$F$43,2,0)</f>
        <v>49</v>
      </c>
      <c r="G58">
        <f t="shared" si="0"/>
        <v>0</v>
      </c>
      <c r="H58" t="str">
        <f>IF(G58=0, "COMPLETE", "TO")</f>
        <v>COMPLETE</v>
      </c>
      <c r="I58">
        <f>IF(H58="TO","TO",B58)</f>
        <v>1.6715030796895733</v>
      </c>
    </row>
    <row r="59" spans="1:9" x14ac:dyDescent="0.2">
      <c r="A59" t="s">
        <v>38</v>
      </c>
      <c r="B59">
        <v>9.7803765413851931</v>
      </c>
      <c r="C59">
        <v>59</v>
      </c>
      <c r="D59" t="s">
        <v>49</v>
      </c>
      <c r="E59" t="s">
        <v>53</v>
      </c>
      <c r="F59">
        <f>VLOOKUP(A59,Opt!$A$1:$F$43,2,0)</f>
        <v>59</v>
      </c>
      <c r="G59">
        <f t="shared" si="0"/>
        <v>0</v>
      </c>
      <c r="H59" t="str">
        <f>IF(G59=0, "COMPLETE", "TO")</f>
        <v>COMPLETE</v>
      </c>
      <c r="I59">
        <f>IF(H59="TO","TO",B59)</f>
        <v>9.7803765413851931</v>
      </c>
    </row>
    <row r="60" spans="1:9" s="8" customFormat="1" x14ac:dyDescent="0.2">
      <c r="A60" s="8" t="s">
        <v>39</v>
      </c>
      <c r="B60" s="8" t="s">
        <v>51</v>
      </c>
      <c r="C60" s="8">
        <v>52</v>
      </c>
      <c r="D60" s="8" t="s">
        <v>51</v>
      </c>
      <c r="E60" s="8" t="s">
        <v>53</v>
      </c>
      <c r="F60" s="8">
        <f>VLOOKUP(A60,Opt!$A$1:$F$43,2,0)</f>
        <v>51</v>
      </c>
      <c r="G60">
        <f t="shared" si="0"/>
        <v>1.9607843137254901</v>
      </c>
      <c r="H60" s="8" t="str">
        <f>IF(G60=0, "COMPLETE", "TO")</f>
        <v>TO</v>
      </c>
      <c r="I60" t="str">
        <f>IF(H60="TO","TO",B60)</f>
        <v>TO</v>
      </c>
    </row>
    <row r="61" spans="1:9" x14ac:dyDescent="0.2">
      <c r="A61" t="s">
        <v>40</v>
      </c>
      <c r="B61">
        <v>145.65671826330598</v>
      </c>
      <c r="C61">
        <v>77</v>
      </c>
      <c r="D61" t="s">
        <v>49</v>
      </c>
      <c r="E61" t="s">
        <v>53</v>
      </c>
      <c r="F61">
        <f>VLOOKUP(A61,Opt!$A$1:$F$43,2,0)</f>
        <v>77</v>
      </c>
      <c r="G61">
        <f t="shared" si="0"/>
        <v>0</v>
      </c>
      <c r="H61" t="str">
        <f>IF(G61=0, "COMPLETE", "TO")</f>
        <v>COMPLETE</v>
      </c>
      <c r="I61">
        <f>IF(H61="TO","TO",B61)</f>
        <v>145.65671826330598</v>
      </c>
    </row>
    <row r="62" spans="1:9" x14ac:dyDescent="0.2">
      <c r="A62" t="s">
        <v>0</v>
      </c>
      <c r="B62">
        <v>2.0913668656186202</v>
      </c>
      <c r="C62">
        <v>30</v>
      </c>
      <c r="D62" t="s">
        <v>49</v>
      </c>
      <c r="E62" t="s">
        <v>53</v>
      </c>
      <c r="F62">
        <f>VLOOKUP(A62,Opt!$A$1:$F$43,2,0)</f>
        <v>30</v>
      </c>
      <c r="G62">
        <f t="shared" si="0"/>
        <v>0</v>
      </c>
      <c r="H62" t="str">
        <f>IF(G62=0, "COMPLETE", "TO")</f>
        <v>COMPLETE</v>
      </c>
      <c r="I62">
        <f>IF(H62="TO","TO",B62)</f>
        <v>2.0913668656186202</v>
      </c>
    </row>
    <row r="63" spans="1:9" x14ac:dyDescent="0.2">
      <c r="A63" t="s">
        <v>1</v>
      </c>
      <c r="B63" t="s">
        <v>51</v>
      </c>
      <c r="C63">
        <v>59</v>
      </c>
      <c r="D63" t="s">
        <v>51</v>
      </c>
      <c r="E63" t="s">
        <v>53</v>
      </c>
      <c r="F63">
        <f>VLOOKUP(A63,Opt!$A$1:$F$43,2,0)</f>
        <v>57</v>
      </c>
      <c r="G63">
        <f t="shared" si="0"/>
        <v>3.5087719298245612</v>
      </c>
      <c r="H63" t="str">
        <f>IF(G63=0, "COMPLETE", "TO")</f>
        <v>TO</v>
      </c>
      <c r="I63" t="str">
        <f>IF(H63="TO","TO",B63)</f>
        <v>TO</v>
      </c>
    </row>
    <row r="64" spans="1:9" x14ac:dyDescent="0.2">
      <c r="A64" t="s">
        <v>2</v>
      </c>
      <c r="B64" t="s">
        <v>51</v>
      </c>
      <c r="C64">
        <v>87</v>
      </c>
      <c r="D64" t="s">
        <v>51</v>
      </c>
      <c r="E64" t="s">
        <v>53</v>
      </c>
      <c r="F64">
        <f>VLOOKUP(A64,Opt!$A$1:$F$43,2,0)</f>
        <v>84</v>
      </c>
      <c r="G64">
        <f t="shared" si="0"/>
        <v>3.5714285714285712</v>
      </c>
      <c r="H64" t="str">
        <f>IF(G64=0, "COMPLETE", "TO")</f>
        <v>TO</v>
      </c>
      <c r="I64" t="str">
        <f>IF(H64="TO","TO",B64)</f>
        <v>TO</v>
      </c>
    </row>
    <row r="65" spans="1:9" x14ac:dyDescent="0.2">
      <c r="A65" t="s">
        <v>3</v>
      </c>
      <c r="B65" t="s">
        <v>51</v>
      </c>
      <c r="C65">
        <v>117</v>
      </c>
      <c r="D65" t="s">
        <v>51</v>
      </c>
      <c r="E65" t="s">
        <v>53</v>
      </c>
      <c r="F65">
        <f>VLOOKUP(A65,Opt!$A$1:$F$43,2,0)</f>
        <v>107</v>
      </c>
      <c r="G65">
        <f t="shared" si="0"/>
        <v>9.3457943925233646</v>
      </c>
      <c r="H65" t="str">
        <f>IF(G65=0, "COMPLETE", "TO")</f>
        <v>TO</v>
      </c>
      <c r="I65" t="str">
        <f>IF(H65="TO","TO",B65)</f>
        <v>TO</v>
      </c>
    </row>
    <row r="66" spans="1:9" x14ac:dyDescent="0.2">
      <c r="A66" t="s">
        <v>4</v>
      </c>
      <c r="B66" t="s">
        <v>51</v>
      </c>
      <c r="C66">
        <v>184</v>
      </c>
      <c r="D66" t="s">
        <v>51</v>
      </c>
      <c r="E66" t="s">
        <v>53</v>
      </c>
      <c r="F66">
        <f>VLOOKUP(A66,Opt!$A$1:$F$43,2,0)</f>
        <v>134</v>
      </c>
      <c r="G66">
        <f t="shared" si="0"/>
        <v>37.313432835820898</v>
      </c>
      <c r="H66" t="str">
        <f>IF(G66=0, "COMPLETE", "TO")</f>
        <v>TO</v>
      </c>
      <c r="I66" t="str">
        <f>IF(H66="TO","TO",B66)</f>
        <v>TO</v>
      </c>
    </row>
    <row r="67" spans="1:9" x14ac:dyDescent="0.2">
      <c r="A67" t="s">
        <v>5</v>
      </c>
      <c r="B67">
        <v>222.96767051348232</v>
      </c>
      <c r="C67">
        <v>36</v>
      </c>
      <c r="D67" t="s">
        <v>49</v>
      </c>
      <c r="E67" t="s">
        <v>53</v>
      </c>
      <c r="F67">
        <f>VLOOKUP(A67,Opt!$A$1:$F$43,2,0)</f>
        <v>36</v>
      </c>
      <c r="G67">
        <f t="shared" ref="G67:G130" si="1">IF(F67="-","-",(C67-F67)/F67*100)</f>
        <v>0</v>
      </c>
      <c r="H67" t="str">
        <f>IF(G67=0, "COMPLETE", "TO")</f>
        <v>COMPLETE</v>
      </c>
      <c r="I67">
        <f>IF(H67="TO","TO",B67)</f>
        <v>222.96767051348232</v>
      </c>
    </row>
    <row r="68" spans="1:9" x14ac:dyDescent="0.2">
      <c r="A68" t="s">
        <v>6</v>
      </c>
      <c r="B68" t="s">
        <v>51</v>
      </c>
      <c r="C68">
        <v>73</v>
      </c>
      <c r="D68" t="s">
        <v>51</v>
      </c>
      <c r="E68" t="s">
        <v>53</v>
      </c>
      <c r="F68">
        <f>VLOOKUP(A68,Opt!$A$1:$F$43,2,0)</f>
        <v>67</v>
      </c>
      <c r="G68">
        <f t="shared" si="1"/>
        <v>8.9552238805970141</v>
      </c>
      <c r="H68" t="str">
        <f>IF(G68=0, "COMPLETE", "TO")</f>
        <v>TO</v>
      </c>
      <c r="I68" t="str">
        <f>IF(H68="TO","TO",B68)</f>
        <v>TO</v>
      </c>
    </row>
    <row r="69" spans="1:9" x14ac:dyDescent="0.2">
      <c r="A69" t="s">
        <v>7</v>
      </c>
      <c r="B69" t="s">
        <v>51</v>
      </c>
      <c r="C69">
        <v>141</v>
      </c>
      <c r="D69" t="s">
        <v>51</v>
      </c>
      <c r="E69" t="s">
        <v>53</v>
      </c>
      <c r="F69">
        <f>VLOOKUP(A69,Opt!$A$1:$F$43,2,0)</f>
        <v>101</v>
      </c>
      <c r="G69">
        <f t="shared" si="1"/>
        <v>39.603960396039604</v>
      </c>
      <c r="H69" t="str">
        <f>IF(G69=0, "COMPLETE", "TO")</f>
        <v>TO</v>
      </c>
      <c r="I69" t="str">
        <f>IF(H69="TO","TO",B69)</f>
        <v>TO</v>
      </c>
    </row>
    <row r="70" spans="1:9" x14ac:dyDescent="0.2">
      <c r="A70" t="s">
        <v>8</v>
      </c>
      <c r="B70" t="s">
        <v>51</v>
      </c>
      <c r="C70">
        <v>176</v>
      </c>
      <c r="D70" t="s">
        <v>51</v>
      </c>
      <c r="E70" t="s">
        <v>53</v>
      </c>
      <c r="F70">
        <f>VLOOKUP(A70,Opt!$A$1:$F$43,2,0)</f>
        <v>126</v>
      </c>
      <c r="G70">
        <f t="shared" si="1"/>
        <v>39.682539682539684</v>
      </c>
      <c r="H70" t="str">
        <f>IF(G70=0, "COMPLETE", "TO")</f>
        <v>TO</v>
      </c>
      <c r="I70" t="str">
        <f>IF(H70="TO","TO",B70)</f>
        <v>TO</v>
      </c>
    </row>
    <row r="71" spans="1:9" x14ac:dyDescent="0.2">
      <c r="A71" t="s">
        <v>9</v>
      </c>
      <c r="B71" t="s">
        <v>51</v>
      </c>
      <c r="C71">
        <v>223</v>
      </c>
      <c r="D71" t="s">
        <v>51</v>
      </c>
      <c r="E71" t="s">
        <v>53</v>
      </c>
      <c r="F71">
        <f>VLOOKUP(A71,Opt!$A$1:$F$43,2,0)</f>
        <v>156</v>
      </c>
      <c r="G71">
        <f t="shared" si="1"/>
        <v>42.948717948717949</v>
      </c>
      <c r="H71" t="str">
        <f>IF(G71=0, "COMPLETE", "TO")</f>
        <v>TO</v>
      </c>
      <c r="I71" t="str">
        <f>IF(H71="TO","TO",B71)</f>
        <v>TO</v>
      </c>
    </row>
    <row r="72" spans="1:9" x14ac:dyDescent="0.2">
      <c r="A72" t="s">
        <v>10</v>
      </c>
      <c r="B72">
        <v>1620.2997405305739</v>
      </c>
      <c r="C72">
        <v>23</v>
      </c>
      <c r="D72" t="s">
        <v>49</v>
      </c>
      <c r="E72" t="s">
        <v>54</v>
      </c>
      <c r="F72">
        <f>VLOOKUP(A72,Opt!$A$1:$F$43,2,0)</f>
        <v>23</v>
      </c>
      <c r="G72">
        <f t="shared" si="1"/>
        <v>0</v>
      </c>
      <c r="H72" t="str">
        <f>IF(G72=0, "COMPLETE", "TO")</f>
        <v>COMPLETE</v>
      </c>
      <c r="I72">
        <f>IF(H72="TO","TO",B72)</f>
        <v>1620.2997405305739</v>
      </c>
    </row>
    <row r="73" spans="1:9" s="8" customFormat="1" x14ac:dyDescent="0.2">
      <c r="A73" s="8" t="s">
        <v>11</v>
      </c>
      <c r="B73" s="8" t="s">
        <v>51</v>
      </c>
      <c r="C73" s="8">
        <v>63.999999999999908</v>
      </c>
      <c r="D73" s="8" t="s">
        <v>51</v>
      </c>
      <c r="E73" s="8" t="s">
        <v>54</v>
      </c>
      <c r="F73" s="8">
        <f>VLOOKUP(A73,Opt!$A$1:$F$43,2,0)</f>
        <v>63</v>
      </c>
      <c r="G73">
        <f t="shared" si="1"/>
        <v>1.5873015873014409</v>
      </c>
      <c r="H73" s="8" t="str">
        <f>IF(G73=0, "COMPLETE", "TO")</f>
        <v>TO</v>
      </c>
      <c r="I73" t="str">
        <f>IF(H73="TO","TO",B73)</f>
        <v>TO</v>
      </c>
    </row>
    <row r="74" spans="1:9" x14ac:dyDescent="0.2">
      <c r="A74" t="s">
        <v>12</v>
      </c>
      <c r="B74" t="s">
        <v>51</v>
      </c>
      <c r="C74">
        <v>781</v>
      </c>
      <c r="D74" t="s">
        <v>51</v>
      </c>
      <c r="E74" t="s">
        <v>54</v>
      </c>
      <c r="F74" t="str">
        <f>VLOOKUP(A74,Opt!$A$1:$F$43,2,0)</f>
        <v>-</v>
      </c>
      <c r="G74" t="str">
        <f t="shared" si="1"/>
        <v>-</v>
      </c>
      <c r="H74" t="str">
        <f>IF(G74=0, "COMPLETE", "TO")</f>
        <v>TO</v>
      </c>
      <c r="I74" t="str">
        <f>IF(H74="TO","TO",B74)</f>
        <v>TO</v>
      </c>
    </row>
    <row r="75" spans="1:9" x14ac:dyDescent="0.2">
      <c r="A75" t="s">
        <v>13</v>
      </c>
      <c r="B75">
        <v>3.3001705709999998</v>
      </c>
      <c r="C75">
        <v>696</v>
      </c>
      <c r="D75" t="s">
        <v>49</v>
      </c>
      <c r="E75" t="s">
        <v>54</v>
      </c>
      <c r="F75">
        <f>VLOOKUP(A75,Opt!$A$1:$F$43,2,0)</f>
        <v>696</v>
      </c>
      <c r="G75">
        <f t="shared" si="1"/>
        <v>0</v>
      </c>
      <c r="H75" t="str">
        <f>IF(G75=0, "COMPLETE", "TO")</f>
        <v>COMPLETE</v>
      </c>
      <c r="I75">
        <f>IF(H75="TO","TO",B75)</f>
        <v>3.3001705709999998</v>
      </c>
    </row>
    <row r="76" spans="1:9" x14ac:dyDescent="0.2">
      <c r="A76" t="s">
        <v>14</v>
      </c>
      <c r="B76" t="s">
        <v>51</v>
      </c>
      <c r="C76">
        <v>1506</v>
      </c>
      <c r="D76" t="s">
        <v>51</v>
      </c>
      <c r="E76" t="s">
        <v>54</v>
      </c>
      <c r="F76" t="str">
        <f>VLOOKUP(A76,Opt!$A$1:$F$43,2,0)</f>
        <v>-</v>
      </c>
      <c r="G76" t="str">
        <f t="shared" si="1"/>
        <v>-</v>
      </c>
      <c r="H76" t="str">
        <f>IF(G76=0, "COMPLETE", "TO")</f>
        <v>TO</v>
      </c>
      <c r="I76" t="str">
        <f>IF(H76="TO","TO",B76)</f>
        <v>TO</v>
      </c>
    </row>
    <row r="77" spans="1:9" x14ac:dyDescent="0.2">
      <c r="A77" t="s">
        <v>15</v>
      </c>
      <c r="B77" t="s">
        <v>51</v>
      </c>
      <c r="C77">
        <v>2159</v>
      </c>
      <c r="D77" t="s">
        <v>51</v>
      </c>
      <c r="E77" t="s">
        <v>54</v>
      </c>
      <c r="F77" t="str">
        <f>VLOOKUP(A77,Opt!$A$1:$F$43,2,0)</f>
        <v>-</v>
      </c>
      <c r="G77" t="str">
        <f t="shared" si="1"/>
        <v>-</v>
      </c>
      <c r="H77" t="str">
        <f>IF(G77=0, "COMPLETE", "TO")</f>
        <v>TO</v>
      </c>
      <c r="I77" t="str">
        <f>IF(H77="TO","TO",B77)</f>
        <v>TO</v>
      </c>
    </row>
    <row r="78" spans="1:9" x14ac:dyDescent="0.2">
      <c r="A78" t="s">
        <v>16</v>
      </c>
      <c r="B78" t="s">
        <v>51</v>
      </c>
      <c r="C78">
        <v>3796</v>
      </c>
      <c r="D78" t="s">
        <v>51</v>
      </c>
      <c r="E78" t="s">
        <v>54</v>
      </c>
      <c r="F78" t="str">
        <f>VLOOKUP(A78,Opt!$A$1:$F$43,2,0)</f>
        <v>-</v>
      </c>
      <c r="G78" t="str">
        <f t="shared" si="1"/>
        <v>-</v>
      </c>
      <c r="H78" t="str">
        <f>IF(G78=0, "COMPLETE", "TO")</f>
        <v>TO</v>
      </c>
      <c r="I78" t="str">
        <f>IF(H78="TO","TO",B78)</f>
        <v>TO</v>
      </c>
    </row>
    <row r="79" spans="1:9" x14ac:dyDescent="0.2">
      <c r="A79" t="s">
        <v>29</v>
      </c>
      <c r="B79">
        <v>23.544758099690082</v>
      </c>
      <c r="C79">
        <v>20</v>
      </c>
      <c r="D79" t="s">
        <v>49</v>
      </c>
      <c r="E79" t="s">
        <v>54</v>
      </c>
      <c r="F79">
        <f>VLOOKUP(A79,Opt!$A$1:$F$43,2,0)</f>
        <v>20</v>
      </c>
      <c r="G79">
        <f t="shared" si="1"/>
        <v>0</v>
      </c>
      <c r="H79" t="str">
        <f>IF(G79=0, "COMPLETE", "TO")</f>
        <v>COMPLETE</v>
      </c>
      <c r="I79">
        <f>IF(H79="TO","TO",B79)</f>
        <v>23.544758099690082</v>
      </c>
    </row>
    <row r="80" spans="1:9" x14ac:dyDescent="0.2">
      <c r="A80" t="s">
        <v>30</v>
      </c>
      <c r="B80" t="s">
        <v>51</v>
      </c>
      <c r="C80">
        <v>39</v>
      </c>
      <c r="D80" t="s">
        <v>51</v>
      </c>
      <c r="E80" t="s">
        <v>54</v>
      </c>
      <c r="F80">
        <f>VLOOKUP(A80,Opt!$A$1:$F$43,2,0)</f>
        <v>28</v>
      </c>
      <c r="G80">
        <f t="shared" si="1"/>
        <v>39.285714285714285</v>
      </c>
      <c r="H80" t="str">
        <f>IF(G80=0, "COMPLETE", "TO")</f>
        <v>TO</v>
      </c>
      <c r="I80" t="str">
        <f>IF(H80="TO","TO",B80)</f>
        <v>TO</v>
      </c>
    </row>
    <row r="81" spans="1:9" x14ac:dyDescent="0.2">
      <c r="A81" t="s">
        <v>31</v>
      </c>
      <c r="B81" t="s">
        <v>51</v>
      </c>
      <c r="C81">
        <v>43</v>
      </c>
      <c r="D81" t="s">
        <v>51</v>
      </c>
      <c r="E81" t="s">
        <v>54</v>
      </c>
      <c r="F81">
        <f>VLOOKUP(A81,Opt!$A$1:$F$43,2,0)</f>
        <v>28</v>
      </c>
      <c r="G81">
        <f t="shared" si="1"/>
        <v>53.571428571428569</v>
      </c>
      <c r="H81" t="str">
        <f>IF(G81=0, "COMPLETE", "TO")</f>
        <v>TO</v>
      </c>
      <c r="I81" t="str">
        <f>IF(H81="TO","TO",B81)</f>
        <v>TO</v>
      </c>
    </row>
    <row r="82" spans="1:9" x14ac:dyDescent="0.2">
      <c r="A82" t="s">
        <v>32</v>
      </c>
      <c r="B82">
        <v>0.16419154135510322</v>
      </c>
      <c r="C82">
        <v>18</v>
      </c>
      <c r="D82" t="s">
        <v>49</v>
      </c>
      <c r="E82" t="s">
        <v>54</v>
      </c>
      <c r="F82">
        <f>VLOOKUP(A82,Opt!$A$1:$F$43,2,0)</f>
        <v>18</v>
      </c>
      <c r="G82">
        <f t="shared" si="1"/>
        <v>0</v>
      </c>
      <c r="H82" t="str">
        <f>IF(G82=0, "COMPLETE", "TO")</f>
        <v>COMPLETE</v>
      </c>
      <c r="I82">
        <f>IF(H82="TO","TO",B82)</f>
        <v>0.16419154135510322</v>
      </c>
    </row>
    <row r="83" spans="1:9" x14ac:dyDescent="0.2">
      <c r="A83" t="s">
        <v>33</v>
      </c>
      <c r="B83">
        <v>1620.232483959838</v>
      </c>
      <c r="C83">
        <v>36</v>
      </c>
      <c r="D83" t="s">
        <v>49</v>
      </c>
      <c r="E83" t="s">
        <v>54</v>
      </c>
      <c r="F83">
        <f>VLOOKUP(A83,Opt!$A$1:$F$43,2,0)</f>
        <v>36</v>
      </c>
      <c r="G83">
        <f t="shared" si="1"/>
        <v>0</v>
      </c>
      <c r="H83" t="str">
        <f>IF(G83=0, "COMPLETE", "TO")</f>
        <v>COMPLETE</v>
      </c>
      <c r="I83">
        <f>IF(H83="TO","TO",B83)</f>
        <v>1620.232483959838</v>
      </c>
    </row>
    <row r="84" spans="1:9" x14ac:dyDescent="0.2">
      <c r="A84" t="s">
        <v>34</v>
      </c>
      <c r="B84">
        <v>919.16856985049105</v>
      </c>
      <c r="C84">
        <v>29</v>
      </c>
      <c r="D84" t="s">
        <v>49</v>
      </c>
      <c r="E84" t="s">
        <v>54</v>
      </c>
      <c r="F84">
        <f>VLOOKUP(A84,Opt!$A$1:$F$43,2,0)</f>
        <v>29</v>
      </c>
      <c r="G84">
        <f t="shared" si="1"/>
        <v>0</v>
      </c>
      <c r="H84" t="str">
        <f>IF(G84=0, "COMPLETE", "TO")</f>
        <v>COMPLETE</v>
      </c>
      <c r="I84">
        <f>IF(H84="TO","TO",B84)</f>
        <v>919.16856985049105</v>
      </c>
    </row>
    <row r="85" spans="1:9" x14ac:dyDescent="0.2">
      <c r="A85" t="s">
        <v>35</v>
      </c>
      <c r="B85">
        <v>0.1953387576621026</v>
      </c>
      <c r="C85">
        <v>10</v>
      </c>
      <c r="D85" t="s">
        <v>49</v>
      </c>
      <c r="E85" t="s">
        <v>54</v>
      </c>
      <c r="F85">
        <f>VLOOKUP(A85,Opt!$A$1:$F$43,2,0)</f>
        <v>10</v>
      </c>
      <c r="G85">
        <f t="shared" si="1"/>
        <v>0</v>
      </c>
      <c r="H85" t="str">
        <f>IF(G85=0, "COMPLETE", "TO")</f>
        <v>COMPLETE</v>
      </c>
      <c r="I85">
        <f>IF(H85="TO","TO",B85)</f>
        <v>0.1953387576621026</v>
      </c>
    </row>
    <row r="86" spans="1:9" x14ac:dyDescent="0.2">
      <c r="A86" t="s">
        <v>36</v>
      </c>
      <c r="B86">
        <v>227.52405942028858</v>
      </c>
      <c r="C86">
        <v>33</v>
      </c>
      <c r="D86" t="s">
        <v>49</v>
      </c>
      <c r="E86" t="s">
        <v>54</v>
      </c>
      <c r="F86">
        <f>VLOOKUP(A86,Opt!$A$1:$F$43,2,0)</f>
        <v>33</v>
      </c>
      <c r="G86">
        <f t="shared" si="1"/>
        <v>0</v>
      </c>
      <c r="H86" t="str">
        <f>IF(G86=0, "COMPLETE", "TO")</f>
        <v>COMPLETE</v>
      </c>
      <c r="I86">
        <f>IF(H86="TO","TO",B86)</f>
        <v>227.52405942028858</v>
      </c>
    </row>
    <row r="87" spans="1:9" x14ac:dyDescent="0.2">
      <c r="A87" t="s">
        <v>37</v>
      </c>
      <c r="B87">
        <v>1620.2360190762208</v>
      </c>
      <c r="C87">
        <v>49</v>
      </c>
      <c r="D87" t="s">
        <v>49</v>
      </c>
      <c r="E87" t="s">
        <v>54</v>
      </c>
      <c r="F87">
        <f>VLOOKUP(A87,Opt!$A$1:$F$43,2,0)</f>
        <v>49</v>
      </c>
      <c r="G87">
        <f t="shared" si="1"/>
        <v>0</v>
      </c>
      <c r="H87" t="str">
        <f>IF(G87=0, "COMPLETE", "TO")</f>
        <v>COMPLETE</v>
      </c>
      <c r="I87">
        <f>IF(H87="TO","TO",B87)</f>
        <v>1620.2360190762208</v>
      </c>
    </row>
    <row r="88" spans="1:9" x14ac:dyDescent="0.2">
      <c r="A88" t="s">
        <v>38</v>
      </c>
      <c r="B88">
        <v>60.273270390636753</v>
      </c>
      <c r="C88">
        <v>59</v>
      </c>
      <c r="D88" t="s">
        <v>49</v>
      </c>
      <c r="E88" t="s">
        <v>54</v>
      </c>
      <c r="F88">
        <f>VLOOKUP(A88,Opt!$A$1:$F$43,2,0)</f>
        <v>59</v>
      </c>
      <c r="G88">
        <f t="shared" si="1"/>
        <v>0</v>
      </c>
      <c r="H88" t="str">
        <f>IF(G88=0, "COMPLETE", "TO")</f>
        <v>COMPLETE</v>
      </c>
      <c r="I88">
        <f>IF(H88="TO","TO",B88)</f>
        <v>60.273270390636753</v>
      </c>
    </row>
    <row r="89" spans="1:9" x14ac:dyDescent="0.2">
      <c r="A89" t="s">
        <v>39</v>
      </c>
      <c r="B89">
        <v>1620.1543022756928</v>
      </c>
      <c r="C89">
        <v>51</v>
      </c>
      <c r="D89" t="s">
        <v>49</v>
      </c>
      <c r="E89" t="s">
        <v>54</v>
      </c>
      <c r="F89">
        <f>VLOOKUP(A89,Opt!$A$1:$F$43,2,0)</f>
        <v>51</v>
      </c>
      <c r="G89">
        <f t="shared" si="1"/>
        <v>0</v>
      </c>
      <c r="H89" t="str">
        <f>IF(G89=0, "COMPLETE", "TO")</f>
        <v>COMPLETE</v>
      </c>
      <c r="I89">
        <f>IF(H89="TO","TO",B89)</f>
        <v>1620.1543022756928</v>
      </c>
    </row>
    <row r="90" spans="1:9" x14ac:dyDescent="0.2">
      <c r="A90" t="s">
        <v>40</v>
      </c>
      <c r="B90" t="s">
        <v>51</v>
      </c>
      <c r="C90">
        <v>78.999999999999986</v>
      </c>
      <c r="D90" t="s">
        <v>51</v>
      </c>
      <c r="E90" t="s">
        <v>54</v>
      </c>
      <c r="F90">
        <f>VLOOKUP(A90,Opt!$A$1:$F$43,2,0)</f>
        <v>77</v>
      </c>
      <c r="G90">
        <f t="shared" si="1"/>
        <v>2.5974025974025787</v>
      </c>
      <c r="H90" t="str">
        <f>IF(G90=0, "COMPLETE", "TO")</f>
        <v>TO</v>
      </c>
      <c r="I90" t="str">
        <f>IF(H90="TO","TO",B90)</f>
        <v>TO</v>
      </c>
    </row>
    <row r="91" spans="1:9" x14ac:dyDescent="0.2">
      <c r="A91" t="s">
        <v>0</v>
      </c>
      <c r="B91" t="s">
        <v>51</v>
      </c>
      <c r="C91">
        <v>46</v>
      </c>
      <c r="D91" t="s">
        <v>51</v>
      </c>
      <c r="E91" t="s">
        <v>54</v>
      </c>
      <c r="F91">
        <f>VLOOKUP(A91,Opt!$A$1:$F$43,2,0)</f>
        <v>30</v>
      </c>
      <c r="G91">
        <f t="shared" si="1"/>
        <v>53.333333333333336</v>
      </c>
      <c r="H91" t="str">
        <f>IF(G91=0, "COMPLETE", "TO")</f>
        <v>TO</v>
      </c>
      <c r="I91" t="str">
        <f>IF(H91="TO","TO",B91)</f>
        <v>TO</v>
      </c>
    </row>
    <row r="92" spans="1:9" x14ac:dyDescent="0.2">
      <c r="A92" t="s">
        <v>1</v>
      </c>
      <c r="B92" t="s">
        <v>51</v>
      </c>
      <c r="C92">
        <v>59.999999993000017</v>
      </c>
      <c r="D92" t="s">
        <v>51</v>
      </c>
      <c r="E92" t="s">
        <v>54</v>
      </c>
      <c r="F92">
        <f>VLOOKUP(A92,Opt!$A$1:$F$43,2,0)</f>
        <v>57</v>
      </c>
      <c r="G92">
        <f t="shared" si="1"/>
        <v>5.26315788245617</v>
      </c>
      <c r="H92" t="str">
        <f>IF(G92=0, "COMPLETE", "TO")</f>
        <v>TO</v>
      </c>
      <c r="I92" t="str">
        <f>IF(H92="TO","TO",B92)</f>
        <v>TO</v>
      </c>
    </row>
    <row r="93" spans="1:9" x14ac:dyDescent="0.2">
      <c r="A93" t="s">
        <v>2</v>
      </c>
      <c r="B93" t="s">
        <v>51</v>
      </c>
      <c r="C93">
        <v>116</v>
      </c>
      <c r="D93" t="s">
        <v>51</v>
      </c>
      <c r="E93" t="s">
        <v>54</v>
      </c>
      <c r="F93">
        <f>VLOOKUP(A93,Opt!$A$1:$F$43,2,0)</f>
        <v>84</v>
      </c>
      <c r="G93">
        <f t="shared" si="1"/>
        <v>38.095238095238095</v>
      </c>
      <c r="H93" t="str">
        <f>IF(G93=0, "COMPLETE", "TO")</f>
        <v>TO</v>
      </c>
      <c r="I93" t="str">
        <f>IF(H93="TO","TO",B93)</f>
        <v>TO</v>
      </c>
    </row>
    <row r="94" spans="1:9" x14ac:dyDescent="0.2">
      <c r="A94" t="s">
        <v>3</v>
      </c>
      <c r="B94" t="s">
        <v>51</v>
      </c>
      <c r="C94">
        <v>150</v>
      </c>
      <c r="D94" t="s">
        <v>51</v>
      </c>
      <c r="E94" t="s">
        <v>54</v>
      </c>
      <c r="F94">
        <f>VLOOKUP(A94,Opt!$A$1:$F$43,2,0)</f>
        <v>107</v>
      </c>
      <c r="G94">
        <f t="shared" si="1"/>
        <v>40.186915887850468</v>
      </c>
      <c r="H94" t="str">
        <f>IF(G94=0, "COMPLETE", "TO")</f>
        <v>TO</v>
      </c>
      <c r="I94" t="str">
        <f>IF(H94="TO","TO",B94)</f>
        <v>TO</v>
      </c>
    </row>
    <row r="95" spans="1:9" x14ac:dyDescent="0.2">
      <c r="A95" t="s">
        <v>4</v>
      </c>
      <c r="B95" t="s">
        <v>51</v>
      </c>
      <c r="C95">
        <v>184</v>
      </c>
      <c r="D95" t="s">
        <v>51</v>
      </c>
      <c r="E95" t="s">
        <v>54</v>
      </c>
      <c r="F95">
        <f>VLOOKUP(A95,Opt!$A$1:$F$43,2,0)</f>
        <v>134</v>
      </c>
      <c r="G95">
        <f t="shared" si="1"/>
        <v>37.313432835820898</v>
      </c>
      <c r="H95" t="str">
        <f>IF(G95=0, "COMPLETE", "TO")</f>
        <v>TO</v>
      </c>
      <c r="I95" t="str">
        <f>IF(H95="TO","TO",B95)</f>
        <v>TO</v>
      </c>
    </row>
    <row r="96" spans="1:9" x14ac:dyDescent="0.2">
      <c r="A96" t="s">
        <v>5</v>
      </c>
      <c r="B96" t="s">
        <v>51</v>
      </c>
      <c r="C96">
        <v>48</v>
      </c>
      <c r="D96" t="s">
        <v>51</v>
      </c>
      <c r="E96" t="s">
        <v>54</v>
      </c>
      <c r="F96">
        <f>VLOOKUP(A96,Opt!$A$1:$F$43,2,0)</f>
        <v>36</v>
      </c>
      <c r="G96">
        <f t="shared" si="1"/>
        <v>33.333333333333329</v>
      </c>
      <c r="H96" t="str">
        <f>IF(G96=0, "COMPLETE", "TO")</f>
        <v>TO</v>
      </c>
      <c r="I96" t="str">
        <f>IF(H96="TO","TO",B96)</f>
        <v>TO</v>
      </c>
    </row>
    <row r="97" spans="1:9" x14ac:dyDescent="0.2">
      <c r="A97" t="s">
        <v>6</v>
      </c>
      <c r="B97" t="s">
        <v>51</v>
      </c>
      <c r="C97">
        <v>95</v>
      </c>
      <c r="D97" t="s">
        <v>51</v>
      </c>
      <c r="E97" t="s">
        <v>54</v>
      </c>
      <c r="F97">
        <f>VLOOKUP(A97,Opt!$A$1:$F$43,2,0)</f>
        <v>67</v>
      </c>
      <c r="G97">
        <f t="shared" si="1"/>
        <v>41.791044776119399</v>
      </c>
      <c r="H97" t="str">
        <f>IF(G97=0, "COMPLETE", "TO")</f>
        <v>TO</v>
      </c>
      <c r="I97" t="str">
        <f>IF(H97="TO","TO",B97)</f>
        <v>TO</v>
      </c>
    </row>
    <row r="98" spans="1:9" x14ac:dyDescent="0.2">
      <c r="A98" t="s">
        <v>7</v>
      </c>
      <c r="B98" t="s">
        <v>51</v>
      </c>
      <c r="C98">
        <v>141</v>
      </c>
      <c r="D98" t="s">
        <v>51</v>
      </c>
      <c r="E98" t="s">
        <v>54</v>
      </c>
      <c r="F98">
        <f>VLOOKUP(A98,Opt!$A$1:$F$43,2,0)</f>
        <v>101</v>
      </c>
      <c r="G98">
        <f t="shared" si="1"/>
        <v>39.603960396039604</v>
      </c>
      <c r="H98" t="str">
        <f>IF(G98=0, "COMPLETE", "TO")</f>
        <v>TO</v>
      </c>
      <c r="I98" t="str">
        <f>IF(H98="TO","TO",B98)</f>
        <v>TO</v>
      </c>
    </row>
    <row r="99" spans="1:9" x14ac:dyDescent="0.2">
      <c r="A99" t="s">
        <v>8</v>
      </c>
      <c r="B99" t="s">
        <v>51</v>
      </c>
      <c r="C99">
        <v>176</v>
      </c>
      <c r="D99" t="s">
        <v>51</v>
      </c>
      <c r="E99" t="s">
        <v>54</v>
      </c>
      <c r="F99">
        <f>VLOOKUP(A99,Opt!$A$1:$F$43,2,0)</f>
        <v>126</v>
      </c>
      <c r="G99">
        <f t="shared" si="1"/>
        <v>39.682539682539684</v>
      </c>
      <c r="H99" t="str">
        <f>IF(G99=0, "COMPLETE", "TO")</f>
        <v>TO</v>
      </c>
      <c r="I99" t="str">
        <f>IF(H99="TO","TO",B99)</f>
        <v>TO</v>
      </c>
    </row>
    <row r="100" spans="1:9" x14ac:dyDescent="0.2">
      <c r="A100" t="s">
        <v>9</v>
      </c>
      <c r="B100" t="s">
        <v>51</v>
      </c>
      <c r="C100">
        <v>223</v>
      </c>
      <c r="D100" t="s">
        <v>51</v>
      </c>
      <c r="E100" t="s">
        <v>54</v>
      </c>
      <c r="F100">
        <f>VLOOKUP(A100,Opt!$A$1:$F$43,2,0)</f>
        <v>156</v>
      </c>
      <c r="G100">
        <f t="shared" si="1"/>
        <v>42.948717948717949</v>
      </c>
      <c r="H100" t="str">
        <f>IF(G100=0, "COMPLETE", "TO")</f>
        <v>TO</v>
      </c>
      <c r="I100" t="str">
        <f>IF(H100="TO","TO",B100)</f>
        <v>TO</v>
      </c>
    </row>
    <row r="101" spans="1:9" x14ac:dyDescent="0.2">
      <c r="A101" t="s">
        <v>10</v>
      </c>
      <c r="B101" t="s">
        <v>51</v>
      </c>
      <c r="C101">
        <v>40</v>
      </c>
      <c r="D101" t="s">
        <v>51</v>
      </c>
      <c r="E101" t="s">
        <v>57</v>
      </c>
      <c r="F101">
        <f>VLOOKUP(A101,Opt!$A$1:$F$43,2,0)</f>
        <v>23</v>
      </c>
      <c r="G101">
        <f t="shared" si="1"/>
        <v>73.91304347826086</v>
      </c>
      <c r="H101" t="str">
        <f>IF(G101=0, "COMPLETE", "TO")</f>
        <v>TO</v>
      </c>
      <c r="I101" t="str">
        <f>IF(H101="TO","TO",B101)</f>
        <v>TO</v>
      </c>
    </row>
    <row r="102" spans="1:9" x14ac:dyDescent="0.2">
      <c r="A102" t="s">
        <v>11</v>
      </c>
      <c r="B102" t="s">
        <v>51</v>
      </c>
      <c r="C102">
        <v>136</v>
      </c>
      <c r="D102" t="s">
        <v>51</v>
      </c>
      <c r="E102" t="s">
        <v>57</v>
      </c>
      <c r="F102">
        <f>VLOOKUP(A102,Opt!$A$1:$F$43,2,0)</f>
        <v>63</v>
      </c>
      <c r="G102">
        <f t="shared" si="1"/>
        <v>115.87301587301589</v>
      </c>
      <c r="H102" t="str">
        <f>IF(G102=0, "COMPLETE", "TO")</f>
        <v>TO</v>
      </c>
      <c r="I102" t="str">
        <f>IF(H102="TO","TO",B102)</f>
        <v>TO</v>
      </c>
    </row>
    <row r="103" spans="1:9" x14ac:dyDescent="0.2">
      <c r="A103" t="s">
        <v>12</v>
      </c>
      <c r="B103" t="s">
        <v>51</v>
      </c>
      <c r="C103">
        <v>781</v>
      </c>
      <c r="D103" t="s">
        <v>51</v>
      </c>
      <c r="E103" t="s">
        <v>57</v>
      </c>
      <c r="F103" t="str">
        <f>VLOOKUP(A103,Opt!$A$1:$F$43,2,0)</f>
        <v>-</v>
      </c>
      <c r="G103" t="str">
        <f t="shared" si="1"/>
        <v>-</v>
      </c>
      <c r="H103" t="str">
        <f>IF(G103=0, "COMPLETE", "TO")</f>
        <v>TO</v>
      </c>
      <c r="I103" t="str">
        <f>IF(H103="TO","TO",B103)</f>
        <v>TO</v>
      </c>
    </row>
    <row r="104" spans="1:9" x14ac:dyDescent="0.2">
      <c r="A104" t="s">
        <v>13</v>
      </c>
      <c r="B104">
        <v>2.7114423110999999</v>
      </c>
      <c r="C104">
        <v>696</v>
      </c>
      <c r="D104" t="s">
        <v>49</v>
      </c>
      <c r="E104" t="s">
        <v>57</v>
      </c>
      <c r="F104">
        <f>VLOOKUP(A104,Opt!$A$1:$F$43,2,0)</f>
        <v>696</v>
      </c>
      <c r="G104">
        <f t="shared" si="1"/>
        <v>0</v>
      </c>
      <c r="H104" t="str">
        <f>IF(G104=0, "COMPLETE", "TO")</f>
        <v>COMPLETE</v>
      </c>
      <c r="I104">
        <f>IF(H104="TO","TO",B104)</f>
        <v>2.7114423110999999</v>
      </c>
    </row>
    <row r="105" spans="1:9" x14ac:dyDescent="0.2">
      <c r="A105" t="s">
        <v>14</v>
      </c>
      <c r="B105" t="s">
        <v>51</v>
      </c>
      <c r="C105">
        <v>1506</v>
      </c>
      <c r="D105" t="s">
        <v>51</v>
      </c>
      <c r="E105" t="s">
        <v>57</v>
      </c>
      <c r="F105" t="str">
        <f>VLOOKUP(A105,Opt!$A$1:$F$43,2,0)</f>
        <v>-</v>
      </c>
      <c r="G105" t="str">
        <f t="shared" si="1"/>
        <v>-</v>
      </c>
      <c r="H105" t="str">
        <f>IF(G105=0, "COMPLETE", "TO")</f>
        <v>TO</v>
      </c>
      <c r="I105" t="str">
        <f>IF(H105="TO","TO",B105)</f>
        <v>TO</v>
      </c>
    </row>
    <row r="106" spans="1:9" x14ac:dyDescent="0.2">
      <c r="A106" t="s">
        <v>15</v>
      </c>
      <c r="B106" t="s">
        <v>51</v>
      </c>
      <c r="C106">
        <v>2159</v>
      </c>
      <c r="D106" t="s">
        <v>51</v>
      </c>
      <c r="E106" t="s">
        <v>57</v>
      </c>
      <c r="F106" t="str">
        <f>VLOOKUP(A106,Opt!$A$1:$F$43,2,0)</f>
        <v>-</v>
      </c>
      <c r="G106" t="str">
        <f t="shared" si="1"/>
        <v>-</v>
      </c>
      <c r="H106" t="str">
        <f>IF(G106=0, "COMPLETE", "TO")</f>
        <v>TO</v>
      </c>
      <c r="I106" t="str">
        <f>IF(H106="TO","TO",B106)</f>
        <v>TO</v>
      </c>
    </row>
    <row r="107" spans="1:9" x14ac:dyDescent="0.2">
      <c r="A107" t="s">
        <v>16</v>
      </c>
      <c r="B107" t="s">
        <v>51</v>
      </c>
      <c r="C107">
        <v>3796</v>
      </c>
      <c r="D107" t="s">
        <v>51</v>
      </c>
      <c r="E107" t="s">
        <v>57</v>
      </c>
      <c r="F107" t="str">
        <f>VLOOKUP(A107,Opt!$A$1:$F$43,2,0)</f>
        <v>-</v>
      </c>
      <c r="G107" t="str">
        <f t="shared" si="1"/>
        <v>-</v>
      </c>
      <c r="H107" t="str">
        <f>IF(G107=0, "COMPLETE", "TO")</f>
        <v>TO</v>
      </c>
      <c r="I107" t="str">
        <f>IF(H107="TO","TO",B107)</f>
        <v>TO</v>
      </c>
    </row>
    <row r="108" spans="1:9" x14ac:dyDescent="0.2">
      <c r="A108" t="s">
        <v>29</v>
      </c>
      <c r="B108">
        <v>14.373151071311439</v>
      </c>
      <c r="C108">
        <v>20</v>
      </c>
      <c r="D108" t="s">
        <v>49</v>
      </c>
      <c r="E108" t="s">
        <v>57</v>
      </c>
      <c r="F108">
        <f>VLOOKUP(A108,Opt!$A$1:$F$43,2,0)</f>
        <v>20</v>
      </c>
      <c r="G108">
        <f t="shared" si="1"/>
        <v>0</v>
      </c>
      <c r="H108" t="str">
        <f>IF(G108=0, "COMPLETE", "TO")</f>
        <v>COMPLETE</v>
      </c>
      <c r="I108">
        <f>IF(H108="TO","TO",B108)</f>
        <v>14.373151071311439</v>
      </c>
    </row>
    <row r="109" spans="1:9" x14ac:dyDescent="0.2">
      <c r="A109" t="s">
        <v>30</v>
      </c>
      <c r="B109" t="s">
        <v>51</v>
      </c>
      <c r="C109">
        <v>39</v>
      </c>
      <c r="D109" t="s">
        <v>51</v>
      </c>
      <c r="E109" t="s">
        <v>57</v>
      </c>
      <c r="F109">
        <f>VLOOKUP(A109,Opt!$A$1:$F$43,2,0)</f>
        <v>28</v>
      </c>
      <c r="G109">
        <f t="shared" si="1"/>
        <v>39.285714285714285</v>
      </c>
      <c r="H109" t="str">
        <f>IF(G109=0, "COMPLETE", "TO")</f>
        <v>TO</v>
      </c>
      <c r="I109" t="str">
        <f>IF(H109="TO","TO",B109)</f>
        <v>TO</v>
      </c>
    </row>
    <row r="110" spans="1:9" x14ac:dyDescent="0.2">
      <c r="A110" t="s">
        <v>31</v>
      </c>
      <c r="B110" t="s">
        <v>51</v>
      </c>
      <c r="C110">
        <v>43</v>
      </c>
      <c r="D110" t="s">
        <v>51</v>
      </c>
      <c r="E110" t="s">
        <v>57</v>
      </c>
      <c r="F110">
        <f>VLOOKUP(A110,Opt!$A$1:$F$43,2,0)</f>
        <v>28</v>
      </c>
      <c r="G110">
        <f t="shared" si="1"/>
        <v>53.571428571428569</v>
      </c>
      <c r="H110" t="str">
        <f>IF(G110=0, "COMPLETE", "TO")</f>
        <v>TO</v>
      </c>
      <c r="I110" t="str">
        <f>IF(H110="TO","TO",B110)</f>
        <v>TO</v>
      </c>
    </row>
    <row r="111" spans="1:9" x14ac:dyDescent="0.2">
      <c r="A111" t="s">
        <v>32</v>
      </c>
      <c r="B111">
        <v>4.0002296405145896E-2</v>
      </c>
      <c r="C111">
        <v>18</v>
      </c>
      <c r="D111" t="s">
        <v>49</v>
      </c>
      <c r="E111" t="s">
        <v>57</v>
      </c>
      <c r="F111">
        <f>VLOOKUP(A111,Opt!$A$1:$F$43,2,0)</f>
        <v>18</v>
      </c>
      <c r="G111">
        <f t="shared" si="1"/>
        <v>0</v>
      </c>
      <c r="H111" t="str">
        <f>IF(G111=0, "COMPLETE", "TO")</f>
        <v>COMPLETE</v>
      </c>
      <c r="I111">
        <f>IF(H111="TO","TO",B111)</f>
        <v>4.0002296405145896E-2</v>
      </c>
    </row>
    <row r="112" spans="1:9" x14ac:dyDescent="0.2">
      <c r="A112" t="s">
        <v>33</v>
      </c>
      <c r="B112">
        <v>1620.1918773918126</v>
      </c>
      <c r="C112">
        <v>36</v>
      </c>
      <c r="D112" t="s">
        <v>49</v>
      </c>
      <c r="E112" t="s">
        <v>57</v>
      </c>
      <c r="F112">
        <f>VLOOKUP(A112,Opt!$A$1:$F$43,2,0)</f>
        <v>36</v>
      </c>
      <c r="G112">
        <f t="shared" si="1"/>
        <v>0</v>
      </c>
      <c r="H112" t="str">
        <f>IF(G112=0, "COMPLETE", "TO")</f>
        <v>COMPLETE</v>
      </c>
      <c r="I112">
        <f>IF(H112="TO","TO",B112)</f>
        <v>1620.1918773918126</v>
      </c>
    </row>
    <row r="113" spans="1:9" x14ac:dyDescent="0.2">
      <c r="A113" t="s">
        <v>34</v>
      </c>
      <c r="B113">
        <v>15.855678090912988</v>
      </c>
      <c r="C113">
        <v>29</v>
      </c>
      <c r="D113" t="s">
        <v>49</v>
      </c>
      <c r="E113" t="s">
        <v>57</v>
      </c>
      <c r="F113">
        <f>VLOOKUP(A113,Opt!$A$1:$F$43,2,0)</f>
        <v>29</v>
      </c>
      <c r="G113">
        <f t="shared" si="1"/>
        <v>0</v>
      </c>
      <c r="H113" t="str">
        <f>IF(G113=0, "COMPLETE", "TO")</f>
        <v>COMPLETE</v>
      </c>
      <c r="I113">
        <f>IF(H113="TO","TO",B113)</f>
        <v>15.855678090912988</v>
      </c>
    </row>
    <row r="114" spans="1:9" x14ac:dyDescent="0.2">
      <c r="A114" t="s">
        <v>35</v>
      </c>
      <c r="B114">
        <v>6.1811094568111007E-2</v>
      </c>
      <c r="C114">
        <v>10</v>
      </c>
      <c r="D114" t="s">
        <v>49</v>
      </c>
      <c r="E114" t="s">
        <v>57</v>
      </c>
      <c r="F114">
        <f>VLOOKUP(A114,Opt!$A$1:$F$43,2,0)</f>
        <v>10</v>
      </c>
      <c r="G114">
        <f t="shared" si="1"/>
        <v>0</v>
      </c>
      <c r="H114" t="str">
        <f>IF(G114=0, "COMPLETE", "TO")</f>
        <v>COMPLETE</v>
      </c>
      <c r="I114">
        <f>IF(H114="TO","TO",B114)</f>
        <v>6.1811094568111007E-2</v>
      </c>
    </row>
    <row r="115" spans="1:9" x14ac:dyDescent="0.2">
      <c r="A115" t="s">
        <v>36</v>
      </c>
      <c r="B115">
        <v>23.202661623299353</v>
      </c>
      <c r="C115">
        <v>33</v>
      </c>
      <c r="D115" t="s">
        <v>49</v>
      </c>
      <c r="E115" t="s">
        <v>57</v>
      </c>
      <c r="F115">
        <f>VLOOKUP(A115,Opt!$A$1:$F$43,2,0)</f>
        <v>33</v>
      </c>
      <c r="G115">
        <f t="shared" si="1"/>
        <v>0</v>
      </c>
      <c r="H115" t="str">
        <f>IF(G115=0, "COMPLETE", "TO")</f>
        <v>COMPLETE</v>
      </c>
      <c r="I115">
        <f>IF(H115="TO","TO",B115)</f>
        <v>23.202661623299353</v>
      </c>
    </row>
    <row r="116" spans="1:9" x14ac:dyDescent="0.2">
      <c r="A116" t="s">
        <v>37</v>
      </c>
      <c r="B116" t="s">
        <v>51</v>
      </c>
      <c r="C116">
        <v>71</v>
      </c>
      <c r="D116" t="s">
        <v>51</v>
      </c>
      <c r="E116" t="s">
        <v>57</v>
      </c>
      <c r="F116">
        <f>VLOOKUP(A116,Opt!$A$1:$F$43,2,0)</f>
        <v>49</v>
      </c>
      <c r="G116">
        <f t="shared" si="1"/>
        <v>44.897959183673471</v>
      </c>
      <c r="H116" t="str">
        <f>IF(G116=0, "COMPLETE", "TO")</f>
        <v>TO</v>
      </c>
      <c r="I116" t="str">
        <f>IF(H116="TO","TO",B116)</f>
        <v>TO</v>
      </c>
    </row>
    <row r="117" spans="1:9" x14ac:dyDescent="0.2">
      <c r="A117" t="s">
        <v>38</v>
      </c>
      <c r="B117">
        <v>18.242660886287922</v>
      </c>
      <c r="C117">
        <v>59</v>
      </c>
      <c r="D117" t="s">
        <v>49</v>
      </c>
      <c r="E117" t="s">
        <v>57</v>
      </c>
      <c r="F117">
        <f>VLOOKUP(A117,Opt!$A$1:$F$43,2,0)</f>
        <v>59</v>
      </c>
      <c r="G117">
        <f t="shared" si="1"/>
        <v>0</v>
      </c>
      <c r="H117" t="str">
        <f>IF(G117=0, "COMPLETE", "TO")</f>
        <v>COMPLETE</v>
      </c>
      <c r="I117">
        <f>IF(H117="TO","TO",B117)</f>
        <v>18.242660886287922</v>
      </c>
    </row>
    <row r="118" spans="1:9" x14ac:dyDescent="0.2">
      <c r="A118" t="s">
        <v>39</v>
      </c>
      <c r="B118">
        <v>1620.2860040807921</v>
      </c>
      <c r="C118">
        <v>51</v>
      </c>
      <c r="D118" t="s">
        <v>49</v>
      </c>
      <c r="E118" t="s">
        <v>57</v>
      </c>
      <c r="F118">
        <f>VLOOKUP(A118,Opt!$A$1:$F$43,2,0)</f>
        <v>51</v>
      </c>
      <c r="G118">
        <f t="shared" si="1"/>
        <v>0</v>
      </c>
      <c r="H118" t="str">
        <f>IF(G118=0, "COMPLETE", "TO")</f>
        <v>COMPLETE</v>
      </c>
      <c r="I118">
        <f>IF(H118="TO","TO",B118)</f>
        <v>1620.2860040807921</v>
      </c>
    </row>
    <row r="119" spans="1:9" x14ac:dyDescent="0.2">
      <c r="A119" t="s">
        <v>40</v>
      </c>
      <c r="B119">
        <v>1620.2088815480765</v>
      </c>
      <c r="C119">
        <v>77</v>
      </c>
      <c r="D119" t="s">
        <v>49</v>
      </c>
      <c r="E119" t="s">
        <v>57</v>
      </c>
      <c r="F119">
        <f>VLOOKUP(A119,Opt!$A$1:$F$43,2,0)</f>
        <v>77</v>
      </c>
      <c r="G119">
        <f t="shared" si="1"/>
        <v>0</v>
      </c>
      <c r="H119" t="str">
        <f>IF(G119=0, "COMPLETE", "TO")</f>
        <v>COMPLETE</v>
      </c>
      <c r="I119">
        <f>IF(H119="TO","TO",B119)</f>
        <v>1620.2088815480765</v>
      </c>
    </row>
    <row r="120" spans="1:9" x14ac:dyDescent="0.2">
      <c r="A120" t="s">
        <v>0</v>
      </c>
      <c r="B120" t="s">
        <v>51</v>
      </c>
      <c r="C120">
        <v>46</v>
      </c>
      <c r="D120" t="s">
        <v>51</v>
      </c>
      <c r="E120" t="s">
        <v>57</v>
      </c>
      <c r="F120">
        <f>VLOOKUP(A120,Opt!$A$1:$F$43,2,0)</f>
        <v>30</v>
      </c>
      <c r="G120">
        <f t="shared" si="1"/>
        <v>53.333333333333336</v>
      </c>
      <c r="H120" t="str">
        <f>IF(G120=0, "COMPLETE", "TO")</f>
        <v>TO</v>
      </c>
      <c r="I120" t="str">
        <f>IF(H120="TO","TO",B120)</f>
        <v>TO</v>
      </c>
    </row>
    <row r="121" spans="1:9" x14ac:dyDescent="0.2">
      <c r="A121" t="s">
        <v>1</v>
      </c>
      <c r="B121" t="s">
        <v>51</v>
      </c>
      <c r="C121">
        <v>83</v>
      </c>
      <c r="D121" t="s">
        <v>51</v>
      </c>
      <c r="E121" t="s">
        <v>57</v>
      </c>
      <c r="F121">
        <f>VLOOKUP(A121,Opt!$A$1:$F$43,2,0)</f>
        <v>57</v>
      </c>
      <c r="G121">
        <f t="shared" si="1"/>
        <v>45.614035087719294</v>
      </c>
      <c r="H121" t="str">
        <f>IF(G121=0, "COMPLETE", "TO")</f>
        <v>TO</v>
      </c>
      <c r="I121" t="str">
        <f>IF(H121="TO","TO",B121)</f>
        <v>TO</v>
      </c>
    </row>
    <row r="122" spans="1:9" x14ac:dyDescent="0.2">
      <c r="A122" t="s">
        <v>2</v>
      </c>
      <c r="B122" t="s">
        <v>51</v>
      </c>
      <c r="C122">
        <v>116</v>
      </c>
      <c r="D122" t="s">
        <v>51</v>
      </c>
      <c r="E122" t="s">
        <v>57</v>
      </c>
      <c r="F122">
        <f>VLOOKUP(A122,Opt!$A$1:$F$43,2,0)</f>
        <v>84</v>
      </c>
      <c r="G122">
        <f t="shared" si="1"/>
        <v>38.095238095238095</v>
      </c>
      <c r="H122" t="str">
        <f>IF(G122=0, "COMPLETE", "TO")</f>
        <v>TO</v>
      </c>
      <c r="I122" t="str">
        <f>IF(H122="TO","TO",B122)</f>
        <v>TO</v>
      </c>
    </row>
    <row r="123" spans="1:9" x14ac:dyDescent="0.2">
      <c r="A123" t="s">
        <v>3</v>
      </c>
      <c r="B123" t="s">
        <v>51</v>
      </c>
      <c r="C123">
        <v>150</v>
      </c>
      <c r="D123" t="s">
        <v>51</v>
      </c>
      <c r="E123" t="s">
        <v>57</v>
      </c>
      <c r="F123">
        <f>VLOOKUP(A123,Opt!$A$1:$F$43,2,0)</f>
        <v>107</v>
      </c>
      <c r="G123">
        <f t="shared" si="1"/>
        <v>40.186915887850468</v>
      </c>
      <c r="H123" t="str">
        <f>IF(G123=0, "COMPLETE", "TO")</f>
        <v>TO</v>
      </c>
      <c r="I123" t="str">
        <f>IF(H123="TO","TO",B123)</f>
        <v>TO</v>
      </c>
    </row>
    <row r="124" spans="1:9" x14ac:dyDescent="0.2">
      <c r="A124" t="s">
        <v>4</v>
      </c>
      <c r="B124" t="s">
        <v>51</v>
      </c>
      <c r="C124">
        <v>184</v>
      </c>
      <c r="D124" t="s">
        <v>51</v>
      </c>
      <c r="E124" t="s">
        <v>57</v>
      </c>
      <c r="F124">
        <f>VLOOKUP(A124,Opt!$A$1:$F$43,2,0)</f>
        <v>134</v>
      </c>
      <c r="G124">
        <f t="shared" si="1"/>
        <v>37.313432835820898</v>
      </c>
      <c r="H124" t="str">
        <f>IF(G124=0, "COMPLETE", "TO")</f>
        <v>TO</v>
      </c>
      <c r="I124" t="str">
        <f>IF(H124="TO","TO",B124)</f>
        <v>TO</v>
      </c>
    </row>
    <row r="125" spans="1:9" x14ac:dyDescent="0.2">
      <c r="A125" t="s">
        <v>5</v>
      </c>
      <c r="B125" t="s">
        <v>51</v>
      </c>
      <c r="C125">
        <v>48</v>
      </c>
      <c r="D125" t="s">
        <v>51</v>
      </c>
      <c r="E125" t="s">
        <v>57</v>
      </c>
      <c r="F125">
        <f>VLOOKUP(A125,Opt!$A$1:$F$43,2,0)</f>
        <v>36</v>
      </c>
      <c r="G125">
        <f t="shared" si="1"/>
        <v>33.333333333333329</v>
      </c>
      <c r="H125" t="str">
        <f>IF(G125=0, "COMPLETE", "TO")</f>
        <v>TO</v>
      </c>
      <c r="I125" t="str">
        <f>IF(H125="TO","TO",B125)</f>
        <v>TO</v>
      </c>
    </row>
    <row r="126" spans="1:9" x14ac:dyDescent="0.2">
      <c r="A126" t="s">
        <v>6</v>
      </c>
      <c r="B126" t="s">
        <v>51</v>
      </c>
      <c r="C126">
        <v>95</v>
      </c>
      <c r="D126" t="s">
        <v>51</v>
      </c>
      <c r="E126" t="s">
        <v>57</v>
      </c>
      <c r="F126">
        <f>VLOOKUP(A126,Opt!$A$1:$F$43,2,0)</f>
        <v>67</v>
      </c>
      <c r="G126">
        <f t="shared" si="1"/>
        <v>41.791044776119399</v>
      </c>
      <c r="H126" t="str">
        <f>IF(G126=0, "COMPLETE", "TO")</f>
        <v>TO</v>
      </c>
      <c r="I126" t="str">
        <f>IF(H126="TO","TO",B126)</f>
        <v>TO</v>
      </c>
    </row>
    <row r="127" spans="1:9" x14ac:dyDescent="0.2">
      <c r="A127" t="s">
        <v>7</v>
      </c>
      <c r="B127" t="s">
        <v>51</v>
      </c>
      <c r="C127">
        <v>141</v>
      </c>
      <c r="D127" t="s">
        <v>51</v>
      </c>
      <c r="E127" t="s">
        <v>57</v>
      </c>
      <c r="F127">
        <f>VLOOKUP(A127,Opt!$A$1:$F$43,2,0)</f>
        <v>101</v>
      </c>
      <c r="G127">
        <f t="shared" si="1"/>
        <v>39.603960396039604</v>
      </c>
      <c r="H127" t="str">
        <f>IF(G127=0, "COMPLETE", "TO")</f>
        <v>TO</v>
      </c>
      <c r="I127" t="str">
        <f>IF(H127="TO","TO",B127)</f>
        <v>TO</v>
      </c>
    </row>
    <row r="128" spans="1:9" x14ac:dyDescent="0.2">
      <c r="A128" t="s">
        <v>8</v>
      </c>
      <c r="B128" t="s">
        <v>51</v>
      </c>
      <c r="C128">
        <v>176</v>
      </c>
      <c r="D128" t="s">
        <v>51</v>
      </c>
      <c r="E128" t="s">
        <v>57</v>
      </c>
      <c r="F128">
        <f>VLOOKUP(A128,Opt!$A$1:$F$43,2,0)</f>
        <v>126</v>
      </c>
      <c r="G128">
        <f t="shared" si="1"/>
        <v>39.682539682539684</v>
      </c>
      <c r="H128" t="str">
        <f>IF(G128=0, "COMPLETE", "TO")</f>
        <v>TO</v>
      </c>
      <c r="I128" t="str">
        <f>IF(H128="TO","TO",B128)</f>
        <v>TO</v>
      </c>
    </row>
    <row r="129" spans="1:9" x14ac:dyDescent="0.2">
      <c r="A129" t="s">
        <v>9</v>
      </c>
      <c r="B129" t="s">
        <v>51</v>
      </c>
      <c r="C129">
        <v>223</v>
      </c>
      <c r="D129" t="s">
        <v>51</v>
      </c>
      <c r="E129" t="s">
        <v>57</v>
      </c>
      <c r="F129">
        <f>VLOOKUP(A129,Opt!$A$1:$F$43,2,0)</f>
        <v>156</v>
      </c>
      <c r="G129">
        <f t="shared" si="1"/>
        <v>42.948717948717949</v>
      </c>
      <c r="H129" t="str">
        <f>IF(G129=0, "COMPLETE", "TO")</f>
        <v>TO</v>
      </c>
      <c r="I129" t="str">
        <f>IF(H129="TO","TO",B129)</f>
        <v>TO</v>
      </c>
    </row>
    <row r="130" spans="1:9" x14ac:dyDescent="0.2">
      <c r="A130" t="s">
        <v>17</v>
      </c>
      <c r="B130">
        <v>2.855095158010954</v>
      </c>
      <c r="C130">
        <v>20</v>
      </c>
      <c r="D130" t="s">
        <v>49</v>
      </c>
      <c r="E130" t="s">
        <v>75</v>
      </c>
      <c r="F130">
        <f>VLOOKUP(A130,Opt!$A$1:$F$43,2,0)</f>
        <v>20</v>
      </c>
      <c r="G130">
        <f t="shared" si="1"/>
        <v>0</v>
      </c>
      <c r="H130" t="str">
        <f>IF(G130=0, "COMPLETE", "TO")</f>
        <v>COMPLETE</v>
      </c>
      <c r="I130">
        <f>IF(H130="TO","TO",B130)</f>
        <v>2.855095158010954</v>
      </c>
    </row>
    <row r="131" spans="1:9" x14ac:dyDescent="0.2">
      <c r="A131" t="s">
        <v>18</v>
      </c>
      <c r="B131">
        <v>1.1625134290079591</v>
      </c>
      <c r="C131">
        <v>20</v>
      </c>
      <c r="D131" t="s">
        <v>49</v>
      </c>
      <c r="E131" t="s">
        <v>75</v>
      </c>
      <c r="F131">
        <f>VLOOKUP(A131,Opt!$A$1:$F$43,2,0)</f>
        <v>20</v>
      </c>
      <c r="G131">
        <f t="shared" ref="G131:G194" si="2">IF(F131="-","-",(C131-F131)/F131*100)</f>
        <v>0</v>
      </c>
      <c r="H131" t="str">
        <f>IF(G131=0, "COMPLETE", "TO")</f>
        <v>COMPLETE</v>
      </c>
      <c r="I131">
        <f>IF(H131="TO","TO",B131)</f>
        <v>1.1625134290079591</v>
      </c>
    </row>
    <row r="132" spans="1:9" x14ac:dyDescent="0.2">
      <c r="A132" t="s">
        <v>19</v>
      </c>
      <c r="B132">
        <v>0.70569149000220932</v>
      </c>
      <c r="C132">
        <v>20</v>
      </c>
      <c r="D132" t="s">
        <v>49</v>
      </c>
      <c r="E132" t="s">
        <v>75</v>
      </c>
      <c r="F132">
        <f>VLOOKUP(A132,Opt!$A$1:$F$43,2,0)</f>
        <v>20</v>
      </c>
      <c r="G132">
        <f t="shared" si="2"/>
        <v>0</v>
      </c>
      <c r="H132" t="str">
        <f>IF(G132=0, "COMPLETE", "TO")</f>
        <v>COMPLETE</v>
      </c>
      <c r="I132">
        <f>IF(H132="TO","TO",B132)</f>
        <v>0.70569149000220932</v>
      </c>
    </row>
    <row r="133" spans="1:9" x14ac:dyDescent="0.2">
      <c r="A133" t="s">
        <v>20</v>
      </c>
      <c r="B133">
        <v>3.6685054489935278</v>
      </c>
      <c r="C133">
        <v>15</v>
      </c>
      <c r="D133" t="s">
        <v>49</v>
      </c>
      <c r="E133" t="s">
        <v>75</v>
      </c>
      <c r="F133">
        <f>VLOOKUP(A133,Opt!$A$1:$F$43,2,0)</f>
        <v>15</v>
      </c>
      <c r="G133">
        <f t="shared" si="2"/>
        <v>0</v>
      </c>
      <c r="H133" t="str">
        <f>IF(G133=0, "COMPLETE", "TO")</f>
        <v>COMPLETE</v>
      </c>
      <c r="I133">
        <f>IF(H133="TO","TO",B133)</f>
        <v>3.6685054489935278</v>
      </c>
    </row>
    <row r="134" spans="1:9" x14ac:dyDescent="0.2">
      <c r="A134" t="s">
        <v>21</v>
      </c>
      <c r="B134">
        <v>1.00521234900225</v>
      </c>
      <c r="C134">
        <v>15</v>
      </c>
      <c r="D134" t="s">
        <v>49</v>
      </c>
      <c r="E134" t="s">
        <v>75</v>
      </c>
      <c r="F134">
        <f>VLOOKUP(A134,Opt!$A$1:$F$43,2,0)</f>
        <v>15</v>
      </c>
      <c r="G134">
        <f t="shared" si="2"/>
        <v>0</v>
      </c>
      <c r="H134" t="str">
        <f>IF(G134=0, "COMPLETE", "TO")</f>
        <v>COMPLETE</v>
      </c>
      <c r="I134">
        <f>IF(H134="TO","TO",B134)</f>
        <v>1.00521234900225</v>
      </c>
    </row>
    <row r="135" spans="1:9" x14ac:dyDescent="0.2">
      <c r="A135" t="s">
        <v>22</v>
      </c>
      <c r="B135">
        <v>0.55624093001824804</v>
      </c>
      <c r="C135">
        <v>15</v>
      </c>
      <c r="D135" t="s">
        <v>49</v>
      </c>
      <c r="E135" t="s">
        <v>75</v>
      </c>
      <c r="F135">
        <f>VLOOKUP(A135,Opt!$A$1:$F$43,2,0)</f>
        <v>15</v>
      </c>
      <c r="G135">
        <f t="shared" si="2"/>
        <v>0</v>
      </c>
      <c r="H135" t="str">
        <f>IF(G135=0, "COMPLETE", "TO")</f>
        <v>COMPLETE</v>
      </c>
      <c r="I135">
        <f>IF(H135="TO","TO",B135)</f>
        <v>0.55624093001824804</v>
      </c>
    </row>
    <row r="136" spans="1:9" s="8" customFormat="1" x14ac:dyDescent="0.2">
      <c r="A136" s="8" t="s">
        <v>23</v>
      </c>
      <c r="B136" s="8" t="s">
        <v>51</v>
      </c>
      <c r="C136" s="8">
        <v>31</v>
      </c>
      <c r="D136" s="8" t="s">
        <v>51</v>
      </c>
      <c r="E136" s="8" t="s">
        <v>75</v>
      </c>
      <c r="F136" s="8">
        <f>VLOOKUP(A136,Opt!$A$1:$F$43,2,0)</f>
        <v>30</v>
      </c>
      <c r="G136">
        <f t="shared" si="2"/>
        <v>3.3333333333333335</v>
      </c>
      <c r="H136" s="8" t="str">
        <f>IF(G136=0, "COMPLETE", "TO")</f>
        <v>TO</v>
      </c>
      <c r="I136" t="str">
        <f>IF(H136="TO","TO",B136)</f>
        <v>TO</v>
      </c>
    </row>
    <row r="137" spans="1:9" x14ac:dyDescent="0.2">
      <c r="A137" t="s">
        <v>24</v>
      </c>
      <c r="B137">
        <v>89.639116646023467</v>
      </c>
      <c r="C137">
        <v>30</v>
      </c>
      <c r="D137" t="s">
        <v>49</v>
      </c>
      <c r="E137" t="s">
        <v>75</v>
      </c>
      <c r="F137">
        <f>VLOOKUP(A137,Opt!$A$1:$F$43,2,0)</f>
        <v>30</v>
      </c>
      <c r="G137">
        <f t="shared" si="2"/>
        <v>0</v>
      </c>
      <c r="H137" t="str">
        <f>IF(G137=0, "COMPLETE", "TO")</f>
        <v>COMPLETE</v>
      </c>
      <c r="I137">
        <f>IF(H137="TO","TO",B137)</f>
        <v>89.639116646023467</v>
      </c>
    </row>
    <row r="138" spans="1:9" x14ac:dyDescent="0.2">
      <c r="A138" t="s">
        <v>25</v>
      </c>
      <c r="B138">
        <v>704.09039409199613</v>
      </c>
      <c r="C138">
        <v>30</v>
      </c>
      <c r="D138" t="s">
        <v>49</v>
      </c>
      <c r="E138" t="s">
        <v>75</v>
      </c>
      <c r="F138">
        <f>VLOOKUP(A138,Opt!$A$1:$F$43,2,0)</f>
        <v>30</v>
      </c>
      <c r="G138">
        <f t="shared" si="2"/>
        <v>0</v>
      </c>
      <c r="H138" t="str">
        <f>IF(G138=0, "COMPLETE", "TO")</f>
        <v>COMPLETE</v>
      </c>
      <c r="I138">
        <f>IF(H138="TO","TO",B138)</f>
        <v>704.09039409199613</v>
      </c>
    </row>
    <row r="139" spans="1:9" x14ac:dyDescent="0.2">
      <c r="A139" t="s">
        <v>10</v>
      </c>
      <c r="B139">
        <v>0.23894964999635701</v>
      </c>
      <c r="C139">
        <v>23</v>
      </c>
      <c r="D139" t="s">
        <v>49</v>
      </c>
      <c r="E139" t="s">
        <v>75</v>
      </c>
      <c r="F139">
        <f>VLOOKUP(A139,Opt!$A$1:$F$43,2,0)</f>
        <v>23</v>
      </c>
      <c r="G139">
        <f t="shared" si="2"/>
        <v>0</v>
      </c>
      <c r="H139" t="str">
        <f>IF(G139=0, "COMPLETE", "TO")</f>
        <v>COMPLETE</v>
      </c>
      <c r="I139">
        <f>IF(H139="TO","TO",B139)</f>
        <v>0.23894964999635701</v>
      </c>
    </row>
    <row r="140" spans="1:9" x14ac:dyDescent="0.2">
      <c r="A140" t="s">
        <v>11</v>
      </c>
      <c r="B140">
        <v>116.8536901580228</v>
      </c>
      <c r="C140">
        <v>63</v>
      </c>
      <c r="D140" t="s">
        <v>49</v>
      </c>
      <c r="E140" t="s">
        <v>75</v>
      </c>
      <c r="F140">
        <f>VLOOKUP(A140,Opt!$A$1:$F$43,2,0)</f>
        <v>63</v>
      </c>
      <c r="G140">
        <f t="shared" si="2"/>
        <v>0</v>
      </c>
      <c r="H140" t="str">
        <f>IF(G140=0, "COMPLETE", "TO")</f>
        <v>COMPLETE</v>
      </c>
      <c r="I140">
        <f>IF(H140="TO","TO",B140)</f>
        <v>116.8536901580228</v>
      </c>
    </row>
    <row r="141" spans="1:9" x14ac:dyDescent="0.2">
      <c r="A141" t="s">
        <v>12</v>
      </c>
      <c r="B141" t="s">
        <v>51</v>
      </c>
      <c r="C141">
        <v>708</v>
      </c>
      <c r="D141" t="s">
        <v>51</v>
      </c>
      <c r="E141" t="s">
        <v>75</v>
      </c>
      <c r="F141" t="str">
        <f>VLOOKUP(A141,Opt!$A$1:$F$43,2,0)</f>
        <v>-</v>
      </c>
      <c r="G141" t="str">
        <f t="shared" si="2"/>
        <v>-</v>
      </c>
      <c r="H141" t="str">
        <f>IF(G141=0, "COMPLETE", "TO")</f>
        <v>TO</v>
      </c>
      <c r="I141" t="str">
        <f>IF(H141="TO","TO",B141)</f>
        <v>TO</v>
      </c>
    </row>
    <row r="142" spans="1:9" s="8" customFormat="1" x14ac:dyDescent="0.2">
      <c r="A142" s="8" t="s">
        <v>13</v>
      </c>
      <c r="B142" s="8" t="s">
        <v>51</v>
      </c>
      <c r="C142" s="8">
        <v>756</v>
      </c>
      <c r="D142" s="8" t="s">
        <v>51</v>
      </c>
      <c r="E142" s="8" t="s">
        <v>75</v>
      </c>
      <c r="F142" s="8">
        <f>VLOOKUP(A142,Opt!$A$1:$F$43,2,0)</f>
        <v>696</v>
      </c>
      <c r="G142">
        <f t="shared" si="2"/>
        <v>8.6206896551724146</v>
      </c>
      <c r="H142" s="8" t="str">
        <f>IF(G142=0, "COMPLETE", "TO")</f>
        <v>TO</v>
      </c>
      <c r="I142" t="str">
        <f>IF(H142="TO","TO",B142)</f>
        <v>TO</v>
      </c>
    </row>
    <row r="143" spans="1:9" x14ac:dyDescent="0.2">
      <c r="A143" t="s">
        <v>14</v>
      </c>
      <c r="B143" t="s">
        <v>51</v>
      </c>
      <c r="C143">
        <v>1149</v>
      </c>
      <c r="D143" t="s">
        <v>51</v>
      </c>
      <c r="E143" t="s">
        <v>75</v>
      </c>
      <c r="F143" t="str">
        <f>VLOOKUP(A143,Opt!$A$1:$F$43,2,0)</f>
        <v>-</v>
      </c>
      <c r="G143" t="str">
        <f t="shared" si="2"/>
        <v>-</v>
      </c>
      <c r="H143" t="str">
        <f>IF(G143=0, "COMPLETE", "TO")</f>
        <v>TO</v>
      </c>
      <c r="I143" t="str">
        <f>IF(H143="TO","TO",B143)</f>
        <v>TO</v>
      </c>
    </row>
    <row r="144" spans="1:9" x14ac:dyDescent="0.2">
      <c r="A144" t="s">
        <v>15</v>
      </c>
      <c r="B144" t="s">
        <v>51</v>
      </c>
      <c r="C144">
        <v>1696</v>
      </c>
      <c r="D144" t="s">
        <v>51</v>
      </c>
      <c r="E144" t="s">
        <v>75</v>
      </c>
      <c r="F144" t="str">
        <f>VLOOKUP(A144,Opt!$A$1:$F$43,2,0)</f>
        <v>-</v>
      </c>
      <c r="G144" t="str">
        <f t="shared" si="2"/>
        <v>-</v>
      </c>
      <c r="H144" t="str">
        <f>IF(G144=0, "COMPLETE", "TO")</f>
        <v>TO</v>
      </c>
      <c r="I144" t="str">
        <f>IF(H144="TO","TO",B144)</f>
        <v>TO</v>
      </c>
    </row>
    <row r="145" spans="1:9" x14ac:dyDescent="0.2">
      <c r="A145" t="s">
        <v>16</v>
      </c>
      <c r="B145" t="s">
        <v>51</v>
      </c>
      <c r="C145">
        <v>3034</v>
      </c>
      <c r="D145" t="s">
        <v>51</v>
      </c>
      <c r="E145" t="s">
        <v>75</v>
      </c>
      <c r="F145" t="str">
        <f>VLOOKUP(A145,Opt!$A$1:$F$43,2,0)</f>
        <v>-</v>
      </c>
      <c r="G145" t="str">
        <f t="shared" si="2"/>
        <v>-</v>
      </c>
      <c r="H145" t="str">
        <f>IF(G145=0, "COMPLETE", "TO")</f>
        <v>TO</v>
      </c>
      <c r="I145" t="str">
        <f>IF(H145="TO","TO",B145)</f>
        <v>TO</v>
      </c>
    </row>
    <row r="146" spans="1:9" x14ac:dyDescent="0.2">
      <c r="A146" t="s">
        <v>29</v>
      </c>
      <c r="B146">
        <v>0.43977214998449199</v>
      </c>
      <c r="C146">
        <v>20</v>
      </c>
      <c r="D146" t="s">
        <v>49</v>
      </c>
      <c r="E146" t="s">
        <v>75</v>
      </c>
      <c r="F146">
        <f>VLOOKUP(A146,Opt!$A$1:$F$43,2,0)</f>
        <v>20</v>
      </c>
      <c r="G146">
        <f t="shared" si="2"/>
        <v>0</v>
      </c>
      <c r="H146" t="str">
        <f>IF(G146=0, "COMPLETE", "TO")</f>
        <v>COMPLETE</v>
      </c>
      <c r="I146">
        <f>IF(H146="TO","TO",B146)</f>
        <v>0.43977214998449199</v>
      </c>
    </row>
    <row r="147" spans="1:9" x14ac:dyDescent="0.2">
      <c r="A147" t="s">
        <v>30</v>
      </c>
      <c r="B147">
        <v>0.22229992999928069</v>
      </c>
      <c r="C147">
        <v>28</v>
      </c>
      <c r="D147" t="s">
        <v>49</v>
      </c>
      <c r="E147" t="s">
        <v>75</v>
      </c>
      <c r="F147">
        <f>VLOOKUP(A147,Opt!$A$1:$F$43,2,0)</f>
        <v>28</v>
      </c>
      <c r="G147">
        <f t="shared" si="2"/>
        <v>0</v>
      </c>
      <c r="H147" t="str">
        <f>IF(G147=0, "COMPLETE", "TO")</f>
        <v>COMPLETE</v>
      </c>
      <c r="I147">
        <f>IF(H147="TO","TO",B147)</f>
        <v>0.22229992999928069</v>
      </c>
    </row>
    <row r="148" spans="1:9" x14ac:dyDescent="0.2">
      <c r="A148" t="s">
        <v>31</v>
      </c>
      <c r="B148">
        <v>0.37066660000709822</v>
      </c>
      <c r="C148">
        <v>28</v>
      </c>
      <c r="D148" t="s">
        <v>49</v>
      </c>
      <c r="E148" t="s">
        <v>75</v>
      </c>
      <c r="F148">
        <f>VLOOKUP(A148,Opt!$A$1:$F$43,2,0)</f>
        <v>28</v>
      </c>
      <c r="G148">
        <f t="shared" si="2"/>
        <v>0</v>
      </c>
      <c r="H148" t="str">
        <f>IF(G148=0, "COMPLETE", "TO")</f>
        <v>COMPLETE</v>
      </c>
      <c r="I148">
        <f>IF(H148="TO","TO",B148)</f>
        <v>0.37066660000709822</v>
      </c>
    </row>
    <row r="149" spans="1:9" s="8" customFormat="1" x14ac:dyDescent="0.2">
      <c r="A149" s="8" t="s">
        <v>32</v>
      </c>
      <c r="B149" s="8" t="s">
        <v>51</v>
      </c>
      <c r="C149" s="8">
        <v>19</v>
      </c>
      <c r="D149" s="8" t="s">
        <v>51</v>
      </c>
      <c r="E149" s="8" t="s">
        <v>75</v>
      </c>
      <c r="F149" s="8">
        <f>VLOOKUP(A149,Opt!$A$1:$F$43,2,0)</f>
        <v>18</v>
      </c>
      <c r="G149">
        <f t="shared" si="2"/>
        <v>5.5555555555555554</v>
      </c>
      <c r="H149" s="8" t="str">
        <f>IF(G149=0, "COMPLETE", "TO")</f>
        <v>TO</v>
      </c>
      <c r="I149" t="str">
        <f>IF(H149="TO","TO",B149)</f>
        <v>TO</v>
      </c>
    </row>
    <row r="150" spans="1:9" x14ac:dyDescent="0.2">
      <c r="A150" t="s">
        <v>33</v>
      </c>
      <c r="B150">
        <v>0.1637613599887118</v>
      </c>
      <c r="C150">
        <v>36</v>
      </c>
      <c r="D150" t="s">
        <v>49</v>
      </c>
      <c r="E150" t="s">
        <v>75</v>
      </c>
      <c r="F150">
        <f>VLOOKUP(A150,Opt!$A$1:$F$43,2,0)</f>
        <v>36</v>
      </c>
      <c r="G150">
        <f t="shared" si="2"/>
        <v>0</v>
      </c>
      <c r="H150" t="str">
        <f>IF(G150=0, "COMPLETE", "TO")</f>
        <v>COMPLETE</v>
      </c>
      <c r="I150">
        <f>IF(H150="TO","TO",B150)</f>
        <v>0.1637613599887118</v>
      </c>
    </row>
    <row r="151" spans="1:9" x14ac:dyDescent="0.2">
      <c r="A151" t="s">
        <v>34</v>
      </c>
      <c r="B151">
        <v>0.78387368901167065</v>
      </c>
      <c r="C151">
        <v>29</v>
      </c>
      <c r="D151" t="s">
        <v>49</v>
      </c>
      <c r="E151" t="s">
        <v>75</v>
      </c>
      <c r="F151">
        <f>VLOOKUP(A151,Opt!$A$1:$F$43,2,0)</f>
        <v>29</v>
      </c>
      <c r="G151">
        <f t="shared" si="2"/>
        <v>0</v>
      </c>
      <c r="H151" t="str">
        <f>IF(G151=0, "COMPLETE", "TO")</f>
        <v>COMPLETE</v>
      </c>
      <c r="I151">
        <f>IF(H151="TO","TO",B151)</f>
        <v>0.78387368901167065</v>
      </c>
    </row>
    <row r="152" spans="1:9" s="8" customFormat="1" x14ac:dyDescent="0.2">
      <c r="A152" s="8" t="s">
        <v>35</v>
      </c>
      <c r="B152" s="8">
        <v>7.3626778800000001E-2</v>
      </c>
      <c r="C152" s="8">
        <v>10</v>
      </c>
      <c r="D152" s="8" t="s">
        <v>49</v>
      </c>
      <c r="E152" s="8" t="s">
        <v>75</v>
      </c>
      <c r="F152" s="8">
        <f>VLOOKUP(A152,Opt!$A$1:$F$43,2,0)</f>
        <v>10</v>
      </c>
      <c r="G152">
        <f t="shared" si="2"/>
        <v>0</v>
      </c>
      <c r="H152" s="8" t="str">
        <f>IF(G152=0, "COMPLETE", "TO")</f>
        <v>COMPLETE</v>
      </c>
      <c r="I152">
        <f>IF(H152="TO","TO",B152)</f>
        <v>7.3626778800000001E-2</v>
      </c>
    </row>
    <row r="153" spans="1:9" x14ac:dyDescent="0.2">
      <c r="A153" t="s">
        <v>36</v>
      </c>
      <c r="B153">
        <v>1.541890157997841</v>
      </c>
      <c r="C153">
        <v>33</v>
      </c>
      <c r="D153" t="s">
        <v>49</v>
      </c>
      <c r="E153" t="s">
        <v>75</v>
      </c>
      <c r="F153">
        <f>VLOOKUP(A153,Opt!$A$1:$F$43,2,0)</f>
        <v>33</v>
      </c>
      <c r="G153">
        <f t="shared" si="2"/>
        <v>0</v>
      </c>
      <c r="H153" t="str">
        <f>IF(G153=0, "COMPLETE", "TO")</f>
        <v>COMPLETE</v>
      </c>
      <c r="I153">
        <f>IF(H153="TO","TO",B153)</f>
        <v>1.541890157997841</v>
      </c>
    </row>
    <row r="154" spans="1:9" x14ac:dyDescent="0.2">
      <c r="A154" t="s">
        <v>37</v>
      </c>
      <c r="B154">
        <v>0.57389082000008784</v>
      </c>
      <c r="C154">
        <v>49</v>
      </c>
      <c r="D154" t="s">
        <v>49</v>
      </c>
      <c r="E154" t="s">
        <v>75</v>
      </c>
      <c r="F154">
        <f>VLOOKUP(A154,Opt!$A$1:$F$43,2,0)</f>
        <v>49</v>
      </c>
      <c r="G154">
        <f t="shared" si="2"/>
        <v>0</v>
      </c>
      <c r="H154" t="str">
        <f>IF(G154=0, "COMPLETE", "TO")</f>
        <v>COMPLETE</v>
      </c>
      <c r="I154">
        <f>IF(H154="TO","TO",B154)</f>
        <v>0.57389082000008784</v>
      </c>
    </row>
    <row r="155" spans="1:9" x14ac:dyDescent="0.2">
      <c r="A155" t="s">
        <v>38</v>
      </c>
      <c r="B155">
        <v>0.53209364000940695</v>
      </c>
      <c r="C155">
        <v>59</v>
      </c>
      <c r="D155" t="s">
        <v>49</v>
      </c>
      <c r="E155" t="s">
        <v>75</v>
      </c>
      <c r="F155">
        <f>VLOOKUP(A155,Opt!$A$1:$F$43,2,0)</f>
        <v>59</v>
      </c>
      <c r="G155">
        <f t="shared" si="2"/>
        <v>0</v>
      </c>
      <c r="H155" t="str">
        <f>IF(G155=0, "COMPLETE", "TO")</f>
        <v>COMPLETE</v>
      </c>
      <c r="I155">
        <f>IF(H155="TO","TO",B155)</f>
        <v>0.53209364000940695</v>
      </c>
    </row>
    <row r="156" spans="1:9" x14ac:dyDescent="0.2">
      <c r="A156" t="s">
        <v>39</v>
      </c>
      <c r="B156">
        <v>4.886063955907594</v>
      </c>
      <c r="C156">
        <v>51</v>
      </c>
      <c r="D156" t="s">
        <v>49</v>
      </c>
      <c r="E156" t="s">
        <v>75</v>
      </c>
      <c r="F156">
        <f>VLOOKUP(A156,Opt!$A$1:$F$43,2,0)</f>
        <v>51</v>
      </c>
      <c r="G156">
        <f t="shared" si="2"/>
        <v>0</v>
      </c>
      <c r="H156" t="str">
        <f>IF(G156=0, "COMPLETE", "TO")</f>
        <v>COMPLETE</v>
      </c>
      <c r="I156">
        <f>IF(H156="TO","TO",B156)</f>
        <v>4.886063955907594</v>
      </c>
    </row>
    <row r="157" spans="1:9" s="8" customFormat="1" x14ac:dyDescent="0.2">
      <c r="A157" s="8" t="s">
        <v>40</v>
      </c>
      <c r="B157" s="8" t="s">
        <v>51</v>
      </c>
      <c r="C157" s="8">
        <v>78</v>
      </c>
      <c r="D157" s="8" t="s">
        <v>51</v>
      </c>
      <c r="E157" s="8" t="s">
        <v>75</v>
      </c>
      <c r="F157" s="8">
        <f>VLOOKUP(A157,Opt!$A$1:$F$43,2,0)</f>
        <v>77</v>
      </c>
      <c r="G157">
        <f t="shared" si="2"/>
        <v>1.2987012987012987</v>
      </c>
      <c r="H157" s="8" t="str">
        <f>IF(G157=0, "COMPLETE", "TO")</f>
        <v>TO</v>
      </c>
      <c r="I157" t="str">
        <f>IF(H157="TO","TO",B157)</f>
        <v>TO</v>
      </c>
    </row>
    <row r="158" spans="1:9" x14ac:dyDescent="0.2">
      <c r="A158" t="s">
        <v>0</v>
      </c>
      <c r="B158">
        <v>0.50597730997833423</v>
      </c>
      <c r="C158">
        <v>30</v>
      </c>
      <c r="D158" t="s">
        <v>49</v>
      </c>
      <c r="E158" t="s">
        <v>75</v>
      </c>
      <c r="F158">
        <f>VLOOKUP(A158,Opt!$A$1:$F$43,2,0)</f>
        <v>30</v>
      </c>
      <c r="G158">
        <f t="shared" si="2"/>
        <v>0</v>
      </c>
      <c r="H158" t="str">
        <f>IF(G158=0, "COMPLETE", "TO")</f>
        <v>COMPLETE</v>
      </c>
      <c r="I158">
        <f>IF(H158="TO","TO",B158)</f>
        <v>0.50597730997833423</v>
      </c>
    </row>
    <row r="159" spans="1:9" x14ac:dyDescent="0.2">
      <c r="A159" t="s">
        <v>1</v>
      </c>
      <c r="B159">
        <v>51.750107867002953</v>
      </c>
      <c r="C159">
        <v>57</v>
      </c>
      <c r="D159" t="s">
        <v>49</v>
      </c>
      <c r="E159" t="s">
        <v>75</v>
      </c>
      <c r="F159">
        <f>VLOOKUP(A159,Opt!$A$1:$F$43,2,0)</f>
        <v>57</v>
      </c>
      <c r="G159">
        <f t="shared" si="2"/>
        <v>0</v>
      </c>
      <c r="H159" t="str">
        <f>IF(G159=0, "COMPLETE", "TO")</f>
        <v>COMPLETE</v>
      </c>
      <c r="I159">
        <f>IF(H159="TO","TO",B159)</f>
        <v>51.750107867002953</v>
      </c>
    </row>
    <row r="160" spans="1:9" x14ac:dyDescent="0.2">
      <c r="A160" t="s">
        <v>2</v>
      </c>
      <c r="B160">
        <v>160.1311518459988</v>
      </c>
      <c r="C160">
        <v>84</v>
      </c>
      <c r="D160" t="s">
        <v>49</v>
      </c>
      <c r="E160" t="s">
        <v>75</v>
      </c>
      <c r="F160">
        <f>VLOOKUP(A160,Opt!$A$1:$F$43,2,0)</f>
        <v>84</v>
      </c>
      <c r="G160">
        <f t="shared" si="2"/>
        <v>0</v>
      </c>
      <c r="H160" t="str">
        <f>IF(G160=0, "COMPLETE", "TO")</f>
        <v>COMPLETE</v>
      </c>
      <c r="I160">
        <f>IF(H160="TO","TO",B160)</f>
        <v>160.1311518459988</v>
      </c>
    </row>
    <row r="161" spans="1:9" x14ac:dyDescent="0.2">
      <c r="A161" t="s">
        <v>3</v>
      </c>
      <c r="B161" t="s">
        <v>51</v>
      </c>
      <c r="C161">
        <v>108</v>
      </c>
      <c r="D161" t="s">
        <v>51</v>
      </c>
      <c r="E161" t="s">
        <v>75</v>
      </c>
      <c r="F161">
        <f>VLOOKUP(A161,Opt!$A$1:$F$43,2,0)</f>
        <v>107</v>
      </c>
      <c r="G161">
        <f t="shared" si="2"/>
        <v>0.93457943925233633</v>
      </c>
      <c r="H161" t="str">
        <f>IF(G161=0, "COMPLETE", "TO")</f>
        <v>TO</v>
      </c>
      <c r="I161" t="str">
        <f>IF(H161="TO","TO",B161)</f>
        <v>TO</v>
      </c>
    </row>
    <row r="162" spans="1:9" x14ac:dyDescent="0.2">
      <c r="A162" t="s">
        <v>4</v>
      </c>
      <c r="B162" t="s">
        <v>51</v>
      </c>
      <c r="C162">
        <v>136</v>
      </c>
      <c r="D162" t="s">
        <v>51</v>
      </c>
      <c r="E162" t="s">
        <v>75</v>
      </c>
      <c r="F162">
        <f>VLOOKUP(A162,Opt!$A$1:$F$43,2,0)</f>
        <v>134</v>
      </c>
      <c r="G162">
        <f t="shared" si="2"/>
        <v>1.4925373134328357</v>
      </c>
      <c r="H162" t="str">
        <f>IF(G162=0, "COMPLETE", "TO")</f>
        <v>TO</v>
      </c>
      <c r="I162" t="str">
        <f>IF(H162="TO","TO",B162)</f>
        <v>TO</v>
      </c>
    </row>
    <row r="163" spans="1:9" x14ac:dyDescent="0.2">
      <c r="A163" t="s">
        <v>5</v>
      </c>
      <c r="B163">
        <v>6.3834723700128961</v>
      </c>
      <c r="C163">
        <v>36</v>
      </c>
      <c r="D163" t="s">
        <v>49</v>
      </c>
      <c r="E163" t="s">
        <v>75</v>
      </c>
      <c r="F163">
        <f>VLOOKUP(A163,Opt!$A$1:$F$43,2,0)</f>
        <v>36</v>
      </c>
      <c r="G163">
        <f t="shared" si="2"/>
        <v>0</v>
      </c>
      <c r="H163" t="str">
        <f>IF(G163=0, "COMPLETE", "TO")</f>
        <v>COMPLETE</v>
      </c>
      <c r="I163">
        <f>IF(H163="TO","TO",B163)</f>
        <v>6.3834723700128961</v>
      </c>
    </row>
    <row r="164" spans="1:9" x14ac:dyDescent="0.2">
      <c r="A164" t="s">
        <v>6</v>
      </c>
      <c r="B164" t="s">
        <v>51</v>
      </c>
      <c r="C164">
        <v>69</v>
      </c>
      <c r="D164" t="s">
        <v>51</v>
      </c>
      <c r="E164" t="s">
        <v>75</v>
      </c>
      <c r="F164">
        <f>VLOOKUP(A164,Opt!$A$1:$F$43,2,0)</f>
        <v>67</v>
      </c>
      <c r="G164">
        <f t="shared" si="2"/>
        <v>2.9850746268656714</v>
      </c>
      <c r="H164" t="str">
        <f>IF(G164=0, "COMPLETE", "TO")</f>
        <v>TO</v>
      </c>
      <c r="I164" t="str">
        <f>IF(H164="TO","TO",B164)</f>
        <v>TO</v>
      </c>
    </row>
    <row r="165" spans="1:9" x14ac:dyDescent="0.2">
      <c r="A165" t="s">
        <v>7</v>
      </c>
      <c r="B165" t="s">
        <v>51</v>
      </c>
      <c r="C165">
        <v>105</v>
      </c>
      <c r="D165" t="s">
        <v>51</v>
      </c>
      <c r="E165" t="s">
        <v>75</v>
      </c>
      <c r="F165">
        <f>VLOOKUP(A165,Opt!$A$1:$F$43,2,0)</f>
        <v>101</v>
      </c>
      <c r="G165">
        <f t="shared" si="2"/>
        <v>3.9603960396039604</v>
      </c>
      <c r="H165" t="str">
        <f>IF(G165=0, "COMPLETE", "TO")</f>
        <v>TO</v>
      </c>
      <c r="I165" t="str">
        <f>IF(H165="TO","TO",B165)</f>
        <v>TO</v>
      </c>
    </row>
    <row r="166" spans="1:9" s="8" customFormat="1" x14ac:dyDescent="0.2">
      <c r="A166" s="8" t="s">
        <v>8</v>
      </c>
      <c r="B166" s="8" t="s">
        <v>51</v>
      </c>
      <c r="C166" s="8">
        <v>131</v>
      </c>
      <c r="D166" s="8" t="s">
        <v>51</v>
      </c>
      <c r="E166" s="8" t="s">
        <v>75</v>
      </c>
      <c r="F166" s="8">
        <f>VLOOKUP(A166,Opt!$A$1:$F$43,2,0)</f>
        <v>126</v>
      </c>
      <c r="G166">
        <f t="shared" si="2"/>
        <v>3.9682539682539679</v>
      </c>
      <c r="H166" s="8" t="str">
        <f>IF(G166=0, "COMPLETE", "TO")</f>
        <v>TO</v>
      </c>
      <c r="I166" t="str">
        <f>IF(H166="TO","TO",B166)</f>
        <v>TO</v>
      </c>
    </row>
    <row r="167" spans="1:9" x14ac:dyDescent="0.2">
      <c r="A167" t="s">
        <v>9</v>
      </c>
      <c r="B167" t="s">
        <v>51</v>
      </c>
      <c r="C167">
        <v>163</v>
      </c>
      <c r="D167" t="s">
        <v>51</v>
      </c>
      <c r="E167" t="s">
        <v>75</v>
      </c>
      <c r="F167">
        <f>VLOOKUP(A167,Opt!$A$1:$F$43,2,0)</f>
        <v>156</v>
      </c>
      <c r="G167">
        <f t="shared" si="2"/>
        <v>4.4871794871794872</v>
      </c>
      <c r="H167" t="str">
        <f>IF(G167=0, "COMPLETE", "TO")</f>
        <v>TO</v>
      </c>
      <c r="I167" t="str">
        <f>IF(H167="TO","TO",B167)</f>
        <v>TO</v>
      </c>
    </row>
    <row r="168" spans="1:9" x14ac:dyDescent="0.2">
      <c r="A168" t="s">
        <v>17</v>
      </c>
      <c r="B168">
        <v>2.5005013506015534</v>
      </c>
      <c r="C168">
        <v>20</v>
      </c>
      <c r="D168" t="s">
        <v>49</v>
      </c>
      <c r="E168" t="s">
        <v>53</v>
      </c>
      <c r="F168">
        <f>VLOOKUP(A168,Opt!$A$1:$F$43,2,0)</f>
        <v>20</v>
      </c>
      <c r="G168">
        <f t="shared" si="2"/>
        <v>0</v>
      </c>
      <c r="H168" t="str">
        <f>IF(G168=0, "COMPLETE", "TO")</f>
        <v>COMPLETE</v>
      </c>
      <c r="I168">
        <f>IF(H168="TO","TO",B168)</f>
        <v>2.5005013506015534</v>
      </c>
    </row>
    <row r="169" spans="1:9" x14ac:dyDescent="0.2">
      <c r="A169" t="s">
        <v>18</v>
      </c>
      <c r="B169">
        <v>3.4592018112045477</v>
      </c>
      <c r="C169">
        <v>20</v>
      </c>
      <c r="D169" t="s">
        <v>49</v>
      </c>
      <c r="E169" t="s">
        <v>53</v>
      </c>
      <c r="F169">
        <f>VLOOKUP(A169,Opt!$A$1:$F$43,2,0)</f>
        <v>20</v>
      </c>
      <c r="G169">
        <f t="shared" si="2"/>
        <v>0</v>
      </c>
      <c r="H169" t="str">
        <f>IF(G169=0, "COMPLETE", "TO")</f>
        <v>COMPLETE</v>
      </c>
      <c r="I169">
        <f>IF(H169="TO","TO",B169)</f>
        <v>3.4592018112045477</v>
      </c>
    </row>
    <row r="170" spans="1:9" x14ac:dyDescent="0.2">
      <c r="A170" t="s">
        <v>19</v>
      </c>
      <c r="B170">
        <v>2.012794216194016</v>
      </c>
      <c r="C170">
        <v>20</v>
      </c>
      <c r="D170" t="s">
        <v>49</v>
      </c>
      <c r="E170" t="s">
        <v>53</v>
      </c>
      <c r="F170">
        <f>VLOOKUP(A170,Opt!$A$1:$F$43,2,0)</f>
        <v>20</v>
      </c>
      <c r="G170">
        <f t="shared" si="2"/>
        <v>0</v>
      </c>
      <c r="H170" t="str">
        <f>IF(G170=0, "COMPLETE", "TO")</f>
        <v>COMPLETE</v>
      </c>
      <c r="I170">
        <f>IF(H170="TO","TO",B170)</f>
        <v>2.012794216194016</v>
      </c>
    </row>
    <row r="171" spans="1:9" x14ac:dyDescent="0.2">
      <c r="A171" t="s">
        <v>20</v>
      </c>
      <c r="B171">
        <v>495.32494508819946</v>
      </c>
      <c r="C171">
        <v>15</v>
      </c>
      <c r="D171" t="s">
        <v>49</v>
      </c>
      <c r="E171" t="s">
        <v>53</v>
      </c>
      <c r="F171">
        <f>VLOOKUP(A171,Opt!$A$1:$F$43,2,0)</f>
        <v>15</v>
      </c>
      <c r="G171">
        <f t="shared" si="2"/>
        <v>0</v>
      </c>
      <c r="H171" t="str">
        <f>IF(G171=0, "COMPLETE", "TO")</f>
        <v>COMPLETE</v>
      </c>
      <c r="I171">
        <f>IF(H171="TO","TO",B171)</f>
        <v>495.32494508819946</v>
      </c>
    </row>
    <row r="172" spans="1:9" x14ac:dyDescent="0.2">
      <c r="A172" t="s">
        <v>21</v>
      </c>
      <c r="B172">
        <v>5.4598679162925681</v>
      </c>
      <c r="C172">
        <v>15</v>
      </c>
      <c r="D172" t="s">
        <v>49</v>
      </c>
      <c r="E172" t="s">
        <v>53</v>
      </c>
      <c r="F172">
        <f>VLOOKUP(A172,Opt!$A$1:$F$43,2,0)</f>
        <v>15</v>
      </c>
      <c r="G172">
        <f t="shared" si="2"/>
        <v>0</v>
      </c>
      <c r="H172" t="str">
        <f>IF(G172=0, "COMPLETE", "TO")</f>
        <v>COMPLETE</v>
      </c>
      <c r="I172">
        <f>IF(H172="TO","TO",B172)</f>
        <v>5.4598679162925681</v>
      </c>
    </row>
    <row r="173" spans="1:9" x14ac:dyDescent="0.2">
      <c r="A173" t="s">
        <v>22</v>
      </c>
      <c r="B173">
        <v>69.194850843599127</v>
      </c>
      <c r="C173">
        <v>15</v>
      </c>
      <c r="D173" t="s">
        <v>49</v>
      </c>
      <c r="E173" t="s">
        <v>53</v>
      </c>
      <c r="F173">
        <f>VLOOKUP(A173,Opt!$A$1:$F$43,2,0)</f>
        <v>15</v>
      </c>
      <c r="G173">
        <f t="shared" si="2"/>
        <v>0</v>
      </c>
      <c r="H173" t="str">
        <f>IF(G173=0, "COMPLETE", "TO")</f>
        <v>COMPLETE</v>
      </c>
      <c r="I173">
        <f>IF(H173="TO","TO",B173)</f>
        <v>69.194850843599127</v>
      </c>
    </row>
    <row r="174" spans="1:9" s="8" customFormat="1" x14ac:dyDescent="0.2">
      <c r="A174" s="8" t="s">
        <v>23</v>
      </c>
      <c r="B174" s="8" t="s">
        <v>51</v>
      </c>
      <c r="C174" s="8">
        <v>31</v>
      </c>
      <c r="D174" s="8" t="s">
        <v>51</v>
      </c>
      <c r="E174" s="8" t="s">
        <v>53</v>
      </c>
      <c r="F174" s="8">
        <f>VLOOKUP(A174,Opt!$A$1:$F$43,2,0)</f>
        <v>30</v>
      </c>
      <c r="G174">
        <f t="shared" si="2"/>
        <v>3.3333333333333335</v>
      </c>
      <c r="H174" s="8" t="str">
        <f>IF(G174=0, "COMPLETE", "TO")</f>
        <v>TO</v>
      </c>
      <c r="I174" t="str">
        <f>IF(H174="TO","TO",B174)</f>
        <v>TO</v>
      </c>
    </row>
    <row r="175" spans="1:9" s="8" customFormat="1" x14ac:dyDescent="0.2">
      <c r="A175" s="8" t="s">
        <v>24</v>
      </c>
      <c r="B175" s="8" t="s">
        <v>51</v>
      </c>
      <c r="C175" s="8">
        <v>31</v>
      </c>
      <c r="D175" s="8" t="s">
        <v>51</v>
      </c>
      <c r="E175" s="8" t="s">
        <v>53</v>
      </c>
      <c r="F175" s="8">
        <f>VLOOKUP(A175,Opt!$A$1:$F$43,2,0)</f>
        <v>30</v>
      </c>
      <c r="G175">
        <f t="shared" si="2"/>
        <v>3.3333333333333335</v>
      </c>
      <c r="H175" s="8" t="str">
        <f>IF(G175=0, "COMPLETE", "TO")</f>
        <v>TO</v>
      </c>
      <c r="I175" t="str">
        <f>IF(H175="TO","TO",B175)</f>
        <v>TO</v>
      </c>
    </row>
    <row r="176" spans="1:9" s="8" customFormat="1" x14ac:dyDescent="0.2">
      <c r="A176" s="8" t="s">
        <v>25</v>
      </c>
      <c r="B176" s="8" t="s">
        <v>51</v>
      </c>
      <c r="C176" s="8">
        <v>31</v>
      </c>
      <c r="D176" s="8" t="s">
        <v>51</v>
      </c>
      <c r="E176" s="8" t="s">
        <v>53</v>
      </c>
      <c r="F176" s="8">
        <f>VLOOKUP(A176,Opt!$A$1:$F$43,2,0)</f>
        <v>30</v>
      </c>
      <c r="G176">
        <f t="shared" si="2"/>
        <v>3.3333333333333335</v>
      </c>
      <c r="H176" s="8" t="str">
        <f>IF(G176=0, "COMPLETE", "TO")</f>
        <v>TO</v>
      </c>
      <c r="I176" t="str">
        <f>IF(H176="TO","TO",B176)</f>
        <v>TO</v>
      </c>
    </row>
    <row r="177" spans="1:9" x14ac:dyDescent="0.2">
      <c r="A177" t="s">
        <v>26</v>
      </c>
      <c r="B177" t="s">
        <v>51</v>
      </c>
      <c r="C177">
        <v>62</v>
      </c>
      <c r="D177" t="s">
        <v>51</v>
      </c>
      <c r="E177" t="s">
        <v>53</v>
      </c>
      <c r="F177">
        <f>VLOOKUP(A177,Opt!$A$1:$F$43,2,0)</f>
        <v>60</v>
      </c>
      <c r="G177">
        <f t="shared" si="2"/>
        <v>3.3333333333333335</v>
      </c>
      <c r="H177" t="str">
        <f>IF(G177=0, "COMPLETE", "TO")</f>
        <v>TO</v>
      </c>
      <c r="I177" t="str">
        <f>IF(H177="TO","TO",B177)</f>
        <v>TO</v>
      </c>
    </row>
    <row r="178" spans="1:9" s="8" customFormat="1" x14ac:dyDescent="0.2">
      <c r="A178" s="8" t="s">
        <v>27</v>
      </c>
      <c r="B178" s="8" t="s">
        <v>51</v>
      </c>
      <c r="C178" s="8">
        <v>61</v>
      </c>
      <c r="D178" s="8" t="s">
        <v>51</v>
      </c>
      <c r="E178" s="8" t="s">
        <v>53</v>
      </c>
      <c r="F178" s="8">
        <f>VLOOKUP(A178,Opt!$A$1:$F$43,2,0)</f>
        <v>60</v>
      </c>
      <c r="G178">
        <f t="shared" si="2"/>
        <v>1.6666666666666667</v>
      </c>
      <c r="H178" s="8" t="str">
        <f>IF(G178=0, "COMPLETE", "TO")</f>
        <v>TO</v>
      </c>
      <c r="I178" t="str">
        <f>IF(H178="TO","TO",B178)</f>
        <v>TO</v>
      </c>
    </row>
    <row r="179" spans="1:9" s="8" customFormat="1" x14ac:dyDescent="0.2">
      <c r="A179" s="8" t="s">
        <v>28</v>
      </c>
      <c r="B179" s="8" t="s">
        <v>51</v>
      </c>
      <c r="C179" s="8">
        <v>61</v>
      </c>
      <c r="D179" s="8" t="s">
        <v>51</v>
      </c>
      <c r="E179" s="8" t="s">
        <v>53</v>
      </c>
      <c r="F179" s="8">
        <f>VLOOKUP(A179,Opt!$A$1:$F$43,2,0)</f>
        <v>60</v>
      </c>
      <c r="G179">
        <f t="shared" si="2"/>
        <v>1.6666666666666667</v>
      </c>
      <c r="H179" s="8" t="str">
        <f>IF(G179=0, "COMPLETE", "TO")</f>
        <v>TO</v>
      </c>
      <c r="I179" t="str">
        <f>IF(H179="TO","TO",B179)</f>
        <v>TO</v>
      </c>
    </row>
    <row r="180" spans="1:9" x14ac:dyDescent="0.2">
      <c r="A180" t="s">
        <v>17</v>
      </c>
      <c r="B180">
        <v>2.6382265227061001</v>
      </c>
      <c r="C180">
        <v>20</v>
      </c>
      <c r="D180" t="s">
        <v>49</v>
      </c>
      <c r="E180" t="s">
        <v>54</v>
      </c>
      <c r="F180">
        <f>VLOOKUP(A180,Opt!$A$1:$F$43,2,0)</f>
        <v>20</v>
      </c>
      <c r="G180">
        <f t="shared" si="2"/>
        <v>0</v>
      </c>
      <c r="H180" t="str">
        <f>IF(G180=0, "COMPLETE", "TO")</f>
        <v>COMPLETE</v>
      </c>
      <c r="I180">
        <f>IF(H180="TO","TO",B180)</f>
        <v>2.6382265227061001</v>
      </c>
    </row>
    <row r="181" spans="1:9" x14ac:dyDescent="0.2">
      <c r="A181" t="s">
        <v>18</v>
      </c>
      <c r="B181">
        <v>47.954637226797061</v>
      </c>
      <c r="C181">
        <v>20</v>
      </c>
      <c r="D181" t="s">
        <v>49</v>
      </c>
      <c r="E181" t="s">
        <v>54</v>
      </c>
      <c r="F181">
        <f>VLOOKUP(A181,Opt!$A$1:$F$43,2,0)</f>
        <v>20</v>
      </c>
      <c r="G181">
        <f t="shared" si="2"/>
        <v>0</v>
      </c>
      <c r="H181" t="str">
        <f>IF(G181=0, "COMPLETE", "TO")</f>
        <v>COMPLETE</v>
      </c>
      <c r="I181">
        <f>IF(H181="TO","TO",B181)</f>
        <v>47.954637226797061</v>
      </c>
    </row>
    <row r="182" spans="1:9" x14ac:dyDescent="0.2">
      <c r="A182" t="s">
        <v>19</v>
      </c>
      <c r="B182">
        <v>68.188278366907625</v>
      </c>
      <c r="C182">
        <v>20</v>
      </c>
      <c r="D182" t="s">
        <v>49</v>
      </c>
      <c r="E182" t="s">
        <v>54</v>
      </c>
      <c r="F182">
        <f>VLOOKUP(A182,Opt!$A$1:$F$43,2,0)</f>
        <v>20</v>
      </c>
      <c r="G182">
        <f t="shared" si="2"/>
        <v>0</v>
      </c>
      <c r="H182" t="str">
        <f>IF(G182=0, "COMPLETE", "TO")</f>
        <v>COMPLETE</v>
      </c>
      <c r="I182">
        <f>IF(H182="TO","TO",B182)</f>
        <v>68.188278366907625</v>
      </c>
    </row>
    <row r="183" spans="1:9" s="8" customFormat="1" x14ac:dyDescent="0.2">
      <c r="A183" s="8" t="s">
        <v>20</v>
      </c>
      <c r="B183" s="8" t="s">
        <v>51</v>
      </c>
      <c r="C183" s="8">
        <v>16</v>
      </c>
      <c r="D183" s="8" t="s">
        <v>51</v>
      </c>
      <c r="E183" s="8" t="s">
        <v>54</v>
      </c>
      <c r="F183" s="8">
        <f>VLOOKUP(A183,Opt!$A$1:$F$43,2,0)</f>
        <v>15</v>
      </c>
      <c r="G183">
        <f t="shared" si="2"/>
        <v>6.666666666666667</v>
      </c>
      <c r="H183" s="8" t="str">
        <f>IF(G183=0, "COMPLETE", "TO")</f>
        <v>TO</v>
      </c>
      <c r="I183" t="str">
        <f>IF(H183="TO","TO",B183)</f>
        <v>TO</v>
      </c>
    </row>
    <row r="184" spans="1:9" s="8" customFormat="1" x14ac:dyDescent="0.2">
      <c r="A184" s="8" t="s">
        <v>21</v>
      </c>
      <c r="B184" s="8" t="s">
        <v>51</v>
      </c>
      <c r="C184" s="8">
        <v>16</v>
      </c>
      <c r="D184" s="8" t="s">
        <v>51</v>
      </c>
      <c r="E184" s="8" t="s">
        <v>54</v>
      </c>
      <c r="F184" s="8">
        <f>VLOOKUP(A184,Opt!$A$1:$F$43,2,0)</f>
        <v>15</v>
      </c>
      <c r="G184">
        <f t="shared" si="2"/>
        <v>6.666666666666667</v>
      </c>
      <c r="H184" s="8" t="str">
        <f>IF(G184=0, "COMPLETE", "TO")</f>
        <v>TO</v>
      </c>
      <c r="I184" t="str">
        <f>IF(H184="TO","TO",B184)</f>
        <v>TO</v>
      </c>
    </row>
    <row r="185" spans="1:9" x14ac:dyDescent="0.2">
      <c r="A185" t="s">
        <v>22</v>
      </c>
      <c r="B185">
        <v>96.04094585849964</v>
      </c>
      <c r="C185">
        <v>15</v>
      </c>
      <c r="D185" t="s">
        <v>49</v>
      </c>
      <c r="E185" t="s">
        <v>54</v>
      </c>
      <c r="F185">
        <f>VLOOKUP(A185,Opt!$A$1:$F$43,2,0)</f>
        <v>15</v>
      </c>
      <c r="G185">
        <f t="shared" si="2"/>
        <v>0</v>
      </c>
      <c r="H185" t="str">
        <f>IF(G185=0, "COMPLETE", "TO")</f>
        <v>COMPLETE</v>
      </c>
      <c r="I185">
        <f>IF(H185="TO","TO",B185)</f>
        <v>96.04094585849964</v>
      </c>
    </row>
    <row r="186" spans="1:9" x14ac:dyDescent="0.2">
      <c r="A186" t="s">
        <v>23</v>
      </c>
      <c r="B186" t="s">
        <v>51</v>
      </c>
      <c r="C186">
        <v>63</v>
      </c>
      <c r="D186" t="s">
        <v>51</v>
      </c>
      <c r="E186" t="s">
        <v>54</v>
      </c>
      <c r="F186">
        <f>VLOOKUP(A186,Opt!$A$1:$F$43,2,0)</f>
        <v>30</v>
      </c>
      <c r="G186">
        <f t="shared" si="2"/>
        <v>110.00000000000001</v>
      </c>
      <c r="H186" t="str">
        <f>IF(G186=0, "COMPLETE", "TO")</f>
        <v>TO</v>
      </c>
      <c r="I186" t="str">
        <f>IF(H186="TO","TO",B186)</f>
        <v>TO</v>
      </c>
    </row>
    <row r="187" spans="1:9" x14ac:dyDescent="0.2">
      <c r="A187" t="s">
        <v>24</v>
      </c>
      <c r="B187" t="s">
        <v>51</v>
      </c>
      <c r="C187">
        <v>72</v>
      </c>
      <c r="D187" t="s">
        <v>51</v>
      </c>
      <c r="E187" t="s">
        <v>54</v>
      </c>
      <c r="F187">
        <f>VLOOKUP(A187,Opt!$A$1:$F$43,2,0)</f>
        <v>30</v>
      </c>
      <c r="G187">
        <f t="shared" si="2"/>
        <v>140</v>
      </c>
      <c r="H187" t="str">
        <f>IF(G187=0, "COMPLETE", "TO")</f>
        <v>TO</v>
      </c>
      <c r="I187" t="str">
        <f>IF(H187="TO","TO",B187)</f>
        <v>TO</v>
      </c>
    </row>
    <row r="188" spans="1:9" x14ac:dyDescent="0.2">
      <c r="A188" t="s">
        <v>25</v>
      </c>
      <c r="B188" t="s">
        <v>51</v>
      </c>
      <c r="C188">
        <v>66</v>
      </c>
      <c r="D188" t="s">
        <v>51</v>
      </c>
      <c r="E188" t="s">
        <v>54</v>
      </c>
      <c r="F188">
        <f>VLOOKUP(A188,Opt!$A$1:$F$43,2,0)</f>
        <v>30</v>
      </c>
      <c r="G188">
        <f t="shared" si="2"/>
        <v>120</v>
      </c>
      <c r="H188" t="str">
        <f>IF(G188=0, "COMPLETE", "TO")</f>
        <v>TO</v>
      </c>
      <c r="I188" t="str">
        <f>IF(H188="TO","TO",B188)</f>
        <v>TO</v>
      </c>
    </row>
    <row r="189" spans="1:9" x14ac:dyDescent="0.2">
      <c r="A189" t="s">
        <v>26</v>
      </c>
      <c r="B189" t="s">
        <v>51</v>
      </c>
      <c r="C189">
        <v>117</v>
      </c>
      <c r="D189" t="s">
        <v>51</v>
      </c>
      <c r="E189" t="s">
        <v>54</v>
      </c>
      <c r="F189">
        <f>VLOOKUP(A189,Opt!$A$1:$F$43,2,0)</f>
        <v>60</v>
      </c>
      <c r="G189">
        <f t="shared" si="2"/>
        <v>95</v>
      </c>
      <c r="H189" t="str">
        <f>IF(G189=0, "COMPLETE", "TO")</f>
        <v>TO</v>
      </c>
      <c r="I189" t="str">
        <f>IF(H189="TO","TO",B189)</f>
        <v>TO</v>
      </c>
    </row>
    <row r="190" spans="1:9" x14ac:dyDescent="0.2">
      <c r="A190" t="s">
        <v>27</v>
      </c>
      <c r="B190" t="s">
        <v>51</v>
      </c>
      <c r="C190">
        <v>134</v>
      </c>
      <c r="D190" t="s">
        <v>51</v>
      </c>
      <c r="E190" t="s">
        <v>54</v>
      </c>
      <c r="F190">
        <f>VLOOKUP(A190,Opt!$A$1:$F$43,2,0)</f>
        <v>60</v>
      </c>
      <c r="G190">
        <f t="shared" si="2"/>
        <v>123.33333333333334</v>
      </c>
      <c r="H190" t="str">
        <f>IF(G190=0, "COMPLETE", "TO")</f>
        <v>TO</v>
      </c>
      <c r="I190" t="str">
        <f>IF(H190="TO","TO",B190)</f>
        <v>TO</v>
      </c>
    </row>
    <row r="191" spans="1:9" x14ac:dyDescent="0.2">
      <c r="A191" t="s">
        <v>28</v>
      </c>
      <c r="B191" t="s">
        <v>51</v>
      </c>
      <c r="C191">
        <v>104</v>
      </c>
      <c r="D191" t="s">
        <v>51</v>
      </c>
      <c r="E191" t="s">
        <v>54</v>
      </c>
      <c r="F191">
        <f>VLOOKUP(A191,Opt!$A$1:$F$43,2,0)</f>
        <v>60</v>
      </c>
      <c r="G191">
        <f t="shared" si="2"/>
        <v>73.333333333333329</v>
      </c>
      <c r="H191" t="str">
        <f>IF(G191=0, "COMPLETE", "TO")</f>
        <v>TO</v>
      </c>
      <c r="I191" t="str">
        <f>IF(H191="TO","TO",B191)</f>
        <v>TO</v>
      </c>
    </row>
    <row r="192" spans="1:9" x14ac:dyDescent="0.2">
      <c r="A192" t="s">
        <v>17</v>
      </c>
      <c r="B192">
        <v>6.681625270199584</v>
      </c>
      <c r="C192">
        <v>20</v>
      </c>
      <c r="D192" t="s">
        <v>49</v>
      </c>
      <c r="E192" t="s">
        <v>57</v>
      </c>
      <c r="F192">
        <f>VLOOKUP(A192,Opt!$A$1:$F$43,2,0)</f>
        <v>20</v>
      </c>
      <c r="G192">
        <f t="shared" si="2"/>
        <v>0</v>
      </c>
      <c r="H192" t="str">
        <f>IF(G192=0, "COMPLETE", "TO")</f>
        <v>COMPLETE</v>
      </c>
      <c r="I192">
        <f>IF(H192="TO","TO",B192)</f>
        <v>6.681625270199584</v>
      </c>
    </row>
    <row r="193" spans="1:9" x14ac:dyDescent="0.2">
      <c r="A193" t="s">
        <v>18</v>
      </c>
      <c r="B193">
        <v>70.148673610200973</v>
      </c>
      <c r="C193">
        <v>20</v>
      </c>
      <c r="D193" t="s">
        <v>49</v>
      </c>
      <c r="E193" t="s">
        <v>57</v>
      </c>
      <c r="F193">
        <f>VLOOKUP(A193,Opt!$A$1:$F$43,2,0)</f>
        <v>20</v>
      </c>
      <c r="G193">
        <f t="shared" si="2"/>
        <v>0</v>
      </c>
      <c r="H193" t="str">
        <f>IF(G193=0, "COMPLETE", "TO")</f>
        <v>COMPLETE</v>
      </c>
      <c r="I193">
        <f>IF(H193="TO","TO",B193)</f>
        <v>70.148673610200973</v>
      </c>
    </row>
    <row r="194" spans="1:9" x14ac:dyDescent="0.2">
      <c r="A194" t="s">
        <v>19</v>
      </c>
      <c r="B194">
        <v>2.1527374706993214</v>
      </c>
      <c r="C194">
        <v>20</v>
      </c>
      <c r="D194" t="s">
        <v>49</v>
      </c>
      <c r="E194" t="s">
        <v>57</v>
      </c>
      <c r="F194">
        <f>VLOOKUP(A194,Opt!$A$1:$F$43,2,0)</f>
        <v>20</v>
      </c>
      <c r="G194">
        <f t="shared" si="2"/>
        <v>0</v>
      </c>
      <c r="H194" t="str">
        <f>IF(G194=0, "COMPLETE", "TO")</f>
        <v>COMPLETE</v>
      </c>
      <c r="I194">
        <f>IF(H194="TO","TO",B194)</f>
        <v>2.1527374706993214</v>
      </c>
    </row>
    <row r="195" spans="1:9" x14ac:dyDescent="0.2">
      <c r="A195" t="s">
        <v>20</v>
      </c>
      <c r="B195">
        <v>1454.2129623033009</v>
      </c>
      <c r="C195">
        <v>15</v>
      </c>
      <c r="D195" t="s">
        <v>49</v>
      </c>
      <c r="E195" t="s">
        <v>57</v>
      </c>
      <c r="F195">
        <f>VLOOKUP(A195,Opt!$A$1:$F$43,2,0)</f>
        <v>15</v>
      </c>
      <c r="G195">
        <f t="shared" ref="G195:G206" si="3">IF(F195="-","-",(C195-F195)/F195*100)</f>
        <v>0</v>
      </c>
      <c r="H195" t="str">
        <f>IF(G195=0, "COMPLETE", "TO")</f>
        <v>COMPLETE</v>
      </c>
      <c r="I195">
        <f>IF(H195="TO","TO",B195)</f>
        <v>1454.2129623033009</v>
      </c>
    </row>
    <row r="196" spans="1:9" x14ac:dyDescent="0.2">
      <c r="A196" t="s">
        <v>21</v>
      </c>
      <c r="B196">
        <v>239.80867484219979</v>
      </c>
      <c r="C196">
        <v>15</v>
      </c>
      <c r="D196" t="s">
        <v>49</v>
      </c>
      <c r="E196" t="s">
        <v>57</v>
      </c>
      <c r="F196">
        <f>VLOOKUP(A196,Opt!$A$1:$F$43,2,0)</f>
        <v>15</v>
      </c>
      <c r="G196">
        <f t="shared" si="3"/>
        <v>0</v>
      </c>
      <c r="H196" t="str">
        <f>IF(G196=0, "COMPLETE", "TO")</f>
        <v>COMPLETE</v>
      </c>
      <c r="I196">
        <f>IF(H196="TO","TO",B196)</f>
        <v>239.80867484219979</v>
      </c>
    </row>
    <row r="197" spans="1:9" x14ac:dyDescent="0.2">
      <c r="A197" t="s">
        <v>22</v>
      </c>
      <c r="B197" t="s">
        <v>51</v>
      </c>
      <c r="C197">
        <v>32</v>
      </c>
      <c r="D197" t="s">
        <v>51</v>
      </c>
      <c r="E197" t="s">
        <v>57</v>
      </c>
      <c r="F197">
        <f>VLOOKUP(A197,Opt!$A$1:$F$43,2,0)</f>
        <v>15</v>
      </c>
      <c r="G197">
        <f t="shared" si="3"/>
        <v>113.33333333333333</v>
      </c>
      <c r="H197" t="str">
        <f>IF(G197=0, "COMPLETE", "TO")</f>
        <v>TO</v>
      </c>
      <c r="I197" t="str">
        <f>IF(H197="TO","TO",B197)</f>
        <v>TO</v>
      </c>
    </row>
    <row r="198" spans="1:9" s="8" customFormat="1" x14ac:dyDescent="0.2">
      <c r="A198" s="8" t="s">
        <v>23</v>
      </c>
      <c r="B198" s="8" t="s">
        <v>51</v>
      </c>
      <c r="C198" s="8">
        <v>31</v>
      </c>
      <c r="D198" s="8" t="s">
        <v>51</v>
      </c>
      <c r="E198" s="8" t="s">
        <v>57</v>
      </c>
      <c r="F198" s="8">
        <f>VLOOKUP(A198,Opt!$A$1:$F$43,2,0)</f>
        <v>30</v>
      </c>
      <c r="G198">
        <f t="shared" si="3"/>
        <v>3.3333333333333335</v>
      </c>
      <c r="H198" s="8" t="str">
        <f>IF(G198=0, "COMPLETE", "TO")</f>
        <v>TO</v>
      </c>
      <c r="I198" t="str">
        <f>IF(H198="TO","TO",B198)</f>
        <v>TO</v>
      </c>
    </row>
    <row r="199" spans="1:9" s="8" customFormat="1" x14ac:dyDescent="0.2">
      <c r="A199" s="8" t="s">
        <v>24</v>
      </c>
      <c r="B199" s="8" t="s">
        <v>51</v>
      </c>
      <c r="C199" s="8">
        <v>31</v>
      </c>
      <c r="D199" s="8" t="s">
        <v>51</v>
      </c>
      <c r="E199" s="8" t="s">
        <v>57</v>
      </c>
      <c r="F199" s="8">
        <f>VLOOKUP(A199,Opt!$A$1:$F$43,2,0)</f>
        <v>30</v>
      </c>
      <c r="G199">
        <f t="shared" si="3"/>
        <v>3.3333333333333335</v>
      </c>
      <c r="H199" s="8" t="str">
        <f>IF(G199=0, "COMPLETE", "TO")</f>
        <v>TO</v>
      </c>
      <c r="I199" t="str">
        <f>IF(H199="TO","TO",B199)</f>
        <v>TO</v>
      </c>
    </row>
    <row r="200" spans="1:9" s="8" customFormat="1" x14ac:dyDescent="0.2">
      <c r="A200" s="8" t="s">
        <v>25</v>
      </c>
      <c r="B200" s="8" t="s">
        <v>51</v>
      </c>
      <c r="C200" s="8">
        <v>31</v>
      </c>
      <c r="D200" s="8" t="s">
        <v>51</v>
      </c>
      <c r="E200" s="8" t="s">
        <v>57</v>
      </c>
      <c r="F200" s="8">
        <f>VLOOKUP(A200,Opt!$A$1:$F$43,2,0)</f>
        <v>30</v>
      </c>
      <c r="G200">
        <f t="shared" si="3"/>
        <v>3.3333333333333335</v>
      </c>
      <c r="H200" s="8" t="str">
        <f>IF(G200=0, "COMPLETE", "TO")</f>
        <v>TO</v>
      </c>
      <c r="I200" t="str">
        <f>IF(H200="TO","TO",B200)</f>
        <v>TO</v>
      </c>
    </row>
    <row r="201" spans="1:9" x14ac:dyDescent="0.2">
      <c r="A201" t="s">
        <v>26</v>
      </c>
      <c r="B201" t="s">
        <v>51</v>
      </c>
      <c r="C201">
        <v>117</v>
      </c>
      <c r="D201" t="s">
        <v>51</v>
      </c>
      <c r="E201" t="s">
        <v>57</v>
      </c>
      <c r="F201">
        <f>VLOOKUP(A201,Opt!$A$1:$F$43,2,0)</f>
        <v>60</v>
      </c>
      <c r="G201">
        <f t="shared" si="3"/>
        <v>95</v>
      </c>
      <c r="H201" t="str">
        <f>IF(G201=0, "COMPLETE", "TO")</f>
        <v>TO</v>
      </c>
      <c r="I201" t="str">
        <f>IF(H201="TO","TO",B201)</f>
        <v>TO</v>
      </c>
    </row>
    <row r="202" spans="1:9" x14ac:dyDescent="0.2">
      <c r="A202" t="s">
        <v>27</v>
      </c>
      <c r="B202" t="s">
        <v>51</v>
      </c>
      <c r="C202">
        <v>134</v>
      </c>
      <c r="D202" t="s">
        <v>51</v>
      </c>
      <c r="E202" t="s">
        <v>57</v>
      </c>
      <c r="F202">
        <f>VLOOKUP(A202,Opt!$A$1:$F$43,2,0)</f>
        <v>60</v>
      </c>
      <c r="G202">
        <f t="shared" si="3"/>
        <v>123.33333333333334</v>
      </c>
      <c r="H202" t="str">
        <f>IF(G202=0, "COMPLETE", "TO")</f>
        <v>TO</v>
      </c>
      <c r="I202" t="str">
        <f>IF(H202="TO","TO",B202)</f>
        <v>TO</v>
      </c>
    </row>
    <row r="203" spans="1:9" x14ac:dyDescent="0.2">
      <c r="A203" t="s">
        <v>28</v>
      </c>
      <c r="B203" t="s">
        <v>51</v>
      </c>
      <c r="C203">
        <v>104</v>
      </c>
      <c r="D203" t="s">
        <v>51</v>
      </c>
      <c r="E203" t="s">
        <v>57</v>
      </c>
      <c r="F203">
        <f>VLOOKUP(A203,Opt!$A$1:$F$43,2,0)</f>
        <v>60</v>
      </c>
      <c r="G203">
        <f t="shared" si="3"/>
        <v>73.333333333333329</v>
      </c>
      <c r="H203" t="str">
        <f>IF(G203=0, "COMPLETE", "TO")</f>
        <v>TO</v>
      </c>
      <c r="I203" t="str">
        <f>IF(H203="TO","TO",B203)</f>
        <v>TO</v>
      </c>
    </row>
    <row r="204" spans="1:9" x14ac:dyDescent="0.2">
      <c r="A204" t="s">
        <v>26</v>
      </c>
      <c r="B204" t="s">
        <v>51</v>
      </c>
      <c r="C204">
        <v>62</v>
      </c>
      <c r="D204" t="s">
        <v>51</v>
      </c>
      <c r="E204" t="s">
        <v>75</v>
      </c>
      <c r="F204">
        <f>VLOOKUP(A204,Opt!$A$1:$F$43,2,0)</f>
        <v>60</v>
      </c>
      <c r="G204">
        <f t="shared" si="3"/>
        <v>3.3333333333333335</v>
      </c>
      <c r="H204" t="str">
        <f>IF(G204=0, "COMPLETE", "TO")</f>
        <v>TO</v>
      </c>
      <c r="I204" t="str">
        <f>IF(H204="TO","TO",B204)</f>
        <v>TO</v>
      </c>
    </row>
    <row r="205" spans="1:9" s="8" customFormat="1" x14ac:dyDescent="0.2">
      <c r="A205" s="8" t="s">
        <v>27</v>
      </c>
      <c r="B205" s="8" t="s">
        <v>51</v>
      </c>
      <c r="C205" s="8">
        <v>61</v>
      </c>
      <c r="D205" s="8" t="s">
        <v>51</v>
      </c>
      <c r="E205" s="8" t="s">
        <v>75</v>
      </c>
      <c r="F205" s="8">
        <f>VLOOKUP(A205,Opt!$A$1:$F$43,2,0)</f>
        <v>60</v>
      </c>
      <c r="G205">
        <f t="shared" si="3"/>
        <v>1.6666666666666667</v>
      </c>
      <c r="H205" s="8" t="str">
        <f>IF(G205=0, "COMPLETE", "TO")</f>
        <v>TO</v>
      </c>
      <c r="I205" t="str">
        <f>IF(H205="TO","TO",B205)</f>
        <v>TO</v>
      </c>
    </row>
    <row r="206" spans="1:9" s="8" customFormat="1" x14ac:dyDescent="0.2">
      <c r="A206" s="8" t="s">
        <v>28</v>
      </c>
      <c r="B206" s="8" t="s">
        <v>51</v>
      </c>
      <c r="C206" s="8">
        <v>61</v>
      </c>
      <c r="D206" s="8" t="s">
        <v>51</v>
      </c>
      <c r="E206" s="8" t="s">
        <v>75</v>
      </c>
      <c r="F206" s="8">
        <f>VLOOKUP(A206,Opt!$A$1:$F$43,2,0)</f>
        <v>60</v>
      </c>
      <c r="G206">
        <f t="shared" si="3"/>
        <v>1.6666666666666667</v>
      </c>
      <c r="H206" s="8" t="str">
        <f>IF(G206=0, "COMPLETE", "TO")</f>
        <v>TO</v>
      </c>
      <c r="I206" t="str">
        <f>IF(H206="TO","TO",B206)</f>
        <v>TO</v>
      </c>
    </row>
  </sheetData>
  <autoFilter ref="A1:H206" xr:uid="{A043B079-C016-44F2-924A-2B61655F4B8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C70D-27C8-43CF-9ADF-AE46FC7768E6}">
  <dimension ref="A2:D9"/>
  <sheetViews>
    <sheetView workbookViewId="0">
      <pane ySplit="4" topLeftCell="A5" activePane="bottomLeft" state="frozen"/>
      <selection pane="bottomLeft" activeCell="D4" sqref="D4:D8"/>
    </sheetView>
  </sheetViews>
  <sheetFormatPr baseColWidth="10" defaultRowHeight="15" x14ac:dyDescent="0.2"/>
  <cols>
    <col min="1" max="1" width="17.6640625" bestFit="1" customWidth="1"/>
    <col min="2" max="4" width="12.1640625" bestFit="1" customWidth="1"/>
    <col min="5" max="5" width="14.83203125" bestFit="1" customWidth="1"/>
    <col min="6" max="6" width="19.1640625" bestFit="1" customWidth="1"/>
    <col min="7" max="7" width="18.83203125" bestFit="1" customWidth="1"/>
    <col min="8" max="9" width="16.6640625" bestFit="1" customWidth="1"/>
    <col min="10" max="10" width="19.33203125" bestFit="1" customWidth="1"/>
    <col min="11" max="12" width="18.6640625" bestFit="1" customWidth="1"/>
    <col min="13" max="13" width="21.1640625" bestFit="1" customWidth="1"/>
    <col min="14" max="15" width="17.6640625" bestFit="1" customWidth="1"/>
    <col min="16" max="16" width="20.33203125" bestFit="1" customWidth="1"/>
    <col min="17" max="17" width="10" bestFit="1" customWidth="1"/>
  </cols>
  <sheetData>
    <row r="2" spans="1:4" x14ac:dyDescent="0.2">
      <c r="A2" s="12" t="s">
        <v>102</v>
      </c>
      <c r="B2" s="12" t="s">
        <v>47</v>
      </c>
    </row>
    <row r="3" spans="1:4" x14ac:dyDescent="0.2">
      <c r="A3" s="12" t="s">
        <v>48</v>
      </c>
      <c r="B3" t="s">
        <v>49</v>
      </c>
      <c r="C3" t="s">
        <v>51</v>
      </c>
      <c r="D3" t="s">
        <v>82</v>
      </c>
    </row>
    <row r="4" spans="1:4" x14ac:dyDescent="0.2">
      <c r="A4" t="s">
        <v>53</v>
      </c>
      <c r="B4">
        <v>0</v>
      </c>
      <c r="C4">
        <v>14.8125</v>
      </c>
      <c r="D4">
        <v>6.4054054054054053</v>
      </c>
    </row>
    <row r="5" spans="1:4" x14ac:dyDescent="0.2">
      <c r="A5" t="s">
        <v>54</v>
      </c>
      <c r="B5">
        <v>0</v>
      </c>
      <c r="C5">
        <v>29.909090908772722</v>
      </c>
      <c r="D5">
        <v>17.78378378359459</v>
      </c>
    </row>
    <row r="6" spans="1:4" x14ac:dyDescent="0.2">
      <c r="A6" t="s">
        <v>57</v>
      </c>
      <c r="B6">
        <v>0</v>
      </c>
      <c r="C6">
        <v>31.681818181818183</v>
      </c>
      <c r="D6">
        <v>18.837837837837839</v>
      </c>
    </row>
    <row r="7" spans="1:4" x14ac:dyDescent="0.2">
      <c r="A7" t="s">
        <v>50</v>
      </c>
      <c r="B7">
        <v>0</v>
      </c>
      <c r="C7">
        <v>30.25925925925926</v>
      </c>
      <c r="D7">
        <v>22.081081081081081</v>
      </c>
    </row>
    <row r="8" spans="1:4" x14ac:dyDescent="0.2">
      <c r="A8" t="s">
        <v>75</v>
      </c>
      <c r="B8">
        <v>0</v>
      </c>
      <c r="C8">
        <v>6.7692307692307692</v>
      </c>
      <c r="D8">
        <v>2.3783783783783785</v>
      </c>
    </row>
    <row r="9" spans="1:4" x14ac:dyDescent="0.2">
      <c r="A9" t="s">
        <v>82</v>
      </c>
      <c r="B9">
        <v>0</v>
      </c>
      <c r="C9">
        <v>24.969999999929996</v>
      </c>
      <c r="D9">
        <v>13.497297297259458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E5EE-0AA3-49BB-AB2A-2BC986EE2293}">
  <dimension ref="A1:U52"/>
  <sheetViews>
    <sheetView topLeftCell="A16" workbookViewId="0">
      <selection activeCell="S3" sqref="S3:S43"/>
    </sheetView>
  </sheetViews>
  <sheetFormatPr baseColWidth="10" defaultRowHeight="15" x14ac:dyDescent="0.2"/>
  <cols>
    <col min="1" max="1" width="10" bestFit="1" customWidth="1"/>
    <col min="2" max="3" width="4.1640625" style="16" bestFit="1" customWidth="1"/>
    <col min="4" max="4" width="5.1640625" style="16" bestFit="1" customWidth="1"/>
    <col min="5" max="5" width="5.5" style="16" bestFit="1" customWidth="1"/>
    <col min="6" max="6" width="17.6640625" style="16" bestFit="1" customWidth="1"/>
    <col min="7" max="7" width="14" style="16" bestFit="1" customWidth="1"/>
    <col min="8" max="8" width="15" style="16" bestFit="1" customWidth="1"/>
    <col min="9" max="9" width="16.83203125" style="16" bestFit="1" customWidth="1"/>
    <col min="10" max="10" width="16" style="16" bestFit="1" customWidth="1"/>
    <col min="11" max="11" width="12.1640625" style="16" bestFit="1" customWidth="1"/>
    <col min="12" max="12" width="11.83203125" bestFit="1" customWidth="1"/>
    <col min="13" max="13" width="12.5" bestFit="1" customWidth="1"/>
    <col min="14" max="14" width="13.5" bestFit="1" customWidth="1"/>
    <col min="15" max="15" width="14.5" bestFit="1" customWidth="1"/>
    <col min="16" max="16" width="15.1640625" bestFit="1" customWidth="1"/>
  </cols>
  <sheetData>
    <row r="1" spans="1:21" x14ac:dyDescent="0.2">
      <c r="A1" s="36" t="s">
        <v>44</v>
      </c>
      <c r="B1" s="36" t="s">
        <v>79</v>
      </c>
      <c r="C1" s="43" t="s">
        <v>80</v>
      </c>
      <c r="D1" s="36" t="s">
        <v>86</v>
      </c>
      <c r="E1" s="17" t="s">
        <v>84</v>
      </c>
      <c r="F1" s="32"/>
      <c r="G1" s="32"/>
      <c r="H1" s="32"/>
      <c r="I1" s="32"/>
      <c r="J1" s="32"/>
      <c r="K1" s="17" t="s">
        <v>83</v>
      </c>
      <c r="L1" s="18"/>
      <c r="M1" s="18"/>
      <c r="N1" s="18"/>
      <c r="O1" s="18"/>
      <c r="P1" s="19"/>
    </row>
    <row r="2" spans="1:21" x14ac:dyDescent="0.2">
      <c r="A2" s="36"/>
      <c r="B2" s="36"/>
      <c r="C2" s="43"/>
      <c r="D2" s="36"/>
      <c r="E2" s="31" t="s">
        <v>87</v>
      </c>
      <c r="F2" s="37" t="s">
        <v>53</v>
      </c>
      <c r="G2" s="29" t="s">
        <v>54</v>
      </c>
      <c r="H2" s="29" t="s">
        <v>57</v>
      </c>
      <c r="I2" s="29" t="s">
        <v>88</v>
      </c>
      <c r="J2" s="30" t="s">
        <v>75</v>
      </c>
      <c r="K2" s="31" t="s">
        <v>87</v>
      </c>
      <c r="L2" s="37" t="s">
        <v>52</v>
      </c>
      <c r="M2" s="29" t="s">
        <v>55</v>
      </c>
      <c r="N2" s="29" t="s">
        <v>56</v>
      </c>
      <c r="O2" s="29" t="s">
        <v>59</v>
      </c>
      <c r="P2" s="29" t="s">
        <v>58</v>
      </c>
    </row>
    <row r="3" spans="1:21" x14ac:dyDescent="0.2">
      <c r="A3" s="25" t="s">
        <v>0</v>
      </c>
      <c r="B3" s="38">
        <v>20</v>
      </c>
      <c r="C3" s="38">
        <v>25</v>
      </c>
      <c r="D3" s="44">
        <v>30</v>
      </c>
      <c r="E3" s="38">
        <v>30</v>
      </c>
      <c r="F3" s="16">
        <v>30</v>
      </c>
      <c r="G3" s="16">
        <v>46</v>
      </c>
      <c r="H3" s="16">
        <v>46</v>
      </c>
      <c r="I3" s="16">
        <v>46</v>
      </c>
      <c r="J3" s="16">
        <v>30</v>
      </c>
      <c r="K3" s="38">
        <v>30</v>
      </c>
      <c r="L3" s="16">
        <v>30</v>
      </c>
      <c r="M3" s="16">
        <v>30</v>
      </c>
      <c r="N3" s="16">
        <v>57</v>
      </c>
      <c r="O3" s="16">
        <v>30</v>
      </c>
      <c r="P3" s="39">
        <v>57</v>
      </c>
      <c r="Q3">
        <f>MIN(F3:J3)</f>
        <v>30</v>
      </c>
      <c r="R3" s="56">
        <v>30</v>
      </c>
      <c r="S3">
        <f>MIN(Q3:R3)</f>
        <v>30</v>
      </c>
      <c r="T3">
        <f>E3-S3</f>
        <v>0</v>
      </c>
      <c r="U3">
        <f>MIN(L3:P3)</f>
        <v>30</v>
      </c>
    </row>
    <row r="4" spans="1:21" x14ac:dyDescent="0.2">
      <c r="A4" s="25" t="s">
        <v>1</v>
      </c>
      <c r="B4" s="38">
        <v>40</v>
      </c>
      <c r="C4" s="38">
        <v>25</v>
      </c>
      <c r="D4" s="44">
        <v>57</v>
      </c>
      <c r="E4" s="38">
        <v>57</v>
      </c>
      <c r="F4" s="16">
        <v>59</v>
      </c>
      <c r="G4" s="16">
        <v>60</v>
      </c>
      <c r="H4" s="16">
        <v>83</v>
      </c>
      <c r="I4" s="16">
        <v>83</v>
      </c>
      <c r="J4" s="16">
        <v>57</v>
      </c>
      <c r="K4" s="38">
        <v>57</v>
      </c>
      <c r="L4" s="16">
        <v>59</v>
      </c>
      <c r="M4" s="16">
        <v>94</v>
      </c>
      <c r="N4" s="16">
        <v>94</v>
      </c>
      <c r="O4" s="16">
        <v>57</v>
      </c>
      <c r="P4" s="39">
        <v>94</v>
      </c>
      <c r="Q4">
        <f>MIN(F4:J4)</f>
        <v>57</v>
      </c>
      <c r="R4" s="56">
        <v>57</v>
      </c>
      <c r="S4">
        <f t="shared" ref="S4:S44" si="0">MIN(Q4:R4)</f>
        <v>57</v>
      </c>
      <c r="T4">
        <f t="shared" ref="T4:T44" si="1">E4-S4</f>
        <v>0</v>
      </c>
      <c r="U4">
        <f t="shared" ref="U4:U44" si="2">MIN(L4:P4)</f>
        <v>57</v>
      </c>
    </row>
    <row r="5" spans="1:21" x14ac:dyDescent="0.2">
      <c r="A5" s="25" t="s">
        <v>2</v>
      </c>
      <c r="B5" s="38">
        <v>60</v>
      </c>
      <c r="C5" s="38">
        <v>25</v>
      </c>
      <c r="D5" s="44">
        <v>84</v>
      </c>
      <c r="E5" s="38">
        <v>84</v>
      </c>
      <c r="F5" s="16">
        <v>87</v>
      </c>
      <c r="G5" s="16">
        <v>116</v>
      </c>
      <c r="H5" s="16">
        <v>116</v>
      </c>
      <c r="I5" s="16">
        <v>116</v>
      </c>
      <c r="J5" s="16">
        <v>84</v>
      </c>
      <c r="K5" s="38">
        <v>84</v>
      </c>
      <c r="L5" s="16">
        <v>85</v>
      </c>
      <c r="M5" s="16">
        <v>138</v>
      </c>
      <c r="N5" s="16">
        <v>138</v>
      </c>
      <c r="O5" s="16">
        <v>84</v>
      </c>
      <c r="P5" s="39">
        <v>138</v>
      </c>
      <c r="Q5">
        <f>MIN(F5:J5)</f>
        <v>84</v>
      </c>
      <c r="R5" s="56">
        <v>84</v>
      </c>
      <c r="S5">
        <f t="shared" si="0"/>
        <v>84</v>
      </c>
      <c r="T5">
        <f t="shared" si="1"/>
        <v>0</v>
      </c>
      <c r="U5">
        <f t="shared" si="2"/>
        <v>84</v>
      </c>
    </row>
    <row r="6" spans="1:21" x14ac:dyDescent="0.2">
      <c r="A6" s="25" t="s">
        <v>3</v>
      </c>
      <c r="B6" s="38">
        <v>80</v>
      </c>
      <c r="C6" s="38">
        <v>25</v>
      </c>
      <c r="D6" s="44">
        <v>107</v>
      </c>
      <c r="E6" s="38">
        <v>107</v>
      </c>
      <c r="F6" s="16">
        <v>117</v>
      </c>
      <c r="G6" s="16">
        <v>150</v>
      </c>
      <c r="H6" s="16">
        <v>150</v>
      </c>
      <c r="I6" s="16">
        <v>150</v>
      </c>
      <c r="J6" s="16">
        <v>108</v>
      </c>
      <c r="K6" s="38">
        <v>107</v>
      </c>
      <c r="L6" s="16">
        <v>109</v>
      </c>
      <c r="M6" s="16">
        <v>172</v>
      </c>
      <c r="N6" s="16">
        <v>172</v>
      </c>
      <c r="O6" s="16">
        <v>108</v>
      </c>
      <c r="P6" s="39">
        <v>172</v>
      </c>
      <c r="Q6">
        <f>MIN(F6:J6)</f>
        <v>108</v>
      </c>
      <c r="R6" s="56">
        <v>110</v>
      </c>
      <c r="S6">
        <f t="shared" si="0"/>
        <v>108</v>
      </c>
      <c r="T6">
        <f t="shared" si="1"/>
        <v>-1</v>
      </c>
      <c r="U6">
        <f t="shared" si="2"/>
        <v>108</v>
      </c>
    </row>
    <row r="7" spans="1:21" x14ac:dyDescent="0.2">
      <c r="A7" s="25" t="s">
        <v>4</v>
      </c>
      <c r="B7" s="38">
        <v>100</v>
      </c>
      <c r="C7" s="38">
        <v>25</v>
      </c>
      <c r="D7" s="44">
        <v>134</v>
      </c>
      <c r="E7" s="38">
        <v>134</v>
      </c>
      <c r="F7" s="16">
        <v>184</v>
      </c>
      <c r="G7" s="16">
        <v>184</v>
      </c>
      <c r="H7" s="16">
        <v>184</v>
      </c>
      <c r="I7" s="16">
        <v>184</v>
      </c>
      <c r="J7" s="16">
        <v>136</v>
      </c>
      <c r="K7" s="38">
        <v>134</v>
      </c>
      <c r="L7" s="16">
        <v>142</v>
      </c>
      <c r="M7" s="16">
        <v>217</v>
      </c>
      <c r="N7" s="16">
        <v>217</v>
      </c>
      <c r="O7" s="16">
        <v>134</v>
      </c>
      <c r="P7" s="39">
        <v>217</v>
      </c>
      <c r="Q7">
        <f>MIN(F7:J7)</f>
        <v>136</v>
      </c>
      <c r="R7" s="56">
        <v>138</v>
      </c>
      <c r="S7">
        <f t="shared" si="0"/>
        <v>136</v>
      </c>
      <c r="T7">
        <f t="shared" si="1"/>
        <v>-2</v>
      </c>
      <c r="U7">
        <f t="shared" si="2"/>
        <v>134</v>
      </c>
    </row>
    <row r="8" spans="1:21" x14ac:dyDescent="0.2">
      <c r="A8" s="25" t="s">
        <v>5</v>
      </c>
      <c r="B8" s="38">
        <v>40</v>
      </c>
      <c r="C8" s="38">
        <v>40</v>
      </c>
      <c r="D8" s="44">
        <v>36</v>
      </c>
      <c r="E8" s="38">
        <v>36</v>
      </c>
      <c r="F8" s="16">
        <v>36</v>
      </c>
      <c r="G8" s="16">
        <v>48</v>
      </c>
      <c r="H8" s="16">
        <v>48</v>
      </c>
      <c r="I8" s="16">
        <v>48</v>
      </c>
      <c r="J8" s="16">
        <v>36</v>
      </c>
      <c r="K8" s="38">
        <v>36</v>
      </c>
      <c r="L8" s="16">
        <v>36</v>
      </c>
      <c r="M8" s="16">
        <v>60</v>
      </c>
      <c r="N8" s="16">
        <v>60</v>
      </c>
      <c r="O8" s="16">
        <v>36</v>
      </c>
      <c r="P8" s="39">
        <v>60</v>
      </c>
      <c r="Q8">
        <f>MIN(F8:J8)</f>
        <v>36</v>
      </c>
      <c r="R8" s="56">
        <v>36</v>
      </c>
      <c r="S8">
        <f t="shared" si="0"/>
        <v>36</v>
      </c>
      <c r="T8">
        <f t="shared" si="1"/>
        <v>0</v>
      </c>
      <c r="U8">
        <f t="shared" si="2"/>
        <v>36</v>
      </c>
    </row>
    <row r="9" spans="1:21" x14ac:dyDescent="0.2">
      <c r="A9" s="25" t="s">
        <v>6</v>
      </c>
      <c r="B9" s="38">
        <v>80</v>
      </c>
      <c r="C9" s="38">
        <v>40</v>
      </c>
      <c r="D9" s="44">
        <v>67</v>
      </c>
      <c r="E9" s="38">
        <v>67</v>
      </c>
      <c r="F9" s="16">
        <v>73</v>
      </c>
      <c r="G9" s="16">
        <v>95</v>
      </c>
      <c r="H9" s="16">
        <v>95</v>
      </c>
      <c r="I9" s="16">
        <v>95</v>
      </c>
      <c r="J9" s="16">
        <v>69</v>
      </c>
      <c r="K9" s="38">
        <v>67</v>
      </c>
      <c r="L9" s="16">
        <v>69</v>
      </c>
      <c r="M9" s="16">
        <v>117</v>
      </c>
      <c r="N9" s="16">
        <v>117</v>
      </c>
      <c r="O9" s="16">
        <v>69</v>
      </c>
      <c r="P9" s="39">
        <v>117</v>
      </c>
      <c r="Q9">
        <f>MIN(F9:J9)</f>
        <v>69</v>
      </c>
      <c r="R9" s="56">
        <v>69</v>
      </c>
      <c r="S9">
        <f t="shared" si="0"/>
        <v>69</v>
      </c>
      <c r="T9">
        <f t="shared" si="1"/>
        <v>-2</v>
      </c>
      <c r="U9">
        <f t="shared" si="2"/>
        <v>69</v>
      </c>
    </row>
    <row r="10" spans="1:21" x14ac:dyDescent="0.2">
      <c r="A10" s="25" t="s">
        <v>7</v>
      </c>
      <c r="B10" s="38">
        <v>120</v>
      </c>
      <c r="C10" s="38">
        <v>40</v>
      </c>
      <c r="D10" s="44">
        <v>101</v>
      </c>
      <c r="E10" s="38">
        <v>101</v>
      </c>
      <c r="F10" s="16">
        <v>141</v>
      </c>
      <c r="G10" s="16">
        <v>141</v>
      </c>
      <c r="H10" s="16">
        <v>141</v>
      </c>
      <c r="I10" s="16">
        <v>141</v>
      </c>
      <c r="J10" s="16">
        <v>105</v>
      </c>
      <c r="K10" s="38">
        <v>101</v>
      </c>
      <c r="L10" s="16">
        <v>146</v>
      </c>
      <c r="M10" s="16">
        <v>163</v>
      </c>
      <c r="N10" s="16">
        <v>163</v>
      </c>
      <c r="O10" s="16">
        <v>102</v>
      </c>
      <c r="P10" s="39">
        <v>163</v>
      </c>
      <c r="Q10">
        <f>MIN(F10:J10)</f>
        <v>105</v>
      </c>
      <c r="R10" s="56">
        <v>108</v>
      </c>
      <c r="S10">
        <f t="shared" si="0"/>
        <v>105</v>
      </c>
      <c r="T10">
        <f t="shared" si="1"/>
        <v>-4</v>
      </c>
      <c r="U10">
        <f t="shared" si="2"/>
        <v>102</v>
      </c>
    </row>
    <row r="11" spans="1:21" x14ac:dyDescent="0.2">
      <c r="A11" s="25" t="s">
        <v>8</v>
      </c>
      <c r="B11" s="38">
        <v>160</v>
      </c>
      <c r="C11" s="38">
        <v>40</v>
      </c>
      <c r="D11" s="44">
        <v>126</v>
      </c>
      <c r="E11" s="38">
        <v>126</v>
      </c>
      <c r="F11" s="16">
        <v>176</v>
      </c>
      <c r="G11" s="16">
        <v>176</v>
      </c>
      <c r="H11" s="16">
        <v>176</v>
      </c>
      <c r="I11" s="16">
        <v>176</v>
      </c>
      <c r="J11" s="16">
        <v>131</v>
      </c>
      <c r="K11" s="38">
        <v>126</v>
      </c>
      <c r="L11" s="16">
        <v>599</v>
      </c>
      <c r="M11" s="16">
        <v>220</v>
      </c>
      <c r="N11" s="16">
        <v>220</v>
      </c>
      <c r="O11" s="16">
        <v>128</v>
      </c>
      <c r="P11" s="39">
        <v>220</v>
      </c>
      <c r="Q11">
        <f>MIN(F11:J11)</f>
        <v>131</v>
      </c>
      <c r="R11" s="56">
        <v>131</v>
      </c>
      <c r="S11">
        <f t="shared" si="0"/>
        <v>131</v>
      </c>
      <c r="T11">
        <f t="shared" si="1"/>
        <v>-5</v>
      </c>
      <c r="U11">
        <f t="shared" si="2"/>
        <v>128</v>
      </c>
    </row>
    <row r="12" spans="1:21" x14ac:dyDescent="0.2">
      <c r="A12" s="25" t="s">
        <v>9</v>
      </c>
      <c r="B12" s="38">
        <v>200</v>
      </c>
      <c r="C12" s="38">
        <v>40</v>
      </c>
      <c r="D12" s="44">
        <v>156</v>
      </c>
      <c r="E12" s="38">
        <v>156</v>
      </c>
      <c r="F12" s="16">
        <v>223</v>
      </c>
      <c r="G12" s="16">
        <v>223</v>
      </c>
      <c r="H12" s="16">
        <v>223</v>
      </c>
      <c r="I12" s="16">
        <v>223</v>
      </c>
      <c r="J12" s="16">
        <v>163</v>
      </c>
      <c r="K12" s="38">
        <v>156</v>
      </c>
      <c r="L12" s="16">
        <v>741</v>
      </c>
      <c r="M12" s="16">
        <v>267</v>
      </c>
      <c r="N12" s="16">
        <v>267</v>
      </c>
      <c r="O12" s="16">
        <v>162</v>
      </c>
      <c r="P12" s="39">
        <v>267</v>
      </c>
      <c r="Q12">
        <f>MIN(F12:J12)</f>
        <v>163</v>
      </c>
      <c r="R12" s="56">
        <v>169</v>
      </c>
      <c r="S12">
        <f t="shared" si="0"/>
        <v>163</v>
      </c>
      <c r="T12">
        <f t="shared" si="1"/>
        <v>-7</v>
      </c>
      <c r="U12">
        <f t="shared" si="2"/>
        <v>162</v>
      </c>
    </row>
    <row r="13" spans="1:21" x14ac:dyDescent="0.2">
      <c r="A13" s="25" t="s">
        <v>10</v>
      </c>
      <c r="B13" s="38">
        <v>16</v>
      </c>
      <c r="C13" s="38">
        <v>10</v>
      </c>
      <c r="D13" s="44">
        <v>23</v>
      </c>
      <c r="E13" s="38">
        <v>23</v>
      </c>
      <c r="F13" s="16">
        <v>23</v>
      </c>
      <c r="G13" s="16">
        <v>23</v>
      </c>
      <c r="H13" s="16">
        <v>40</v>
      </c>
      <c r="I13" s="16">
        <v>23</v>
      </c>
      <c r="J13" s="16">
        <v>23</v>
      </c>
      <c r="K13" s="38">
        <v>23</v>
      </c>
      <c r="L13" s="16">
        <v>23</v>
      </c>
      <c r="M13" s="16">
        <v>43</v>
      </c>
      <c r="N13" s="16">
        <v>43</v>
      </c>
      <c r="O13" s="16">
        <v>23</v>
      </c>
      <c r="P13" s="39">
        <v>23</v>
      </c>
      <c r="Q13">
        <f>MIN(F13:J13)</f>
        <v>23</v>
      </c>
      <c r="R13" s="56">
        <v>23</v>
      </c>
      <c r="S13">
        <f t="shared" si="0"/>
        <v>23</v>
      </c>
      <c r="T13">
        <f t="shared" si="1"/>
        <v>0</v>
      </c>
      <c r="U13">
        <f t="shared" si="2"/>
        <v>23</v>
      </c>
    </row>
    <row r="14" spans="1:21" x14ac:dyDescent="0.2">
      <c r="A14" s="25" t="s">
        <v>11</v>
      </c>
      <c r="B14" s="38">
        <v>23</v>
      </c>
      <c r="C14" s="38">
        <v>70</v>
      </c>
      <c r="D14" s="44">
        <v>63</v>
      </c>
      <c r="E14" s="38">
        <v>63</v>
      </c>
      <c r="F14" s="16">
        <v>64</v>
      </c>
      <c r="G14" s="16">
        <v>63.999999999999908</v>
      </c>
      <c r="H14" s="16">
        <v>136</v>
      </c>
      <c r="I14" s="16">
        <v>136</v>
      </c>
      <c r="J14" s="16">
        <v>63</v>
      </c>
      <c r="K14" s="38">
        <v>64</v>
      </c>
      <c r="L14" s="16">
        <v>66</v>
      </c>
      <c r="M14" s="16">
        <v>65.999999997900048</v>
      </c>
      <c r="N14" s="16">
        <v>140</v>
      </c>
      <c r="O14" s="16">
        <v>66</v>
      </c>
      <c r="P14" s="39">
        <v>140</v>
      </c>
      <c r="Q14">
        <f>MIN(F14:J14)</f>
        <v>63</v>
      </c>
      <c r="R14" s="56">
        <v>64</v>
      </c>
      <c r="S14">
        <f t="shared" si="0"/>
        <v>63</v>
      </c>
      <c r="T14">
        <f t="shared" si="1"/>
        <v>0</v>
      </c>
      <c r="U14">
        <f t="shared" si="2"/>
        <v>65.999999997900048</v>
      </c>
    </row>
    <row r="15" spans="1:21" x14ac:dyDescent="0.2">
      <c r="A15" s="25" t="s">
        <v>12</v>
      </c>
      <c r="B15" s="38">
        <v>62</v>
      </c>
      <c r="C15" s="38">
        <v>70</v>
      </c>
      <c r="D15" s="44">
        <v>636</v>
      </c>
      <c r="E15" s="38" t="s">
        <v>43</v>
      </c>
      <c r="F15" s="16">
        <v>781</v>
      </c>
      <c r="G15" s="16">
        <v>781</v>
      </c>
      <c r="H15" s="16">
        <v>781</v>
      </c>
      <c r="I15" s="16">
        <v>781</v>
      </c>
      <c r="J15" s="16">
        <v>708</v>
      </c>
      <c r="K15" s="38" t="s">
        <v>43</v>
      </c>
      <c r="L15" s="16">
        <v>690</v>
      </c>
      <c r="M15" s="16">
        <v>805</v>
      </c>
      <c r="N15" s="16">
        <v>805</v>
      </c>
      <c r="O15" s="16">
        <v>677</v>
      </c>
      <c r="P15" s="39">
        <v>805</v>
      </c>
      <c r="Q15">
        <f>MIN(F15:J15)</f>
        <v>708</v>
      </c>
      <c r="R15" s="56">
        <v>720</v>
      </c>
      <c r="S15">
        <f t="shared" si="0"/>
        <v>708</v>
      </c>
      <c r="T15" t="e">
        <f t="shared" si="1"/>
        <v>#VALUE!</v>
      </c>
      <c r="U15">
        <f t="shared" si="2"/>
        <v>677</v>
      </c>
    </row>
    <row r="16" spans="1:21" x14ac:dyDescent="0.2">
      <c r="A16" s="25" t="s">
        <v>13</v>
      </c>
      <c r="B16" s="38">
        <v>10</v>
      </c>
      <c r="C16" s="38">
        <v>250</v>
      </c>
      <c r="D16" s="44">
        <v>655</v>
      </c>
      <c r="E16" s="38">
        <v>696</v>
      </c>
      <c r="F16" s="16">
        <v>696</v>
      </c>
      <c r="G16" s="16">
        <v>696</v>
      </c>
      <c r="H16" s="16">
        <v>696</v>
      </c>
      <c r="I16" s="16">
        <v>696</v>
      </c>
      <c r="J16" s="16">
        <v>756</v>
      </c>
      <c r="K16" s="38">
        <v>1016</v>
      </c>
      <c r="L16" s="16">
        <v>1016</v>
      </c>
      <c r="M16" s="16">
        <v>1020</v>
      </c>
      <c r="N16" s="16">
        <v>1016</v>
      </c>
      <c r="O16" s="16">
        <v>1016</v>
      </c>
      <c r="P16" s="39">
        <v>1016</v>
      </c>
      <c r="Q16">
        <f>MIN(F16:J16)</f>
        <v>696</v>
      </c>
      <c r="R16" s="56">
        <v>696</v>
      </c>
      <c r="S16">
        <f t="shared" si="0"/>
        <v>696</v>
      </c>
      <c r="T16">
        <f t="shared" si="1"/>
        <v>0</v>
      </c>
      <c r="U16">
        <f t="shared" si="2"/>
        <v>1016</v>
      </c>
    </row>
    <row r="17" spans="1:21" x14ac:dyDescent="0.2">
      <c r="A17" s="25" t="s">
        <v>14</v>
      </c>
      <c r="B17" s="38">
        <v>20</v>
      </c>
      <c r="C17" s="38">
        <v>250</v>
      </c>
      <c r="D17" s="44">
        <v>1099</v>
      </c>
      <c r="E17" s="38" t="s">
        <v>43</v>
      </c>
      <c r="F17" s="16">
        <v>1149</v>
      </c>
      <c r="G17" s="16">
        <v>1506</v>
      </c>
      <c r="H17" s="16">
        <v>1506</v>
      </c>
      <c r="I17" s="16">
        <v>1506</v>
      </c>
      <c r="J17" s="16">
        <v>1149</v>
      </c>
      <c r="K17" s="38">
        <v>1187</v>
      </c>
      <c r="L17" s="16">
        <v>1256</v>
      </c>
      <c r="M17" s="16">
        <v>1557</v>
      </c>
      <c r="N17" s="16">
        <v>1557</v>
      </c>
      <c r="O17" s="16">
        <v>1213</v>
      </c>
      <c r="P17" s="39">
        <v>1557</v>
      </c>
      <c r="Q17">
        <f>MIN(F17:J17)</f>
        <v>1149</v>
      </c>
      <c r="R17" s="56">
        <v>1155</v>
      </c>
      <c r="S17">
        <f t="shared" si="0"/>
        <v>1149</v>
      </c>
      <c r="T17" t="e">
        <f t="shared" si="1"/>
        <v>#VALUE!</v>
      </c>
      <c r="U17">
        <f t="shared" si="2"/>
        <v>1213</v>
      </c>
    </row>
    <row r="18" spans="1:21" x14ac:dyDescent="0.2">
      <c r="A18" s="25" t="s">
        <v>15</v>
      </c>
      <c r="B18" s="38">
        <v>30</v>
      </c>
      <c r="C18" s="38">
        <v>250</v>
      </c>
      <c r="D18" s="44">
        <v>1631</v>
      </c>
      <c r="E18" s="38" t="s">
        <v>43</v>
      </c>
      <c r="F18" s="16">
        <v>1762</v>
      </c>
      <c r="G18" s="16">
        <v>2159</v>
      </c>
      <c r="H18" s="16">
        <v>2159</v>
      </c>
      <c r="I18" s="16">
        <v>2159</v>
      </c>
      <c r="J18" s="16">
        <v>1696</v>
      </c>
      <c r="K18" s="38">
        <v>1803</v>
      </c>
      <c r="L18" s="16">
        <v>1841</v>
      </c>
      <c r="M18" s="16">
        <v>2291</v>
      </c>
      <c r="N18" s="16">
        <v>2291</v>
      </c>
      <c r="O18" s="16">
        <v>1803</v>
      </c>
      <c r="P18" s="39">
        <v>2291</v>
      </c>
      <c r="Q18">
        <f>MIN(F18:J18)</f>
        <v>1696</v>
      </c>
      <c r="R18" s="56">
        <v>1795</v>
      </c>
      <c r="S18">
        <f t="shared" si="0"/>
        <v>1696</v>
      </c>
      <c r="T18" t="e">
        <f t="shared" si="1"/>
        <v>#VALUE!</v>
      </c>
      <c r="U18">
        <f t="shared" si="2"/>
        <v>1803</v>
      </c>
    </row>
    <row r="19" spans="1:21" x14ac:dyDescent="0.2">
      <c r="A19" s="25" t="s">
        <v>16</v>
      </c>
      <c r="B19" s="38">
        <v>50</v>
      </c>
      <c r="C19" s="38">
        <v>250</v>
      </c>
      <c r="D19" s="44">
        <v>2926</v>
      </c>
      <c r="E19" s="38" t="s">
        <v>43</v>
      </c>
      <c r="F19" s="16">
        <v>3143</v>
      </c>
      <c r="G19" s="16">
        <v>3796</v>
      </c>
      <c r="H19" s="16">
        <v>3796</v>
      </c>
      <c r="I19" s="16">
        <v>3796</v>
      </c>
      <c r="J19" s="16">
        <v>3034</v>
      </c>
      <c r="K19" s="38" t="s">
        <v>43</v>
      </c>
      <c r="L19" s="16">
        <v>3125</v>
      </c>
      <c r="M19" s="16">
        <v>3904</v>
      </c>
      <c r="N19" s="16">
        <v>3904</v>
      </c>
      <c r="O19" s="16">
        <v>3170</v>
      </c>
      <c r="P19" s="39">
        <v>3904</v>
      </c>
      <c r="Q19">
        <f>MIN(F19:J19)</f>
        <v>3034</v>
      </c>
      <c r="R19" s="56">
        <v>3170</v>
      </c>
      <c r="S19">
        <f t="shared" si="0"/>
        <v>3034</v>
      </c>
      <c r="T19" t="e">
        <f t="shared" si="1"/>
        <v>#VALUE!</v>
      </c>
      <c r="U19">
        <f t="shared" si="2"/>
        <v>3125</v>
      </c>
    </row>
    <row r="20" spans="1:21" x14ac:dyDescent="0.2">
      <c r="A20" s="25" t="s">
        <v>17</v>
      </c>
      <c r="B20" s="38">
        <v>16</v>
      </c>
      <c r="C20" s="38">
        <v>20</v>
      </c>
      <c r="D20" s="44">
        <v>20</v>
      </c>
      <c r="E20" s="38">
        <v>20</v>
      </c>
      <c r="F20" s="16">
        <v>20</v>
      </c>
      <c r="G20" s="16">
        <v>20</v>
      </c>
      <c r="H20" s="16">
        <v>20</v>
      </c>
      <c r="I20" s="16">
        <v>21</v>
      </c>
      <c r="J20" s="16">
        <v>20</v>
      </c>
      <c r="K20" s="38">
        <v>20</v>
      </c>
      <c r="L20" s="16">
        <v>20</v>
      </c>
      <c r="M20" s="16">
        <v>43</v>
      </c>
      <c r="N20" s="16">
        <v>20</v>
      </c>
      <c r="O20" s="16">
        <v>20</v>
      </c>
      <c r="P20" s="39">
        <v>20</v>
      </c>
      <c r="Q20">
        <f>MIN(F20:J20)</f>
        <v>20</v>
      </c>
      <c r="R20" s="56">
        <v>20</v>
      </c>
      <c r="S20">
        <f t="shared" si="0"/>
        <v>20</v>
      </c>
      <c r="T20">
        <f t="shared" si="1"/>
        <v>0</v>
      </c>
      <c r="U20">
        <f t="shared" si="2"/>
        <v>20</v>
      </c>
    </row>
    <row r="21" spans="1:21" x14ac:dyDescent="0.2">
      <c r="A21" s="25" t="s">
        <v>18</v>
      </c>
      <c r="B21" s="38">
        <v>17</v>
      </c>
      <c r="C21" s="38">
        <v>20</v>
      </c>
      <c r="D21" s="44">
        <v>20</v>
      </c>
      <c r="E21" s="38">
        <v>20</v>
      </c>
      <c r="F21" s="16">
        <v>20</v>
      </c>
      <c r="G21" s="16">
        <v>20</v>
      </c>
      <c r="H21" s="16">
        <v>20</v>
      </c>
      <c r="I21" s="16">
        <v>38</v>
      </c>
      <c r="J21" s="16">
        <v>20</v>
      </c>
      <c r="K21" s="38">
        <v>20</v>
      </c>
      <c r="L21" s="16">
        <v>20</v>
      </c>
      <c r="M21" s="16">
        <v>46</v>
      </c>
      <c r="N21" s="16">
        <v>46</v>
      </c>
      <c r="O21" s="16">
        <v>20</v>
      </c>
      <c r="P21" s="39">
        <v>46</v>
      </c>
      <c r="Q21">
        <f>MIN(F21:J21)</f>
        <v>20</v>
      </c>
      <c r="R21" s="56">
        <v>20</v>
      </c>
      <c r="S21">
        <f t="shared" si="0"/>
        <v>20</v>
      </c>
      <c r="T21">
        <f t="shared" si="1"/>
        <v>0</v>
      </c>
      <c r="U21">
        <f t="shared" si="2"/>
        <v>20</v>
      </c>
    </row>
    <row r="22" spans="1:21" x14ac:dyDescent="0.2">
      <c r="A22" s="25" t="s">
        <v>19</v>
      </c>
      <c r="B22" s="38">
        <v>16</v>
      </c>
      <c r="C22" s="38">
        <v>20</v>
      </c>
      <c r="D22" s="44">
        <v>20</v>
      </c>
      <c r="E22" s="38">
        <v>20</v>
      </c>
      <c r="F22" s="16">
        <v>20</v>
      </c>
      <c r="G22" s="16">
        <v>20</v>
      </c>
      <c r="H22" s="16">
        <v>20</v>
      </c>
      <c r="I22" s="16">
        <v>20</v>
      </c>
      <c r="J22" s="16">
        <v>20</v>
      </c>
      <c r="K22" s="38">
        <v>20</v>
      </c>
      <c r="L22" s="16">
        <v>20</v>
      </c>
      <c r="M22" s="16">
        <v>20</v>
      </c>
      <c r="N22" s="16">
        <v>20</v>
      </c>
      <c r="O22" s="16">
        <v>20</v>
      </c>
      <c r="P22" s="39">
        <v>39</v>
      </c>
      <c r="Q22">
        <f>MIN(F22:J22)</f>
        <v>20</v>
      </c>
      <c r="R22" s="56">
        <v>20</v>
      </c>
      <c r="S22">
        <f t="shared" si="0"/>
        <v>20</v>
      </c>
      <c r="T22">
        <f t="shared" si="1"/>
        <v>0</v>
      </c>
      <c r="U22">
        <f t="shared" si="2"/>
        <v>20</v>
      </c>
    </row>
    <row r="23" spans="1:21" x14ac:dyDescent="0.2">
      <c r="A23" s="25" t="s">
        <v>20</v>
      </c>
      <c r="B23" s="38">
        <v>25</v>
      </c>
      <c r="C23" s="38">
        <v>40</v>
      </c>
      <c r="D23" s="44">
        <v>15</v>
      </c>
      <c r="E23" s="38">
        <v>15</v>
      </c>
      <c r="F23" s="16">
        <v>15</v>
      </c>
      <c r="G23" s="16">
        <v>16</v>
      </c>
      <c r="H23" s="16">
        <v>15</v>
      </c>
      <c r="I23" s="16">
        <v>16</v>
      </c>
      <c r="J23" s="16">
        <v>15</v>
      </c>
      <c r="K23" s="38">
        <v>15</v>
      </c>
      <c r="L23" s="16">
        <v>15</v>
      </c>
      <c r="M23" s="16">
        <v>23</v>
      </c>
      <c r="N23" s="16">
        <v>23</v>
      </c>
      <c r="O23" s="16">
        <v>15</v>
      </c>
      <c r="P23" s="39">
        <v>23</v>
      </c>
      <c r="Q23">
        <f>MIN(F23:J23)</f>
        <v>15</v>
      </c>
      <c r="R23" s="56">
        <v>15</v>
      </c>
      <c r="S23">
        <f t="shared" si="0"/>
        <v>15</v>
      </c>
      <c r="T23">
        <f t="shared" si="1"/>
        <v>0</v>
      </c>
      <c r="U23">
        <f t="shared" si="2"/>
        <v>15</v>
      </c>
    </row>
    <row r="24" spans="1:21" x14ac:dyDescent="0.2">
      <c r="A24" s="25" t="s">
        <v>21</v>
      </c>
      <c r="B24" s="38">
        <v>25</v>
      </c>
      <c r="C24" s="38">
        <v>40</v>
      </c>
      <c r="D24" s="44">
        <v>15</v>
      </c>
      <c r="E24" s="38">
        <v>15</v>
      </c>
      <c r="F24" s="16">
        <v>15</v>
      </c>
      <c r="G24" s="16">
        <v>16</v>
      </c>
      <c r="H24" s="16">
        <v>15</v>
      </c>
      <c r="I24" s="16">
        <v>38</v>
      </c>
      <c r="J24" s="16">
        <v>15</v>
      </c>
      <c r="K24" s="38">
        <v>15</v>
      </c>
      <c r="L24" s="16">
        <v>15</v>
      </c>
      <c r="M24" s="16">
        <v>26</v>
      </c>
      <c r="N24" s="16">
        <v>26</v>
      </c>
      <c r="O24" s="16">
        <v>15</v>
      </c>
      <c r="P24" s="39">
        <v>26</v>
      </c>
      <c r="Q24">
        <f>MIN(F24:J24)</f>
        <v>15</v>
      </c>
      <c r="R24" s="56">
        <v>15</v>
      </c>
      <c r="S24">
        <f t="shared" si="0"/>
        <v>15</v>
      </c>
      <c r="T24">
        <f t="shared" si="1"/>
        <v>0</v>
      </c>
      <c r="U24">
        <f t="shared" si="2"/>
        <v>15</v>
      </c>
    </row>
    <row r="25" spans="1:21" x14ac:dyDescent="0.2">
      <c r="A25" s="25" t="s">
        <v>22</v>
      </c>
      <c r="B25" s="38">
        <v>25</v>
      </c>
      <c r="C25" s="38">
        <v>40</v>
      </c>
      <c r="D25" s="44">
        <v>15</v>
      </c>
      <c r="E25" s="38">
        <v>15</v>
      </c>
      <c r="F25" s="16">
        <v>15</v>
      </c>
      <c r="G25" s="16">
        <v>15</v>
      </c>
      <c r="H25" s="16">
        <v>32</v>
      </c>
      <c r="I25" s="16">
        <v>16</v>
      </c>
      <c r="J25" s="16">
        <v>15</v>
      </c>
      <c r="K25" s="38">
        <v>15</v>
      </c>
      <c r="L25" s="16">
        <v>15</v>
      </c>
      <c r="M25" s="16">
        <v>29</v>
      </c>
      <c r="N25" s="16">
        <v>29</v>
      </c>
      <c r="O25" s="16">
        <v>15</v>
      </c>
      <c r="P25" s="39">
        <v>29</v>
      </c>
      <c r="Q25">
        <f>MIN(F25:J25)</f>
        <v>15</v>
      </c>
      <c r="R25" s="56">
        <v>15</v>
      </c>
      <c r="S25">
        <f t="shared" si="0"/>
        <v>15</v>
      </c>
      <c r="T25">
        <f t="shared" si="1"/>
        <v>0</v>
      </c>
      <c r="U25">
        <f t="shared" si="2"/>
        <v>15</v>
      </c>
    </row>
    <row r="26" spans="1:21" x14ac:dyDescent="0.2">
      <c r="A26" s="25" t="s">
        <v>23</v>
      </c>
      <c r="B26" s="38">
        <v>28</v>
      </c>
      <c r="C26" s="38">
        <v>60</v>
      </c>
      <c r="D26" s="44">
        <v>30</v>
      </c>
      <c r="E26" s="38">
        <v>30</v>
      </c>
      <c r="F26" s="16">
        <v>31</v>
      </c>
      <c r="G26" s="16">
        <v>63</v>
      </c>
      <c r="H26" s="16">
        <v>31</v>
      </c>
      <c r="I26" s="16">
        <v>33</v>
      </c>
      <c r="J26" s="16">
        <v>31</v>
      </c>
      <c r="K26" s="38">
        <v>30</v>
      </c>
      <c r="L26" s="16">
        <v>31</v>
      </c>
      <c r="M26" s="16">
        <v>65</v>
      </c>
      <c r="N26" s="16">
        <v>65</v>
      </c>
      <c r="O26" s="16">
        <v>30</v>
      </c>
      <c r="P26" s="39">
        <v>65</v>
      </c>
      <c r="Q26">
        <f>MIN(F26:J26)</f>
        <v>31</v>
      </c>
      <c r="R26" s="56">
        <v>30</v>
      </c>
      <c r="S26">
        <f t="shared" si="0"/>
        <v>30</v>
      </c>
      <c r="T26">
        <f t="shared" si="1"/>
        <v>0</v>
      </c>
      <c r="U26">
        <f t="shared" si="2"/>
        <v>30</v>
      </c>
    </row>
    <row r="27" spans="1:21" x14ac:dyDescent="0.2">
      <c r="A27" s="25" t="s">
        <v>24</v>
      </c>
      <c r="B27" s="38">
        <v>29</v>
      </c>
      <c r="C27" s="38">
        <v>60</v>
      </c>
      <c r="D27" s="44">
        <v>30</v>
      </c>
      <c r="E27" s="38">
        <v>30</v>
      </c>
      <c r="F27" s="16">
        <v>31</v>
      </c>
      <c r="G27" s="16">
        <v>72</v>
      </c>
      <c r="H27" s="16">
        <v>31</v>
      </c>
      <c r="I27" s="16">
        <v>72</v>
      </c>
      <c r="J27" s="16">
        <v>30</v>
      </c>
      <c r="K27" s="38">
        <v>30</v>
      </c>
      <c r="L27" s="16">
        <v>31</v>
      </c>
      <c r="M27" s="16">
        <v>51</v>
      </c>
      <c r="N27" s="16">
        <v>51</v>
      </c>
      <c r="O27" s="16">
        <v>30</v>
      </c>
      <c r="P27" s="39">
        <v>51</v>
      </c>
      <c r="Q27">
        <f>MIN(F27:J27)</f>
        <v>30</v>
      </c>
      <c r="R27" s="56">
        <v>30</v>
      </c>
      <c r="S27">
        <f t="shared" si="0"/>
        <v>30</v>
      </c>
      <c r="T27">
        <f t="shared" si="1"/>
        <v>0</v>
      </c>
      <c r="U27">
        <f t="shared" si="2"/>
        <v>30</v>
      </c>
    </row>
    <row r="28" spans="1:21" x14ac:dyDescent="0.2">
      <c r="A28" s="25" t="s">
        <v>25</v>
      </c>
      <c r="B28" s="38">
        <v>28</v>
      </c>
      <c r="C28" s="38">
        <v>60</v>
      </c>
      <c r="D28" s="44">
        <v>30</v>
      </c>
      <c r="E28" s="38">
        <v>30</v>
      </c>
      <c r="F28" s="16">
        <v>31</v>
      </c>
      <c r="G28" s="16">
        <v>66</v>
      </c>
      <c r="H28" s="16">
        <v>31</v>
      </c>
      <c r="I28" s="16">
        <v>32</v>
      </c>
      <c r="J28" s="16">
        <v>30</v>
      </c>
      <c r="K28" s="38">
        <v>30</v>
      </c>
      <c r="L28" s="16">
        <v>30</v>
      </c>
      <c r="M28" s="16">
        <v>62</v>
      </c>
      <c r="N28" s="16">
        <v>62</v>
      </c>
      <c r="O28" s="16">
        <v>30</v>
      </c>
      <c r="P28" s="39">
        <v>62</v>
      </c>
      <c r="Q28">
        <f>MIN(F28:J28)</f>
        <v>30</v>
      </c>
      <c r="R28" s="56">
        <v>30</v>
      </c>
      <c r="S28">
        <f t="shared" si="0"/>
        <v>30</v>
      </c>
      <c r="T28">
        <f t="shared" si="1"/>
        <v>0</v>
      </c>
      <c r="U28">
        <f t="shared" si="2"/>
        <v>30</v>
      </c>
    </row>
    <row r="29" spans="1:21" x14ac:dyDescent="0.2">
      <c r="A29" s="25" t="s">
        <v>26</v>
      </c>
      <c r="B29" s="38">
        <v>49</v>
      </c>
      <c r="C29" s="38">
        <v>60</v>
      </c>
      <c r="D29" s="44">
        <v>60</v>
      </c>
      <c r="E29" s="38">
        <v>60</v>
      </c>
      <c r="F29" s="16">
        <v>62</v>
      </c>
      <c r="G29" s="16">
        <v>117</v>
      </c>
      <c r="H29" s="16">
        <v>117</v>
      </c>
      <c r="I29" s="16">
        <v>117</v>
      </c>
      <c r="J29" s="16">
        <v>62</v>
      </c>
      <c r="K29" s="38">
        <v>60</v>
      </c>
      <c r="L29" s="16">
        <v>62</v>
      </c>
      <c r="M29" s="16">
        <v>143</v>
      </c>
      <c r="N29" s="16">
        <v>143</v>
      </c>
      <c r="O29" s="16">
        <v>61</v>
      </c>
      <c r="P29" s="39">
        <v>143</v>
      </c>
      <c r="Q29">
        <f>MIN(F29:J29)</f>
        <v>62</v>
      </c>
      <c r="R29" s="56">
        <v>61</v>
      </c>
      <c r="S29">
        <f t="shared" si="0"/>
        <v>61</v>
      </c>
      <c r="T29">
        <f t="shared" si="1"/>
        <v>-1</v>
      </c>
      <c r="U29">
        <f t="shared" si="2"/>
        <v>61</v>
      </c>
    </row>
    <row r="30" spans="1:21" x14ac:dyDescent="0.2">
      <c r="A30" s="25" t="s">
        <v>27</v>
      </c>
      <c r="B30" s="38">
        <v>49</v>
      </c>
      <c r="C30" s="38">
        <v>60</v>
      </c>
      <c r="D30" s="44">
        <v>60</v>
      </c>
      <c r="E30" s="38">
        <v>60</v>
      </c>
      <c r="F30" s="16">
        <v>61</v>
      </c>
      <c r="G30" s="16">
        <v>134</v>
      </c>
      <c r="H30" s="16">
        <v>134</v>
      </c>
      <c r="I30" s="16">
        <v>134</v>
      </c>
      <c r="J30" s="16">
        <v>61</v>
      </c>
      <c r="K30" s="38">
        <v>60</v>
      </c>
      <c r="L30" s="16">
        <v>62</v>
      </c>
      <c r="M30" s="16">
        <v>145</v>
      </c>
      <c r="N30" s="16">
        <v>145</v>
      </c>
      <c r="O30" s="16">
        <v>61</v>
      </c>
      <c r="P30" s="39">
        <v>71</v>
      </c>
      <c r="Q30">
        <f>MIN(F30:J30)</f>
        <v>61</v>
      </c>
      <c r="R30" s="56">
        <v>61</v>
      </c>
      <c r="S30">
        <f t="shared" si="0"/>
        <v>61</v>
      </c>
      <c r="T30">
        <f t="shared" si="1"/>
        <v>-1</v>
      </c>
      <c r="U30">
        <f t="shared" si="2"/>
        <v>61</v>
      </c>
    </row>
    <row r="31" spans="1:21" x14ac:dyDescent="0.2">
      <c r="A31" s="25" t="s">
        <v>28</v>
      </c>
      <c r="B31" s="38">
        <v>49</v>
      </c>
      <c r="C31" s="38">
        <v>60</v>
      </c>
      <c r="D31" s="44">
        <v>60</v>
      </c>
      <c r="E31" s="38">
        <v>60</v>
      </c>
      <c r="F31" s="16">
        <v>61</v>
      </c>
      <c r="G31" s="16">
        <v>104</v>
      </c>
      <c r="H31" s="16">
        <v>104</v>
      </c>
      <c r="I31" s="16">
        <v>104</v>
      </c>
      <c r="J31" s="16">
        <v>61</v>
      </c>
      <c r="K31" s="38">
        <v>60</v>
      </c>
      <c r="L31" s="16">
        <v>61</v>
      </c>
      <c r="M31" s="16">
        <v>150</v>
      </c>
      <c r="N31" s="16">
        <v>150</v>
      </c>
      <c r="O31" s="16">
        <v>61</v>
      </c>
      <c r="P31" s="39">
        <v>71.000000000000014</v>
      </c>
      <c r="Q31">
        <f>MIN(F31:J31)</f>
        <v>61</v>
      </c>
      <c r="R31" s="56">
        <v>61</v>
      </c>
      <c r="S31">
        <f t="shared" si="0"/>
        <v>61</v>
      </c>
      <c r="T31">
        <f t="shared" si="1"/>
        <v>-1</v>
      </c>
      <c r="U31">
        <f t="shared" si="2"/>
        <v>61</v>
      </c>
    </row>
    <row r="32" spans="1:21" x14ac:dyDescent="0.2">
      <c r="A32" s="25" t="s">
        <v>29</v>
      </c>
      <c r="B32" s="38">
        <v>10</v>
      </c>
      <c r="C32" s="38">
        <v>10</v>
      </c>
      <c r="D32" s="44">
        <v>19</v>
      </c>
      <c r="E32" s="38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38">
        <v>23</v>
      </c>
      <c r="L32" s="16">
        <v>23</v>
      </c>
      <c r="M32" s="16">
        <v>41</v>
      </c>
      <c r="N32" s="16">
        <v>23</v>
      </c>
      <c r="O32" s="16">
        <v>23</v>
      </c>
      <c r="P32" s="39">
        <v>41</v>
      </c>
      <c r="Q32">
        <f>MIN(F32:J32)</f>
        <v>20</v>
      </c>
      <c r="R32" s="56">
        <v>20</v>
      </c>
      <c r="S32">
        <f t="shared" si="0"/>
        <v>20</v>
      </c>
      <c r="T32">
        <f t="shared" si="1"/>
        <v>0</v>
      </c>
      <c r="U32">
        <f t="shared" si="2"/>
        <v>23</v>
      </c>
    </row>
    <row r="33" spans="1:21" x14ac:dyDescent="0.2">
      <c r="A33" s="25" t="s">
        <v>30</v>
      </c>
      <c r="B33" s="38">
        <v>17</v>
      </c>
      <c r="C33" s="38">
        <v>10</v>
      </c>
      <c r="D33" s="44">
        <v>28</v>
      </c>
      <c r="E33" s="38">
        <v>28</v>
      </c>
      <c r="F33" s="16">
        <v>28</v>
      </c>
      <c r="G33" s="16">
        <v>39</v>
      </c>
      <c r="H33" s="16">
        <v>39</v>
      </c>
      <c r="I33" s="16">
        <v>28</v>
      </c>
      <c r="J33" s="16">
        <v>28</v>
      </c>
      <c r="K33" s="38">
        <v>30</v>
      </c>
      <c r="L33" s="16">
        <v>30</v>
      </c>
      <c r="M33" s="16">
        <v>64</v>
      </c>
      <c r="N33" s="16">
        <v>30</v>
      </c>
      <c r="O33" s="16">
        <v>30</v>
      </c>
      <c r="P33" s="39">
        <v>64</v>
      </c>
      <c r="Q33">
        <f>MIN(F33:J33)</f>
        <v>28</v>
      </c>
      <c r="R33" s="56">
        <v>28</v>
      </c>
      <c r="S33">
        <f t="shared" si="0"/>
        <v>28</v>
      </c>
      <c r="T33">
        <f t="shared" si="1"/>
        <v>0</v>
      </c>
      <c r="U33">
        <f t="shared" si="2"/>
        <v>30</v>
      </c>
    </row>
    <row r="34" spans="1:21" x14ac:dyDescent="0.2">
      <c r="A34" s="25" t="s">
        <v>31</v>
      </c>
      <c r="B34" s="38">
        <v>21</v>
      </c>
      <c r="C34" s="38">
        <v>10</v>
      </c>
      <c r="D34" s="44">
        <v>28</v>
      </c>
      <c r="E34" s="38">
        <v>28</v>
      </c>
      <c r="F34" s="16">
        <v>28</v>
      </c>
      <c r="G34" s="16">
        <v>43</v>
      </c>
      <c r="H34" s="16">
        <v>43</v>
      </c>
      <c r="I34" s="16">
        <v>43</v>
      </c>
      <c r="J34" s="16">
        <v>28</v>
      </c>
      <c r="K34" s="38">
        <v>28</v>
      </c>
      <c r="L34" s="16">
        <v>28</v>
      </c>
      <c r="M34" s="16">
        <v>59</v>
      </c>
      <c r="N34" s="16">
        <v>59</v>
      </c>
      <c r="O34" s="16">
        <v>28</v>
      </c>
      <c r="P34" s="39">
        <v>59</v>
      </c>
      <c r="Q34">
        <f>MIN(F34:J34)</f>
        <v>28</v>
      </c>
      <c r="R34" s="56">
        <v>28</v>
      </c>
      <c r="S34">
        <f t="shared" si="0"/>
        <v>28</v>
      </c>
      <c r="T34">
        <f t="shared" si="1"/>
        <v>0</v>
      </c>
      <c r="U34">
        <f t="shared" si="2"/>
        <v>28</v>
      </c>
    </row>
    <row r="35" spans="1:21" x14ac:dyDescent="0.2">
      <c r="A35" s="25" t="s">
        <v>32</v>
      </c>
      <c r="B35" s="38">
        <v>7</v>
      </c>
      <c r="C35" s="38">
        <v>10</v>
      </c>
      <c r="D35" s="44">
        <v>17</v>
      </c>
      <c r="E35" s="38">
        <v>18</v>
      </c>
      <c r="F35" s="16">
        <v>18</v>
      </c>
      <c r="G35" s="16">
        <v>18</v>
      </c>
      <c r="H35" s="16">
        <v>18</v>
      </c>
      <c r="I35" s="16">
        <v>18</v>
      </c>
      <c r="J35" s="16">
        <v>19</v>
      </c>
      <c r="K35" s="38">
        <v>20</v>
      </c>
      <c r="L35" s="16">
        <v>20</v>
      </c>
      <c r="M35" s="16">
        <v>20</v>
      </c>
      <c r="N35" s="16">
        <v>20</v>
      </c>
      <c r="O35" s="16">
        <v>20</v>
      </c>
      <c r="P35" s="39">
        <v>20</v>
      </c>
      <c r="Q35">
        <f>MIN(F35:J35)</f>
        <v>18</v>
      </c>
      <c r="R35" s="56">
        <v>18</v>
      </c>
      <c r="S35">
        <f t="shared" si="0"/>
        <v>18</v>
      </c>
      <c r="T35">
        <f t="shared" si="1"/>
        <v>0</v>
      </c>
      <c r="U35">
        <f t="shared" si="2"/>
        <v>20</v>
      </c>
    </row>
    <row r="36" spans="1:21" x14ac:dyDescent="0.2">
      <c r="A36" s="25" t="s">
        <v>33</v>
      </c>
      <c r="B36" s="38">
        <v>14</v>
      </c>
      <c r="C36" s="38">
        <v>10</v>
      </c>
      <c r="D36" s="44">
        <v>36</v>
      </c>
      <c r="E36" s="38">
        <v>36</v>
      </c>
      <c r="F36" s="16">
        <v>36</v>
      </c>
      <c r="G36" s="16">
        <v>36</v>
      </c>
      <c r="H36" s="16">
        <v>36</v>
      </c>
      <c r="I36" s="16">
        <v>36</v>
      </c>
      <c r="J36" s="16">
        <v>36</v>
      </c>
      <c r="K36" s="38">
        <v>36</v>
      </c>
      <c r="L36" s="16">
        <v>36</v>
      </c>
      <c r="M36" s="16">
        <v>48</v>
      </c>
      <c r="N36" s="16">
        <v>36</v>
      </c>
      <c r="O36" s="16">
        <v>36</v>
      </c>
      <c r="P36" s="39">
        <v>36</v>
      </c>
      <c r="Q36">
        <f>MIN(F36:J36)</f>
        <v>36</v>
      </c>
      <c r="R36" s="56">
        <v>36</v>
      </c>
      <c r="S36">
        <f t="shared" si="0"/>
        <v>36</v>
      </c>
      <c r="T36">
        <f t="shared" si="1"/>
        <v>0</v>
      </c>
      <c r="U36">
        <f t="shared" si="2"/>
        <v>36</v>
      </c>
    </row>
    <row r="37" spans="1:21" x14ac:dyDescent="0.2">
      <c r="A37" s="25" t="s">
        <v>34</v>
      </c>
      <c r="B37" s="38">
        <v>15</v>
      </c>
      <c r="C37" s="38">
        <v>10</v>
      </c>
      <c r="D37" s="44">
        <v>29</v>
      </c>
      <c r="E37" s="38">
        <v>29</v>
      </c>
      <c r="F37" s="16">
        <v>29</v>
      </c>
      <c r="G37" s="16">
        <v>29</v>
      </c>
      <c r="H37" s="16">
        <v>29</v>
      </c>
      <c r="I37" s="16">
        <v>41</v>
      </c>
      <c r="J37" s="16">
        <v>29</v>
      </c>
      <c r="K37" s="38">
        <v>31</v>
      </c>
      <c r="L37" s="16">
        <v>31</v>
      </c>
      <c r="M37" s="16">
        <v>69</v>
      </c>
      <c r="N37" s="16">
        <v>31</v>
      </c>
      <c r="O37" s="16">
        <v>31</v>
      </c>
      <c r="P37" s="39">
        <v>31</v>
      </c>
      <c r="Q37">
        <f>MIN(F37:J37)</f>
        <v>29</v>
      </c>
      <c r="R37" s="56">
        <v>29</v>
      </c>
      <c r="S37">
        <f t="shared" si="0"/>
        <v>29</v>
      </c>
      <c r="T37">
        <f t="shared" si="1"/>
        <v>0</v>
      </c>
      <c r="U37">
        <f t="shared" si="2"/>
        <v>31</v>
      </c>
    </row>
    <row r="38" spans="1:21" x14ac:dyDescent="0.2">
      <c r="A38" s="25" t="s">
        <v>35</v>
      </c>
      <c r="B38" s="38">
        <v>8</v>
      </c>
      <c r="C38" s="38">
        <v>20</v>
      </c>
      <c r="D38" s="44">
        <v>9</v>
      </c>
      <c r="E38" s="38">
        <v>10</v>
      </c>
      <c r="F38" s="16">
        <v>10</v>
      </c>
      <c r="G38" s="16">
        <v>10</v>
      </c>
      <c r="H38" s="16">
        <v>10</v>
      </c>
      <c r="I38" s="16">
        <v>10</v>
      </c>
      <c r="J38" s="16">
        <v>10</v>
      </c>
      <c r="K38" s="38">
        <v>20</v>
      </c>
      <c r="L38" s="16">
        <v>20</v>
      </c>
      <c r="M38" s="16">
        <v>20</v>
      </c>
      <c r="N38" s="16">
        <v>20</v>
      </c>
      <c r="O38" s="16">
        <v>20</v>
      </c>
      <c r="P38" s="39">
        <v>20</v>
      </c>
      <c r="Q38">
        <f>MIN(F38:J38)</f>
        <v>10</v>
      </c>
      <c r="R38" s="56">
        <v>10</v>
      </c>
      <c r="S38">
        <f t="shared" si="0"/>
        <v>10</v>
      </c>
      <c r="T38">
        <f t="shared" si="1"/>
        <v>0</v>
      </c>
      <c r="U38">
        <f t="shared" si="2"/>
        <v>20</v>
      </c>
    </row>
    <row r="39" spans="1:21" x14ac:dyDescent="0.2">
      <c r="A39" s="25" t="s">
        <v>36</v>
      </c>
      <c r="B39" s="38">
        <v>13</v>
      </c>
      <c r="C39" s="38">
        <v>20</v>
      </c>
      <c r="D39" s="44">
        <v>32</v>
      </c>
      <c r="E39" s="38">
        <v>33</v>
      </c>
      <c r="F39" s="16">
        <v>33</v>
      </c>
      <c r="G39" s="16">
        <v>33</v>
      </c>
      <c r="H39" s="16">
        <v>33</v>
      </c>
      <c r="I39" s="16">
        <v>33</v>
      </c>
      <c r="J39" s="16">
        <v>33</v>
      </c>
      <c r="K39" s="38">
        <v>33</v>
      </c>
      <c r="L39" s="16">
        <v>33</v>
      </c>
      <c r="M39" s="16">
        <v>33</v>
      </c>
      <c r="N39" s="16">
        <v>33</v>
      </c>
      <c r="O39" s="16">
        <v>33</v>
      </c>
      <c r="P39" s="39">
        <v>33</v>
      </c>
      <c r="Q39">
        <f>MIN(F39:J39)</f>
        <v>33</v>
      </c>
      <c r="R39" s="56">
        <v>33</v>
      </c>
      <c r="S39">
        <f t="shared" si="0"/>
        <v>33</v>
      </c>
      <c r="T39">
        <f t="shared" si="1"/>
        <v>0</v>
      </c>
      <c r="U39">
        <f t="shared" si="2"/>
        <v>33</v>
      </c>
    </row>
    <row r="40" spans="1:21" x14ac:dyDescent="0.2">
      <c r="A40" s="25" t="s">
        <v>37</v>
      </c>
      <c r="B40" s="38">
        <v>18</v>
      </c>
      <c r="C40" s="38">
        <v>20</v>
      </c>
      <c r="D40" s="44">
        <v>49</v>
      </c>
      <c r="E40" s="38">
        <v>49</v>
      </c>
      <c r="F40" s="16">
        <v>49</v>
      </c>
      <c r="G40" s="16">
        <v>49</v>
      </c>
      <c r="H40" s="16">
        <v>71</v>
      </c>
      <c r="I40" s="16">
        <v>71</v>
      </c>
      <c r="J40" s="16">
        <v>49</v>
      </c>
      <c r="K40" s="38">
        <v>50</v>
      </c>
      <c r="L40" s="16">
        <v>50</v>
      </c>
      <c r="M40" s="16">
        <v>107</v>
      </c>
      <c r="N40" s="16">
        <v>107</v>
      </c>
      <c r="O40" s="16">
        <v>51</v>
      </c>
      <c r="P40" s="39">
        <v>107</v>
      </c>
      <c r="Q40">
        <f>MIN(F40:J40)</f>
        <v>49</v>
      </c>
      <c r="R40" s="56">
        <v>49</v>
      </c>
      <c r="S40">
        <f t="shared" si="0"/>
        <v>49</v>
      </c>
      <c r="T40">
        <f t="shared" si="1"/>
        <v>0</v>
      </c>
      <c r="U40">
        <f t="shared" si="2"/>
        <v>50</v>
      </c>
    </row>
    <row r="41" spans="1:21" x14ac:dyDescent="0.2">
      <c r="A41" s="25" t="s">
        <v>38</v>
      </c>
      <c r="B41" s="38">
        <v>13</v>
      </c>
      <c r="C41" s="38">
        <v>30</v>
      </c>
      <c r="D41" s="44">
        <v>58</v>
      </c>
      <c r="E41" s="38">
        <v>59</v>
      </c>
      <c r="F41" s="16">
        <v>59</v>
      </c>
      <c r="G41" s="16">
        <v>59</v>
      </c>
      <c r="H41" s="16">
        <v>59</v>
      </c>
      <c r="I41" s="16">
        <v>59</v>
      </c>
      <c r="J41" s="16">
        <v>59</v>
      </c>
      <c r="K41" s="38">
        <v>80</v>
      </c>
      <c r="L41" s="16">
        <v>80</v>
      </c>
      <c r="M41" s="16">
        <v>171</v>
      </c>
      <c r="N41" s="16">
        <v>80</v>
      </c>
      <c r="O41" s="16">
        <v>80</v>
      </c>
      <c r="P41" s="39">
        <v>171</v>
      </c>
      <c r="Q41">
        <f>MIN(F41:J41)</f>
        <v>59</v>
      </c>
      <c r="R41" s="56">
        <v>59</v>
      </c>
      <c r="S41">
        <f t="shared" si="0"/>
        <v>59</v>
      </c>
      <c r="T41">
        <f t="shared" si="1"/>
        <v>0</v>
      </c>
      <c r="U41">
        <f t="shared" si="2"/>
        <v>80</v>
      </c>
    </row>
    <row r="42" spans="1:21" x14ac:dyDescent="0.2">
      <c r="A42" s="25" t="s">
        <v>39</v>
      </c>
      <c r="B42" s="38">
        <v>15</v>
      </c>
      <c r="C42" s="38">
        <v>30</v>
      </c>
      <c r="D42" s="44">
        <v>50</v>
      </c>
      <c r="E42" s="38">
        <v>51</v>
      </c>
      <c r="F42" s="16">
        <v>52</v>
      </c>
      <c r="G42" s="16">
        <v>51</v>
      </c>
      <c r="H42" s="16">
        <v>51</v>
      </c>
      <c r="I42" s="16">
        <v>75</v>
      </c>
      <c r="J42" s="16">
        <v>51</v>
      </c>
      <c r="K42" s="38">
        <v>52</v>
      </c>
      <c r="L42" s="16">
        <v>52</v>
      </c>
      <c r="M42" s="16">
        <v>52</v>
      </c>
      <c r="N42" s="16">
        <v>52</v>
      </c>
      <c r="O42" s="16">
        <v>52</v>
      </c>
      <c r="P42" s="39">
        <v>130</v>
      </c>
      <c r="Q42">
        <f>MIN(F42:J42)</f>
        <v>51</v>
      </c>
      <c r="R42" s="56">
        <v>51</v>
      </c>
      <c r="S42">
        <f t="shared" si="0"/>
        <v>51</v>
      </c>
      <c r="T42">
        <f t="shared" si="1"/>
        <v>0</v>
      </c>
      <c r="U42">
        <f t="shared" si="2"/>
        <v>52</v>
      </c>
    </row>
    <row r="43" spans="1:21" x14ac:dyDescent="0.2">
      <c r="A43" s="26" t="s">
        <v>40</v>
      </c>
      <c r="B43" s="42">
        <v>22</v>
      </c>
      <c r="C43" s="42">
        <v>30</v>
      </c>
      <c r="D43" s="45">
        <v>77</v>
      </c>
      <c r="E43" s="42">
        <v>77</v>
      </c>
      <c r="F43" s="40">
        <v>77</v>
      </c>
      <c r="G43" s="40">
        <v>78.999999999999986</v>
      </c>
      <c r="H43" s="40">
        <v>77</v>
      </c>
      <c r="I43" s="40">
        <v>118</v>
      </c>
      <c r="J43" s="40">
        <v>78</v>
      </c>
      <c r="K43" s="42">
        <v>87</v>
      </c>
      <c r="L43" s="40">
        <v>92</v>
      </c>
      <c r="M43" s="40">
        <v>173</v>
      </c>
      <c r="N43" s="40">
        <v>87</v>
      </c>
      <c r="O43" s="40">
        <v>87</v>
      </c>
      <c r="P43" s="41">
        <v>173</v>
      </c>
      <c r="Q43">
        <f>MIN(F43:J43)</f>
        <v>77</v>
      </c>
      <c r="R43" s="56">
        <v>77</v>
      </c>
      <c r="S43">
        <f t="shared" si="0"/>
        <v>77</v>
      </c>
      <c r="T43">
        <f t="shared" si="1"/>
        <v>0</v>
      </c>
      <c r="U43">
        <f t="shared" si="2"/>
        <v>87</v>
      </c>
    </row>
    <row r="44" spans="1:21" x14ac:dyDescent="0.2">
      <c r="A44" s="53" t="s">
        <v>96</v>
      </c>
      <c r="B44" s="54"/>
      <c r="C44" s="54"/>
      <c r="D44" s="54"/>
      <c r="E44" s="54"/>
      <c r="F44" s="49">
        <v>21</v>
      </c>
      <c r="G44" s="49">
        <v>15</v>
      </c>
      <c r="H44" s="49">
        <v>15</v>
      </c>
      <c r="I44" s="49">
        <v>10</v>
      </c>
      <c r="J44" s="49">
        <v>24</v>
      </c>
      <c r="K44" s="49"/>
      <c r="L44" s="49">
        <v>22</v>
      </c>
      <c r="M44" s="49">
        <v>6</v>
      </c>
      <c r="N44" s="49">
        <v>13</v>
      </c>
      <c r="O44" s="49">
        <v>28</v>
      </c>
      <c r="P44" s="52">
        <v>8</v>
      </c>
      <c r="R44" s="56"/>
      <c r="S44">
        <f t="shared" si="0"/>
        <v>0</v>
      </c>
      <c r="T44">
        <f>COUNTIF(T3:T43,0)</f>
        <v>28</v>
      </c>
      <c r="U44">
        <f t="shared" si="2"/>
        <v>6</v>
      </c>
    </row>
    <row r="46" spans="1:21" x14ac:dyDescent="0.2">
      <c r="F46" s="17" t="s">
        <v>84</v>
      </c>
      <c r="G46" s="18"/>
      <c r="H46" s="18"/>
      <c r="I46" s="17" t="s">
        <v>83</v>
      </c>
      <c r="J46" s="18"/>
      <c r="K46" s="19"/>
    </row>
    <row r="47" spans="1:21" x14ac:dyDescent="0.2">
      <c r="F47" s="47" t="s">
        <v>48</v>
      </c>
      <c r="G47" s="13" t="s">
        <v>89</v>
      </c>
      <c r="H47" s="13" t="s">
        <v>94</v>
      </c>
      <c r="I47" s="47" t="s">
        <v>48</v>
      </c>
      <c r="J47" s="13" t="s">
        <v>89</v>
      </c>
      <c r="K47" s="48" t="s">
        <v>95</v>
      </c>
    </row>
    <row r="48" spans="1:21" x14ac:dyDescent="0.2">
      <c r="F48" s="20" t="s">
        <v>53</v>
      </c>
      <c r="G48">
        <v>21</v>
      </c>
      <c r="H48">
        <v>989.11887948930325</v>
      </c>
      <c r="I48" s="20" t="s">
        <v>52</v>
      </c>
      <c r="J48">
        <v>22</v>
      </c>
      <c r="K48" s="21">
        <v>1577.0221452981725</v>
      </c>
    </row>
    <row r="49" spans="6:11" x14ac:dyDescent="0.2">
      <c r="F49" s="20" t="s">
        <v>54</v>
      </c>
      <c r="G49">
        <v>15</v>
      </c>
      <c r="H49">
        <v>7929.91499244836</v>
      </c>
      <c r="I49" s="20" t="s">
        <v>55</v>
      </c>
      <c r="J49">
        <v>6</v>
      </c>
      <c r="K49" s="21">
        <v>5112.5016079942234</v>
      </c>
    </row>
    <row r="50" spans="6:11" x14ac:dyDescent="0.2">
      <c r="F50" s="20" t="s">
        <v>57</v>
      </c>
      <c r="G50">
        <v>15</v>
      </c>
      <c r="H50">
        <v>6708.1788438911663</v>
      </c>
      <c r="I50" s="20" t="s">
        <v>56</v>
      </c>
      <c r="J50">
        <v>13</v>
      </c>
      <c r="K50" s="21">
        <v>5488.4167627030001</v>
      </c>
    </row>
    <row r="51" spans="6:11" x14ac:dyDescent="0.2">
      <c r="F51" s="20" t="s">
        <v>50</v>
      </c>
      <c r="G51">
        <v>10</v>
      </c>
      <c r="H51">
        <v>1758.4829581041138</v>
      </c>
      <c r="I51" s="20" t="s">
        <v>59</v>
      </c>
      <c r="J51">
        <v>28</v>
      </c>
      <c r="K51" s="21">
        <v>3056.643237944219</v>
      </c>
    </row>
    <row r="52" spans="6:11" x14ac:dyDescent="0.2">
      <c r="F52" s="22" t="s">
        <v>75</v>
      </c>
      <c r="G52" s="23">
        <v>24</v>
      </c>
      <c r="H52" s="23">
        <v>1149.134057825773</v>
      </c>
      <c r="I52" s="22" t="s">
        <v>58</v>
      </c>
      <c r="J52" s="23">
        <v>8</v>
      </c>
      <c r="K52" s="24">
        <v>931.71232947060275</v>
      </c>
    </row>
  </sheetData>
  <mergeCells count="9">
    <mergeCell ref="A44:E44"/>
    <mergeCell ref="I46:K46"/>
    <mergeCell ref="F46:H46"/>
    <mergeCell ref="A1:A2"/>
    <mergeCell ref="E1:J1"/>
    <mergeCell ref="B1:B2"/>
    <mergeCell ref="C1:C2"/>
    <mergeCell ref="D1:D2"/>
    <mergeCell ref="K1:P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D86F7-26D0-4E63-B3BE-3FBF2AABF2F1}">
  <dimension ref="A1:I206"/>
  <sheetViews>
    <sheetView workbookViewId="0">
      <selection activeCell="G2" sqref="G2"/>
    </sheetView>
  </sheetViews>
  <sheetFormatPr baseColWidth="10" defaultColWidth="8.83203125" defaultRowHeight="15" x14ac:dyDescent="0.2"/>
  <cols>
    <col min="5" max="5" width="15.5" bestFit="1" customWidth="1"/>
  </cols>
  <sheetData>
    <row r="1" spans="1:9" x14ac:dyDescent="0.2">
      <c r="A1" s="1" t="s">
        <v>44</v>
      </c>
      <c r="B1" s="2" t="s">
        <v>45</v>
      </c>
      <c r="C1" s="2" t="s">
        <v>46</v>
      </c>
      <c r="D1" s="2" t="s">
        <v>47</v>
      </c>
      <c r="E1" s="3" t="s">
        <v>48</v>
      </c>
      <c r="F1" s="5" t="s">
        <v>76</v>
      </c>
      <c r="G1" s="5" t="s">
        <v>77</v>
      </c>
      <c r="H1" s="5" t="s">
        <v>47</v>
      </c>
    </row>
    <row r="2" spans="1:9" x14ac:dyDescent="0.2">
      <c r="A2" s="4" t="s">
        <v>11</v>
      </c>
      <c r="B2" s="4" t="s">
        <v>51</v>
      </c>
      <c r="C2" s="4">
        <v>66</v>
      </c>
      <c r="D2" s="4" t="s">
        <v>51</v>
      </c>
      <c r="E2" s="4" t="s">
        <v>52</v>
      </c>
      <c r="F2">
        <f>VLOOKUP(A2,Opt!$A$1:$F$43,6,0)</f>
        <v>64</v>
      </c>
      <c r="G2">
        <f>IF(F2="-","-",(C2-F2)/F2*100)</f>
        <v>3.125</v>
      </c>
      <c r="H2" t="str">
        <f>IF(G2=0, "COMPLETE", "TO")</f>
        <v>TO</v>
      </c>
      <c r="I2" t="str">
        <f>IF(H2="TO","TO",B2)</f>
        <v>TO</v>
      </c>
    </row>
    <row r="3" spans="1:9" x14ac:dyDescent="0.2">
      <c r="A3" s="4" t="s">
        <v>12</v>
      </c>
      <c r="B3" s="4" t="s">
        <v>51</v>
      </c>
      <c r="C3" s="4">
        <v>690</v>
      </c>
      <c r="D3" s="4" t="s">
        <v>51</v>
      </c>
      <c r="E3" s="4" t="s">
        <v>52</v>
      </c>
      <c r="F3" t="str">
        <f>VLOOKUP(A3,Opt!$A$1:$F$43,6,0)</f>
        <v>-</v>
      </c>
      <c r="G3" t="str">
        <f t="shared" ref="G3:G66" si="0">IF(F3="-","-",(C3-F3)/F3*100)</f>
        <v>-</v>
      </c>
      <c r="H3" t="str">
        <f>IF(G3=0, "COMPLETE", "TO")</f>
        <v>TO</v>
      </c>
      <c r="I3" t="str">
        <f>IF(H3="TO","TO",B3)</f>
        <v>TO</v>
      </c>
    </row>
    <row r="4" spans="1:9" x14ac:dyDescent="0.2">
      <c r="A4" s="4" t="s">
        <v>13</v>
      </c>
      <c r="B4" s="4">
        <v>95.848759890000011</v>
      </c>
      <c r="C4" s="4">
        <v>1016</v>
      </c>
      <c r="D4" s="4" t="s">
        <v>49</v>
      </c>
      <c r="E4" s="4" t="s">
        <v>52</v>
      </c>
      <c r="F4">
        <f>VLOOKUP(A4,Opt!$A$1:$F$43,6,0)</f>
        <v>1016</v>
      </c>
      <c r="G4">
        <f t="shared" si="0"/>
        <v>0</v>
      </c>
      <c r="H4" t="str">
        <f>IF(G4=0, "COMPLETE", "TO")</f>
        <v>COMPLETE</v>
      </c>
      <c r="I4">
        <f>IF(H4="TO","TO",B4)</f>
        <v>95.848759890000011</v>
      </c>
    </row>
    <row r="5" spans="1:9" x14ac:dyDescent="0.2">
      <c r="A5" s="4" t="s">
        <v>14</v>
      </c>
      <c r="B5" s="4" t="s">
        <v>51</v>
      </c>
      <c r="C5" s="4">
        <v>1256</v>
      </c>
      <c r="D5" s="4" t="s">
        <v>51</v>
      </c>
      <c r="E5" s="4" t="s">
        <v>52</v>
      </c>
      <c r="F5">
        <f>VLOOKUP(A5,Opt!$A$1:$F$43,6,0)</f>
        <v>1187</v>
      </c>
      <c r="G5">
        <f t="shared" si="0"/>
        <v>5.812973883740522</v>
      </c>
      <c r="H5" t="str">
        <f>IF(G5=0, "COMPLETE", "TO")</f>
        <v>TO</v>
      </c>
      <c r="I5" t="str">
        <f>IF(H5="TO","TO",B5)</f>
        <v>TO</v>
      </c>
    </row>
    <row r="6" spans="1:9" x14ac:dyDescent="0.2">
      <c r="A6" s="4" t="s">
        <v>15</v>
      </c>
      <c r="B6" s="4" t="s">
        <v>51</v>
      </c>
      <c r="C6" s="4">
        <v>1841</v>
      </c>
      <c r="D6" s="4" t="s">
        <v>51</v>
      </c>
      <c r="E6" s="4" t="s">
        <v>52</v>
      </c>
      <c r="F6">
        <f>VLOOKUP(A6,Opt!$A$1:$F$43,6,0)</f>
        <v>1803</v>
      </c>
      <c r="G6">
        <f t="shared" si="0"/>
        <v>2.1075984470327231</v>
      </c>
      <c r="H6" t="str">
        <f>IF(G6=0, "COMPLETE", "TO")</f>
        <v>TO</v>
      </c>
      <c r="I6" t="str">
        <f>IF(H6="TO","TO",B6)</f>
        <v>TO</v>
      </c>
    </row>
    <row r="7" spans="1:9" x14ac:dyDescent="0.2">
      <c r="A7" s="4" t="s">
        <v>16</v>
      </c>
      <c r="B7" s="4" t="s">
        <v>51</v>
      </c>
      <c r="C7" s="4">
        <v>3125</v>
      </c>
      <c r="D7" s="4" t="s">
        <v>51</v>
      </c>
      <c r="E7" s="4" t="s">
        <v>52</v>
      </c>
      <c r="F7" t="str">
        <f>VLOOKUP(A7,Opt!$A$1:$F$43,6,0)</f>
        <v>-</v>
      </c>
      <c r="G7" t="str">
        <f t="shared" si="0"/>
        <v>-</v>
      </c>
      <c r="H7" t="str">
        <f>IF(G7=0, "COMPLETE", "TO")</f>
        <v>TO</v>
      </c>
      <c r="I7" t="str">
        <f>IF(H7="TO","TO",B7)</f>
        <v>TO</v>
      </c>
    </row>
    <row r="8" spans="1:9" x14ac:dyDescent="0.2">
      <c r="A8" s="4" t="s">
        <v>29</v>
      </c>
      <c r="B8" s="4">
        <v>7.7111388000000005</v>
      </c>
      <c r="C8" s="4">
        <v>23</v>
      </c>
      <c r="D8" s="4" t="s">
        <v>49</v>
      </c>
      <c r="E8" s="4" t="s">
        <v>52</v>
      </c>
      <c r="F8">
        <f>VLOOKUP(A8,Opt!$A$1:$F$43,6,0)</f>
        <v>23</v>
      </c>
      <c r="G8">
        <f t="shared" si="0"/>
        <v>0</v>
      </c>
      <c r="H8" t="str">
        <f>IF(G8=0, "COMPLETE", "TO")</f>
        <v>COMPLETE</v>
      </c>
      <c r="I8">
        <f>IF(H8="TO","TO",B8)</f>
        <v>7.7111388000000005</v>
      </c>
    </row>
    <row r="9" spans="1:9" x14ac:dyDescent="0.2">
      <c r="A9" s="4" t="s">
        <v>30</v>
      </c>
      <c r="B9" s="4">
        <v>74.158623000000006</v>
      </c>
      <c r="C9" s="4">
        <v>30</v>
      </c>
      <c r="D9" s="4" t="s">
        <v>49</v>
      </c>
      <c r="E9" s="4" t="s">
        <v>52</v>
      </c>
      <c r="F9">
        <f>VLOOKUP(A9,Opt!$A$1:$F$43,6,0)</f>
        <v>30</v>
      </c>
      <c r="G9">
        <f t="shared" si="0"/>
        <v>0</v>
      </c>
      <c r="H9" t="str">
        <f>IF(G9=0, "COMPLETE", "TO")</f>
        <v>COMPLETE</v>
      </c>
      <c r="I9">
        <f>IF(H9="TO","TO",B9)</f>
        <v>74.158623000000006</v>
      </c>
    </row>
    <row r="10" spans="1:9" x14ac:dyDescent="0.2">
      <c r="A10" s="4" t="s">
        <v>31</v>
      </c>
      <c r="B10" s="4">
        <v>19.105794000000003</v>
      </c>
      <c r="C10" s="4">
        <v>28</v>
      </c>
      <c r="D10" s="4" t="s">
        <v>49</v>
      </c>
      <c r="E10" s="4" t="s">
        <v>52</v>
      </c>
      <c r="F10">
        <f>VLOOKUP(A10,Opt!$A$1:$F$43,6,0)</f>
        <v>28</v>
      </c>
      <c r="G10">
        <f t="shared" si="0"/>
        <v>0</v>
      </c>
      <c r="H10" t="str">
        <f>IF(G10=0, "COMPLETE", "TO")</f>
        <v>COMPLETE</v>
      </c>
      <c r="I10">
        <f>IF(H10="TO","TO",B10)</f>
        <v>19.105794000000003</v>
      </c>
    </row>
    <row r="11" spans="1:9" x14ac:dyDescent="0.2">
      <c r="A11" s="4" t="s">
        <v>32</v>
      </c>
      <c r="B11" s="4">
        <v>0.60336719999999999</v>
      </c>
      <c r="C11" s="4">
        <v>20</v>
      </c>
      <c r="D11" s="4" t="s">
        <v>49</v>
      </c>
      <c r="E11" s="4" t="s">
        <v>52</v>
      </c>
      <c r="F11">
        <f>VLOOKUP(A11,Opt!$A$1:$F$43,6,0)</f>
        <v>20</v>
      </c>
      <c r="G11">
        <f t="shared" si="0"/>
        <v>0</v>
      </c>
      <c r="H11" t="str">
        <f>IF(G11=0, "COMPLETE", "TO")</f>
        <v>COMPLETE</v>
      </c>
      <c r="I11">
        <f>IF(H11="TO","TO",B11)</f>
        <v>0.60336719999999999</v>
      </c>
    </row>
    <row r="12" spans="1:9" x14ac:dyDescent="0.2">
      <c r="A12" s="4" t="s">
        <v>33</v>
      </c>
      <c r="B12" s="4">
        <v>6.8930423999999997</v>
      </c>
      <c r="C12" s="4">
        <v>36</v>
      </c>
      <c r="D12" s="4" t="s">
        <v>49</v>
      </c>
      <c r="E12" s="4" t="s">
        <v>52</v>
      </c>
      <c r="F12">
        <f>VLOOKUP(A12,Opt!$A$1:$F$43,6,0)</f>
        <v>36</v>
      </c>
      <c r="G12">
        <f t="shared" si="0"/>
        <v>0</v>
      </c>
      <c r="H12" t="str">
        <f>IF(G12=0, "COMPLETE", "TO")</f>
        <v>COMPLETE</v>
      </c>
      <c r="I12">
        <f>IF(H12="TO","TO",B12)</f>
        <v>6.8930423999999997</v>
      </c>
    </row>
    <row r="13" spans="1:9" x14ac:dyDescent="0.2">
      <c r="A13" s="4" t="s">
        <v>34</v>
      </c>
      <c r="B13" s="4">
        <v>229.86765</v>
      </c>
      <c r="C13" s="4">
        <v>31</v>
      </c>
      <c r="D13" s="4" t="s">
        <v>49</v>
      </c>
      <c r="E13" s="4" t="s">
        <v>52</v>
      </c>
      <c r="F13">
        <f>VLOOKUP(A13,Opt!$A$1:$F$43,6,0)</f>
        <v>31</v>
      </c>
      <c r="G13">
        <f t="shared" si="0"/>
        <v>0</v>
      </c>
      <c r="H13" t="str">
        <f>IF(G13=0, "COMPLETE", "TO")</f>
        <v>COMPLETE</v>
      </c>
      <c r="I13">
        <f>IF(H13="TO","TO",B13)</f>
        <v>229.86765</v>
      </c>
    </row>
    <row r="14" spans="1:9" x14ac:dyDescent="0.2">
      <c r="A14" s="4" t="s">
        <v>35</v>
      </c>
      <c r="B14" s="4">
        <v>0.2267631</v>
      </c>
      <c r="C14" s="4">
        <v>20</v>
      </c>
      <c r="D14" s="4" t="s">
        <v>49</v>
      </c>
      <c r="E14" s="4" t="s">
        <v>52</v>
      </c>
      <c r="F14">
        <f>VLOOKUP(A14,Opt!$A$1:$F$43,6,0)</f>
        <v>20</v>
      </c>
      <c r="G14">
        <f t="shared" si="0"/>
        <v>0</v>
      </c>
      <c r="H14" t="str">
        <f>IF(G14=0, "COMPLETE", "TO")</f>
        <v>COMPLETE</v>
      </c>
      <c r="I14">
        <f>IF(H14="TO","TO",B14)</f>
        <v>0.2267631</v>
      </c>
    </row>
    <row r="15" spans="1:9" x14ac:dyDescent="0.2">
      <c r="A15" s="4" t="s">
        <v>36</v>
      </c>
      <c r="B15" s="4">
        <v>20.896254000000003</v>
      </c>
      <c r="C15" s="4">
        <v>33</v>
      </c>
      <c r="D15" s="4" t="s">
        <v>49</v>
      </c>
      <c r="E15" s="4" t="s">
        <v>52</v>
      </c>
      <c r="F15">
        <f>VLOOKUP(A15,Opt!$A$1:$F$43,6,0)</f>
        <v>33</v>
      </c>
      <c r="G15">
        <f t="shared" si="0"/>
        <v>0</v>
      </c>
      <c r="H15" t="str">
        <f>IF(G15=0, "COMPLETE", "TO")</f>
        <v>COMPLETE</v>
      </c>
      <c r="I15">
        <f>IF(H15="TO","TO",B15)</f>
        <v>20.896254000000003</v>
      </c>
    </row>
    <row r="16" spans="1:9" x14ac:dyDescent="0.2">
      <c r="A16" s="4" t="s">
        <v>37</v>
      </c>
      <c r="B16" s="4">
        <v>234.41940000000002</v>
      </c>
      <c r="C16" s="4">
        <v>50</v>
      </c>
      <c r="D16" s="4" t="s">
        <v>49</v>
      </c>
      <c r="E16" s="4" t="s">
        <v>52</v>
      </c>
      <c r="F16">
        <f>VLOOKUP(A16,Opt!$A$1:$F$43,6,0)</f>
        <v>50</v>
      </c>
      <c r="G16">
        <f t="shared" si="0"/>
        <v>0</v>
      </c>
      <c r="H16" t="str">
        <f>IF(G16=0, "COMPLETE", "TO")</f>
        <v>COMPLETE</v>
      </c>
      <c r="I16">
        <f>IF(H16="TO","TO",B16)</f>
        <v>234.41940000000002</v>
      </c>
    </row>
    <row r="17" spans="1:9" x14ac:dyDescent="0.2">
      <c r="A17" s="4" t="s">
        <v>38</v>
      </c>
      <c r="B17" s="4">
        <v>153.91161</v>
      </c>
      <c r="C17" s="4">
        <v>80</v>
      </c>
      <c r="D17" s="4" t="s">
        <v>49</v>
      </c>
      <c r="E17" s="4" t="s">
        <v>52</v>
      </c>
      <c r="F17">
        <f>VLOOKUP(A17,Opt!$A$1:$F$43,6,0)</f>
        <v>80</v>
      </c>
      <c r="G17">
        <f t="shared" si="0"/>
        <v>0</v>
      </c>
      <c r="H17" t="str">
        <f>IF(G17=0, "COMPLETE", "TO")</f>
        <v>COMPLETE</v>
      </c>
      <c r="I17">
        <f>IF(H17="TO","TO",B17)</f>
        <v>153.91161</v>
      </c>
    </row>
    <row r="18" spans="1:9" x14ac:dyDescent="0.2">
      <c r="A18" s="4" t="s">
        <v>39</v>
      </c>
      <c r="B18" s="4">
        <v>19.841670000000001</v>
      </c>
      <c r="C18" s="4">
        <v>52</v>
      </c>
      <c r="D18" s="4" t="s">
        <v>49</v>
      </c>
      <c r="E18" s="4" t="s">
        <v>52</v>
      </c>
      <c r="F18">
        <f>VLOOKUP(A18,Opt!$A$1:$F$43,6,0)</f>
        <v>52</v>
      </c>
      <c r="G18">
        <f t="shared" si="0"/>
        <v>0</v>
      </c>
      <c r="H18" t="str">
        <f>IF(G18=0, "COMPLETE", "TO")</f>
        <v>COMPLETE</v>
      </c>
      <c r="I18">
        <f>IF(H18="TO","TO",B18)</f>
        <v>19.841670000000001</v>
      </c>
    </row>
    <row r="19" spans="1:9" x14ac:dyDescent="0.2">
      <c r="A19" s="4" t="s">
        <v>40</v>
      </c>
      <c r="B19" s="4" t="s">
        <v>51</v>
      </c>
      <c r="C19" s="4">
        <v>92</v>
      </c>
      <c r="D19" s="4" t="s">
        <v>51</v>
      </c>
      <c r="E19" s="4" t="s">
        <v>52</v>
      </c>
      <c r="F19">
        <f>VLOOKUP(A19,Opt!$A$1:$F$43,6,0)</f>
        <v>87</v>
      </c>
      <c r="G19">
        <f t="shared" si="0"/>
        <v>5.7471264367816088</v>
      </c>
      <c r="H19" t="str">
        <f>IF(G19=0, "COMPLETE", "TO")</f>
        <v>TO</v>
      </c>
      <c r="I19" t="str">
        <f>IF(H19="TO","TO",B19)</f>
        <v>TO</v>
      </c>
    </row>
    <row r="20" spans="1:9" x14ac:dyDescent="0.2">
      <c r="A20" s="4" t="s">
        <v>0</v>
      </c>
      <c r="B20" s="4">
        <v>18.094094999999999</v>
      </c>
      <c r="C20" s="4">
        <v>30</v>
      </c>
      <c r="D20" s="4" t="s">
        <v>49</v>
      </c>
      <c r="E20" s="4" t="s">
        <v>52</v>
      </c>
      <c r="F20">
        <f>VLOOKUP(A20,Opt!$A$1:$F$43,6,0)</f>
        <v>30</v>
      </c>
      <c r="G20">
        <f t="shared" si="0"/>
        <v>0</v>
      </c>
      <c r="H20" t="str">
        <f>IF(G20=0, "COMPLETE", "TO")</f>
        <v>COMPLETE</v>
      </c>
      <c r="I20">
        <f>IF(H20="TO","TO",B20)</f>
        <v>18.094094999999999</v>
      </c>
    </row>
    <row r="21" spans="1:9" x14ac:dyDescent="0.2">
      <c r="A21" s="4" t="s">
        <v>1</v>
      </c>
      <c r="B21" s="4" t="s">
        <v>51</v>
      </c>
      <c r="C21" s="4">
        <v>59</v>
      </c>
      <c r="D21" s="4" t="s">
        <v>51</v>
      </c>
      <c r="E21" s="4" t="s">
        <v>52</v>
      </c>
      <c r="F21">
        <f>VLOOKUP(A21,Opt!$A$1:$F$43,6,0)</f>
        <v>57</v>
      </c>
      <c r="G21">
        <f t="shared" si="0"/>
        <v>3.5087719298245612</v>
      </c>
      <c r="H21" t="str">
        <f>IF(G21=0, "COMPLETE", "TO")</f>
        <v>TO</v>
      </c>
      <c r="I21" t="str">
        <f>IF(H21="TO","TO",B21)</f>
        <v>TO</v>
      </c>
    </row>
    <row r="22" spans="1:9" x14ac:dyDescent="0.2">
      <c r="A22" s="4" t="s">
        <v>2</v>
      </c>
      <c r="B22" s="4" t="s">
        <v>51</v>
      </c>
      <c r="C22" s="4">
        <v>85</v>
      </c>
      <c r="D22" s="4" t="s">
        <v>51</v>
      </c>
      <c r="E22" s="4" t="s">
        <v>52</v>
      </c>
      <c r="F22">
        <f>VLOOKUP(A22,Opt!$A$1:$F$43,6,0)</f>
        <v>84</v>
      </c>
      <c r="G22">
        <f t="shared" si="0"/>
        <v>1.1904761904761905</v>
      </c>
      <c r="H22" t="str">
        <f>IF(G22=0, "COMPLETE", "TO")</f>
        <v>TO</v>
      </c>
      <c r="I22" t="str">
        <f>IF(H22="TO","TO",B22)</f>
        <v>TO</v>
      </c>
    </row>
    <row r="23" spans="1:9" x14ac:dyDescent="0.2">
      <c r="A23" s="4" t="s">
        <v>3</v>
      </c>
      <c r="B23" s="4" t="s">
        <v>51</v>
      </c>
      <c r="C23" s="4">
        <v>109</v>
      </c>
      <c r="D23" s="4" t="s">
        <v>51</v>
      </c>
      <c r="E23" s="4" t="s">
        <v>52</v>
      </c>
      <c r="F23">
        <f>VLOOKUP(A23,Opt!$A$1:$F$43,6,0)</f>
        <v>107</v>
      </c>
      <c r="G23">
        <f t="shared" si="0"/>
        <v>1.8691588785046727</v>
      </c>
      <c r="H23" t="str">
        <f>IF(G23=0, "COMPLETE", "TO")</f>
        <v>TO</v>
      </c>
      <c r="I23" t="str">
        <f>IF(H23="TO","TO",B23)</f>
        <v>TO</v>
      </c>
    </row>
    <row r="24" spans="1:9" x14ac:dyDescent="0.2">
      <c r="A24" s="4" t="s">
        <v>4</v>
      </c>
      <c r="B24" s="4" t="s">
        <v>51</v>
      </c>
      <c r="C24" s="4">
        <v>142</v>
      </c>
      <c r="D24" s="4" t="s">
        <v>51</v>
      </c>
      <c r="E24" s="4" t="s">
        <v>52</v>
      </c>
      <c r="F24">
        <f>VLOOKUP(A24,Opt!$A$1:$F$43,6,0)</f>
        <v>134</v>
      </c>
      <c r="G24">
        <f t="shared" si="0"/>
        <v>5.9701492537313428</v>
      </c>
      <c r="H24" t="str">
        <f>IF(G24=0, "COMPLETE", "TO")</f>
        <v>TO</v>
      </c>
      <c r="I24" t="str">
        <f>IF(H24="TO","TO",B24)</f>
        <v>TO</v>
      </c>
    </row>
    <row r="25" spans="1:9" x14ac:dyDescent="0.2">
      <c r="A25" s="4" t="s">
        <v>5</v>
      </c>
      <c r="B25" s="4">
        <v>115.80876000000001</v>
      </c>
      <c r="C25" s="4">
        <v>36</v>
      </c>
      <c r="D25" s="4" t="s">
        <v>49</v>
      </c>
      <c r="E25" s="4" t="s">
        <v>52</v>
      </c>
      <c r="F25">
        <f>VLOOKUP(A25,Opt!$A$1:$F$43,6,0)</f>
        <v>36</v>
      </c>
      <c r="G25">
        <f t="shared" si="0"/>
        <v>0</v>
      </c>
      <c r="H25" t="str">
        <f>IF(G25=0, "COMPLETE", "TO")</f>
        <v>COMPLETE</v>
      </c>
      <c r="I25">
        <f>IF(H25="TO","TO",B25)</f>
        <v>115.80876000000001</v>
      </c>
    </row>
    <row r="26" spans="1:9" x14ac:dyDescent="0.2">
      <c r="A26" s="4" t="s">
        <v>6</v>
      </c>
      <c r="B26" s="4" t="s">
        <v>51</v>
      </c>
      <c r="C26" s="4">
        <v>69</v>
      </c>
      <c r="D26" s="4" t="s">
        <v>51</v>
      </c>
      <c r="E26" s="4" t="s">
        <v>52</v>
      </c>
      <c r="F26">
        <f>VLOOKUP(A26,Opt!$A$1:$F$43,6,0)</f>
        <v>67</v>
      </c>
      <c r="G26">
        <f t="shared" si="0"/>
        <v>2.9850746268656714</v>
      </c>
      <c r="H26" t="str">
        <f>IF(G26=0, "COMPLETE", "TO")</f>
        <v>TO</v>
      </c>
      <c r="I26" t="str">
        <f>IF(H26="TO","TO",B26)</f>
        <v>TO</v>
      </c>
    </row>
    <row r="27" spans="1:9" x14ac:dyDescent="0.2">
      <c r="A27" s="4" t="s">
        <v>7</v>
      </c>
      <c r="B27" s="4" t="s">
        <v>51</v>
      </c>
      <c r="C27" s="4">
        <v>146</v>
      </c>
      <c r="D27" s="4" t="s">
        <v>51</v>
      </c>
      <c r="E27" s="4" t="s">
        <v>52</v>
      </c>
      <c r="F27">
        <f>VLOOKUP(A27,Opt!$A$1:$F$43,6,0)</f>
        <v>101</v>
      </c>
      <c r="G27">
        <f t="shared" si="0"/>
        <v>44.554455445544555</v>
      </c>
      <c r="H27" t="str">
        <f>IF(G27=0, "COMPLETE", "TO")</f>
        <v>TO</v>
      </c>
      <c r="I27" t="str">
        <f>IF(H27="TO","TO",B27)</f>
        <v>TO</v>
      </c>
    </row>
    <row r="28" spans="1:9" x14ac:dyDescent="0.2">
      <c r="A28" s="4" t="s">
        <v>8</v>
      </c>
      <c r="B28" s="4" t="s">
        <v>51</v>
      </c>
      <c r="C28" s="4">
        <v>599</v>
      </c>
      <c r="D28" s="4" t="s">
        <v>51</v>
      </c>
      <c r="E28" s="4" t="s">
        <v>52</v>
      </c>
      <c r="F28">
        <f>VLOOKUP(A28,Opt!$A$1:$F$43,6,0)</f>
        <v>126</v>
      </c>
      <c r="G28">
        <f t="shared" si="0"/>
        <v>375.39682539682542</v>
      </c>
      <c r="H28" t="str">
        <f>IF(G28=0, "COMPLETE", "TO")</f>
        <v>TO</v>
      </c>
      <c r="I28" t="str">
        <f>IF(H28="TO","TO",B28)</f>
        <v>TO</v>
      </c>
    </row>
    <row r="29" spans="1:9" x14ac:dyDescent="0.2">
      <c r="A29" s="4" t="s">
        <v>9</v>
      </c>
      <c r="B29" s="4" t="s">
        <v>51</v>
      </c>
      <c r="C29" s="4">
        <v>741</v>
      </c>
      <c r="D29" s="4" t="s">
        <v>51</v>
      </c>
      <c r="E29" s="4" t="s">
        <v>52</v>
      </c>
      <c r="F29">
        <f>VLOOKUP(A29,Opt!$A$1:$F$43,6,0)</f>
        <v>156</v>
      </c>
      <c r="G29">
        <f t="shared" si="0"/>
        <v>375</v>
      </c>
      <c r="H29" t="str">
        <f>IF(G29=0, "COMPLETE", "TO")</f>
        <v>TO</v>
      </c>
      <c r="I29" t="str">
        <f>IF(H29="TO","TO",B29)</f>
        <v>TO</v>
      </c>
    </row>
    <row r="30" spans="1:9" x14ac:dyDescent="0.2">
      <c r="A30" s="4" t="s">
        <v>26</v>
      </c>
      <c r="B30" s="4" t="s">
        <v>51</v>
      </c>
      <c r="C30" s="4">
        <v>62</v>
      </c>
      <c r="D30" s="4" t="s">
        <v>51</v>
      </c>
      <c r="E30" s="4" t="s">
        <v>52</v>
      </c>
      <c r="F30">
        <f>VLOOKUP(A30,Opt!$A$1:$F$43,6,0)</f>
        <v>60</v>
      </c>
      <c r="G30">
        <f t="shared" si="0"/>
        <v>3.3333333333333335</v>
      </c>
      <c r="H30" t="str">
        <f>IF(G30=0, "COMPLETE", "TO")</f>
        <v>TO</v>
      </c>
      <c r="I30" t="str">
        <f>IF(H30="TO","TO",B30)</f>
        <v>TO</v>
      </c>
    </row>
    <row r="31" spans="1:9" x14ac:dyDescent="0.2">
      <c r="A31" s="4" t="s">
        <v>27</v>
      </c>
      <c r="B31" s="4" t="s">
        <v>51</v>
      </c>
      <c r="C31" s="4">
        <v>62</v>
      </c>
      <c r="D31" s="4" t="s">
        <v>51</v>
      </c>
      <c r="E31" s="4" t="s">
        <v>52</v>
      </c>
      <c r="F31">
        <f>VLOOKUP(A31,Opt!$A$1:$F$43,6,0)</f>
        <v>60</v>
      </c>
      <c r="G31">
        <f t="shared" si="0"/>
        <v>3.3333333333333335</v>
      </c>
      <c r="H31" t="str">
        <f>IF(G31=0, "COMPLETE", "TO")</f>
        <v>TO</v>
      </c>
      <c r="I31" t="str">
        <f>IF(H31="TO","TO",B31)</f>
        <v>TO</v>
      </c>
    </row>
    <row r="32" spans="1:9" x14ac:dyDescent="0.2">
      <c r="A32" s="4" t="s">
        <v>28</v>
      </c>
      <c r="B32" s="4" t="s">
        <v>51</v>
      </c>
      <c r="C32" s="4">
        <v>61</v>
      </c>
      <c r="D32" s="4" t="s">
        <v>51</v>
      </c>
      <c r="E32" s="4" t="s">
        <v>52</v>
      </c>
      <c r="F32">
        <f>VLOOKUP(A32,Opt!$A$1:$F$43,6,0)</f>
        <v>60</v>
      </c>
      <c r="G32">
        <f t="shared" si="0"/>
        <v>1.6666666666666667</v>
      </c>
      <c r="H32" t="str">
        <f>IF(G32=0, "COMPLETE", "TO")</f>
        <v>TO</v>
      </c>
      <c r="I32" t="str">
        <f>IF(H32="TO","TO",B32)</f>
        <v>TO</v>
      </c>
    </row>
    <row r="33" spans="1:9" x14ac:dyDescent="0.2">
      <c r="A33" s="4" t="s">
        <v>17</v>
      </c>
      <c r="B33" s="4">
        <v>7.8953346</v>
      </c>
      <c r="C33" s="4">
        <v>20</v>
      </c>
      <c r="D33" s="4" t="s">
        <v>49</v>
      </c>
      <c r="E33" s="4" t="s">
        <v>52</v>
      </c>
      <c r="F33">
        <f>VLOOKUP(A33,Opt!$A$1:$F$43,6,0)</f>
        <v>20</v>
      </c>
      <c r="G33">
        <f t="shared" si="0"/>
        <v>0</v>
      </c>
      <c r="H33" t="str">
        <f>IF(G33=0, "COMPLETE", "TO")</f>
        <v>COMPLETE</v>
      </c>
      <c r="I33">
        <f>IF(H33="TO","TO",B33)</f>
        <v>7.8953346</v>
      </c>
    </row>
    <row r="34" spans="1:9" x14ac:dyDescent="0.2">
      <c r="A34" s="4" t="s">
        <v>18</v>
      </c>
      <c r="B34" s="4">
        <v>9.2869109999999999</v>
      </c>
      <c r="C34" s="4">
        <v>20</v>
      </c>
      <c r="D34" s="4" t="s">
        <v>49</v>
      </c>
      <c r="E34" s="4" t="s">
        <v>52</v>
      </c>
      <c r="F34">
        <f>VLOOKUP(A34,Opt!$A$1:$F$43,6,0)</f>
        <v>20</v>
      </c>
      <c r="G34">
        <f t="shared" si="0"/>
        <v>0</v>
      </c>
      <c r="H34" t="str">
        <f>IF(G34=0, "COMPLETE", "TO")</f>
        <v>COMPLETE</v>
      </c>
      <c r="I34">
        <f>IF(H34="TO","TO",B34)</f>
        <v>9.2869109999999999</v>
      </c>
    </row>
    <row r="35" spans="1:9" x14ac:dyDescent="0.2">
      <c r="A35" s="4" t="s">
        <v>19</v>
      </c>
      <c r="B35" s="4">
        <v>8.0664236999999996</v>
      </c>
      <c r="C35" s="4">
        <v>20</v>
      </c>
      <c r="D35" s="4" t="s">
        <v>49</v>
      </c>
      <c r="E35" s="4" t="s">
        <v>52</v>
      </c>
      <c r="F35">
        <f>VLOOKUP(A35,Opt!$A$1:$F$43,6,0)</f>
        <v>20</v>
      </c>
      <c r="G35">
        <f t="shared" si="0"/>
        <v>0</v>
      </c>
      <c r="H35" t="str">
        <f>IF(G35=0, "COMPLETE", "TO")</f>
        <v>COMPLETE</v>
      </c>
      <c r="I35">
        <f>IF(H35="TO","TO",B35)</f>
        <v>8.0664236999999996</v>
      </c>
    </row>
    <row r="36" spans="1:9" x14ac:dyDescent="0.2">
      <c r="A36" s="4" t="s">
        <v>10</v>
      </c>
      <c r="B36" s="4">
        <v>5.2581284999999998</v>
      </c>
      <c r="C36" s="4">
        <v>23</v>
      </c>
      <c r="D36" s="4" t="s">
        <v>49</v>
      </c>
      <c r="E36" s="4" t="s">
        <v>52</v>
      </c>
      <c r="F36">
        <f>VLOOKUP(A36,Opt!$A$1:$F$43,6,0)</f>
        <v>23</v>
      </c>
      <c r="G36">
        <f t="shared" si="0"/>
        <v>0</v>
      </c>
      <c r="H36" t="str">
        <f>IF(G36=0, "COMPLETE", "TO")</f>
        <v>COMPLETE</v>
      </c>
      <c r="I36">
        <f>IF(H36="TO","TO",B36)</f>
        <v>5.2581284999999998</v>
      </c>
    </row>
    <row r="37" spans="1:9" x14ac:dyDescent="0.2">
      <c r="A37" t="s">
        <v>10</v>
      </c>
      <c r="B37" t="s">
        <v>51</v>
      </c>
      <c r="C37">
        <v>43</v>
      </c>
      <c r="D37" t="s">
        <v>51</v>
      </c>
      <c r="E37" t="s">
        <v>55</v>
      </c>
      <c r="F37">
        <f>VLOOKUP(A37,Opt!$A$1:$F$43,6,0)</f>
        <v>23</v>
      </c>
      <c r="G37">
        <f t="shared" si="0"/>
        <v>86.956521739130437</v>
      </c>
      <c r="H37" t="str">
        <f>IF(G37=0, "COMPLETE", "TO")</f>
        <v>TO</v>
      </c>
      <c r="I37" t="str">
        <f>IF(H37="TO","TO",B37)</f>
        <v>TO</v>
      </c>
    </row>
    <row r="38" spans="1:9" x14ac:dyDescent="0.2">
      <c r="A38" t="s">
        <v>11</v>
      </c>
      <c r="B38" t="s">
        <v>51</v>
      </c>
      <c r="C38">
        <v>65.999999997900048</v>
      </c>
      <c r="D38" t="s">
        <v>51</v>
      </c>
      <c r="E38" t="s">
        <v>55</v>
      </c>
      <c r="F38">
        <f>VLOOKUP(A38,Opt!$A$1:$F$43,6,0)</f>
        <v>64</v>
      </c>
      <c r="G38">
        <f t="shared" si="0"/>
        <v>3.1249999967188247</v>
      </c>
      <c r="H38" t="str">
        <f>IF(G38=0, "COMPLETE", "TO")</f>
        <v>TO</v>
      </c>
      <c r="I38" t="str">
        <f>IF(H38="TO","TO",B38)</f>
        <v>TO</v>
      </c>
    </row>
    <row r="39" spans="1:9" x14ac:dyDescent="0.2">
      <c r="A39" t="s">
        <v>12</v>
      </c>
      <c r="B39" t="s">
        <v>51</v>
      </c>
      <c r="C39">
        <v>805</v>
      </c>
      <c r="D39" t="s">
        <v>51</v>
      </c>
      <c r="E39" t="s">
        <v>55</v>
      </c>
      <c r="F39" t="str">
        <f>VLOOKUP(A39,Opt!$A$1:$F$43,6,0)</f>
        <v>-</v>
      </c>
      <c r="G39" t="str">
        <f t="shared" si="0"/>
        <v>-</v>
      </c>
      <c r="H39" t="str">
        <f>IF(G39=0, "COMPLETE", "TO")</f>
        <v>TO</v>
      </c>
      <c r="I39" t="str">
        <f>IF(H39="TO","TO",B39)</f>
        <v>TO</v>
      </c>
    </row>
    <row r="40" spans="1:9" x14ac:dyDescent="0.2">
      <c r="A40" t="s">
        <v>13</v>
      </c>
      <c r="B40" t="s">
        <v>51</v>
      </c>
      <c r="C40">
        <v>1020</v>
      </c>
      <c r="D40" t="s">
        <v>51</v>
      </c>
      <c r="E40" t="s">
        <v>55</v>
      </c>
      <c r="F40">
        <f>VLOOKUP(A40,Opt!$A$1:$F$43,6,0)</f>
        <v>1016</v>
      </c>
      <c r="G40">
        <f t="shared" si="0"/>
        <v>0.39370078740157477</v>
      </c>
      <c r="H40" t="str">
        <f>IF(G40=0, "COMPLETE", "TO")</f>
        <v>TO</v>
      </c>
      <c r="I40" t="str">
        <f>IF(H40="TO","TO",B40)</f>
        <v>TO</v>
      </c>
    </row>
    <row r="41" spans="1:9" x14ac:dyDescent="0.2">
      <c r="A41" t="s">
        <v>14</v>
      </c>
      <c r="B41" t="s">
        <v>51</v>
      </c>
      <c r="C41">
        <v>1557</v>
      </c>
      <c r="D41" t="s">
        <v>51</v>
      </c>
      <c r="E41" t="s">
        <v>55</v>
      </c>
      <c r="F41">
        <f>VLOOKUP(A41,Opt!$A$1:$F$43,6,0)</f>
        <v>1187</v>
      </c>
      <c r="G41">
        <f t="shared" si="0"/>
        <v>31.171019376579611</v>
      </c>
      <c r="H41" t="str">
        <f>IF(G41=0, "COMPLETE", "TO")</f>
        <v>TO</v>
      </c>
      <c r="I41" t="str">
        <f>IF(H41="TO","TO",B41)</f>
        <v>TO</v>
      </c>
    </row>
    <row r="42" spans="1:9" x14ac:dyDescent="0.2">
      <c r="A42" t="s">
        <v>15</v>
      </c>
      <c r="B42" t="s">
        <v>51</v>
      </c>
      <c r="C42">
        <v>2291</v>
      </c>
      <c r="D42" t="s">
        <v>51</v>
      </c>
      <c r="E42" t="s">
        <v>55</v>
      </c>
      <c r="F42">
        <f>VLOOKUP(A42,Opt!$A$1:$F$43,6,0)</f>
        <v>1803</v>
      </c>
      <c r="G42">
        <f t="shared" si="0"/>
        <v>27.066001109262338</v>
      </c>
      <c r="H42" t="str">
        <f>IF(G42=0, "COMPLETE", "TO")</f>
        <v>TO</v>
      </c>
      <c r="I42" t="str">
        <f>IF(H42="TO","TO",B42)</f>
        <v>TO</v>
      </c>
    </row>
    <row r="43" spans="1:9" x14ac:dyDescent="0.2">
      <c r="A43" t="s">
        <v>16</v>
      </c>
      <c r="B43" t="s">
        <v>51</v>
      </c>
      <c r="C43">
        <v>3904</v>
      </c>
      <c r="D43" t="s">
        <v>51</v>
      </c>
      <c r="E43" t="s">
        <v>55</v>
      </c>
      <c r="F43" t="str">
        <f>VLOOKUP(A43,Opt!$A$1:$F$43,6,0)</f>
        <v>-</v>
      </c>
      <c r="G43" t="str">
        <f t="shared" si="0"/>
        <v>-</v>
      </c>
      <c r="H43" t="str">
        <f>IF(G43=0, "COMPLETE", "TO")</f>
        <v>TO</v>
      </c>
      <c r="I43" t="str">
        <f>IF(H43="TO","TO",B43)</f>
        <v>TO</v>
      </c>
    </row>
    <row r="44" spans="1:9" x14ac:dyDescent="0.2">
      <c r="A44" t="s">
        <v>29</v>
      </c>
      <c r="B44" t="s">
        <v>51</v>
      </c>
      <c r="C44">
        <v>41</v>
      </c>
      <c r="D44" t="s">
        <v>51</v>
      </c>
      <c r="E44" t="s">
        <v>55</v>
      </c>
      <c r="F44">
        <f>VLOOKUP(A44,Opt!$A$1:$F$43,6,0)</f>
        <v>23</v>
      </c>
      <c r="G44">
        <f t="shared" si="0"/>
        <v>78.260869565217391</v>
      </c>
      <c r="H44" t="str">
        <f>IF(G44=0, "COMPLETE", "TO")</f>
        <v>TO</v>
      </c>
      <c r="I44" t="str">
        <f>IF(H44="TO","TO",B44)</f>
        <v>TO</v>
      </c>
    </row>
    <row r="45" spans="1:9" x14ac:dyDescent="0.2">
      <c r="A45" t="s">
        <v>30</v>
      </c>
      <c r="B45" t="s">
        <v>51</v>
      </c>
      <c r="C45">
        <v>64</v>
      </c>
      <c r="D45" t="s">
        <v>51</v>
      </c>
      <c r="E45" t="s">
        <v>55</v>
      </c>
      <c r="F45">
        <f>VLOOKUP(A45,Opt!$A$1:$F$43,6,0)</f>
        <v>30</v>
      </c>
      <c r="G45">
        <f t="shared" si="0"/>
        <v>113.33333333333333</v>
      </c>
      <c r="H45" t="str">
        <f>IF(G45=0, "COMPLETE", "TO")</f>
        <v>TO</v>
      </c>
      <c r="I45" t="str">
        <f>IF(H45="TO","TO",B45)</f>
        <v>TO</v>
      </c>
    </row>
    <row r="46" spans="1:9" x14ac:dyDescent="0.2">
      <c r="A46" t="s">
        <v>31</v>
      </c>
      <c r="B46" t="s">
        <v>51</v>
      </c>
      <c r="C46">
        <v>59</v>
      </c>
      <c r="D46" t="s">
        <v>51</v>
      </c>
      <c r="E46" t="s">
        <v>55</v>
      </c>
      <c r="F46">
        <f>VLOOKUP(A46,Opt!$A$1:$F$43,6,0)</f>
        <v>28</v>
      </c>
      <c r="G46">
        <f t="shared" si="0"/>
        <v>110.71428571428572</v>
      </c>
      <c r="H46" t="str">
        <f>IF(G46=0, "COMPLETE", "TO")</f>
        <v>TO</v>
      </c>
      <c r="I46" t="str">
        <f>IF(H46="TO","TO",B46)</f>
        <v>TO</v>
      </c>
    </row>
    <row r="47" spans="1:9" x14ac:dyDescent="0.2">
      <c r="A47" t="s">
        <v>32</v>
      </c>
      <c r="B47">
        <v>0.15288167428225283</v>
      </c>
      <c r="C47">
        <v>20</v>
      </c>
      <c r="D47" t="s">
        <v>49</v>
      </c>
      <c r="E47" t="s">
        <v>55</v>
      </c>
      <c r="F47">
        <f>VLOOKUP(A47,Opt!$A$1:$F$43,6,0)</f>
        <v>20</v>
      </c>
      <c r="G47">
        <f t="shared" si="0"/>
        <v>0</v>
      </c>
      <c r="H47" t="str">
        <f>IF(G47=0, "COMPLETE", "TO")</f>
        <v>COMPLETE</v>
      </c>
      <c r="I47">
        <f>IF(H47="TO","TO",B47)</f>
        <v>0.15288167428225283</v>
      </c>
    </row>
    <row r="48" spans="1:9" x14ac:dyDescent="0.2">
      <c r="A48" t="s">
        <v>33</v>
      </c>
      <c r="B48" t="s">
        <v>51</v>
      </c>
      <c r="C48">
        <v>48</v>
      </c>
      <c r="D48" t="s">
        <v>51</v>
      </c>
      <c r="E48" t="s">
        <v>55</v>
      </c>
      <c r="F48">
        <f>VLOOKUP(A48,Opt!$A$1:$F$43,6,0)</f>
        <v>36</v>
      </c>
      <c r="G48">
        <f t="shared" si="0"/>
        <v>33.333333333333329</v>
      </c>
      <c r="H48" t="str">
        <f>IF(G48=0, "COMPLETE", "TO")</f>
        <v>TO</v>
      </c>
      <c r="I48" t="str">
        <f>IF(H48="TO","TO",B48)</f>
        <v>TO</v>
      </c>
    </row>
    <row r="49" spans="1:9" x14ac:dyDescent="0.2">
      <c r="A49" t="s">
        <v>34</v>
      </c>
      <c r="B49" t="s">
        <v>51</v>
      </c>
      <c r="C49">
        <v>69</v>
      </c>
      <c r="D49" t="s">
        <v>51</v>
      </c>
      <c r="E49" t="s">
        <v>55</v>
      </c>
      <c r="F49">
        <f>VLOOKUP(A49,Opt!$A$1:$F$43,6,0)</f>
        <v>31</v>
      </c>
      <c r="G49">
        <f t="shared" si="0"/>
        <v>122.58064516129032</v>
      </c>
      <c r="H49" t="str">
        <f>IF(G49=0, "COMPLETE", "TO")</f>
        <v>TO</v>
      </c>
      <c r="I49" t="str">
        <f>IF(H49="TO","TO",B49)</f>
        <v>TO</v>
      </c>
    </row>
    <row r="50" spans="1:9" x14ac:dyDescent="0.2">
      <c r="A50" t="s">
        <v>35</v>
      </c>
      <c r="B50">
        <v>0.10397026792634284</v>
      </c>
      <c r="C50">
        <v>20</v>
      </c>
      <c r="D50" t="s">
        <v>49</v>
      </c>
      <c r="E50" t="s">
        <v>55</v>
      </c>
      <c r="F50">
        <f>VLOOKUP(A50,Opt!$A$1:$F$43,6,0)</f>
        <v>20</v>
      </c>
      <c r="G50">
        <f t="shared" si="0"/>
        <v>0</v>
      </c>
      <c r="H50" t="str">
        <f>IF(G50=0, "COMPLETE", "TO")</f>
        <v>COMPLETE</v>
      </c>
      <c r="I50">
        <f>IF(H50="TO","TO",B50)</f>
        <v>0.10397026792634284</v>
      </c>
    </row>
    <row r="51" spans="1:9" x14ac:dyDescent="0.2">
      <c r="A51" t="s">
        <v>36</v>
      </c>
      <c r="B51">
        <v>72.837974105123436</v>
      </c>
      <c r="C51">
        <v>33</v>
      </c>
      <c r="D51" t="s">
        <v>49</v>
      </c>
      <c r="E51" t="s">
        <v>55</v>
      </c>
      <c r="F51">
        <f>VLOOKUP(A51,Opt!$A$1:$F$43,6,0)</f>
        <v>33</v>
      </c>
      <c r="G51">
        <f t="shared" si="0"/>
        <v>0</v>
      </c>
      <c r="H51" t="str">
        <f>IF(G51=0, "COMPLETE", "TO")</f>
        <v>COMPLETE</v>
      </c>
      <c r="I51">
        <f>IF(H51="TO","TO",B51)</f>
        <v>72.837974105123436</v>
      </c>
    </row>
    <row r="52" spans="1:9" x14ac:dyDescent="0.2">
      <c r="A52" t="s">
        <v>37</v>
      </c>
      <c r="B52" t="s">
        <v>51</v>
      </c>
      <c r="C52">
        <v>107</v>
      </c>
      <c r="D52" t="s">
        <v>51</v>
      </c>
      <c r="E52" t="s">
        <v>55</v>
      </c>
      <c r="F52">
        <f>VLOOKUP(A52,Opt!$A$1:$F$43,6,0)</f>
        <v>50</v>
      </c>
      <c r="G52">
        <f t="shared" si="0"/>
        <v>113.99999999999999</v>
      </c>
      <c r="H52" t="str">
        <f>IF(G52=0, "COMPLETE", "TO")</f>
        <v>TO</v>
      </c>
      <c r="I52" t="str">
        <f>IF(H52="TO","TO",B52)</f>
        <v>TO</v>
      </c>
    </row>
    <row r="53" spans="1:9" x14ac:dyDescent="0.2">
      <c r="A53" t="s">
        <v>38</v>
      </c>
      <c r="B53" t="s">
        <v>51</v>
      </c>
      <c r="C53">
        <v>171</v>
      </c>
      <c r="D53" t="s">
        <v>51</v>
      </c>
      <c r="E53" t="s">
        <v>55</v>
      </c>
      <c r="F53">
        <f>VLOOKUP(A53,Opt!$A$1:$F$43,6,0)</f>
        <v>80</v>
      </c>
      <c r="G53">
        <f t="shared" si="0"/>
        <v>113.75</v>
      </c>
      <c r="H53" t="str">
        <f>IF(G53=0, "COMPLETE", "TO")</f>
        <v>TO</v>
      </c>
      <c r="I53" t="str">
        <f>IF(H53="TO","TO",B53)</f>
        <v>TO</v>
      </c>
    </row>
    <row r="54" spans="1:9" x14ac:dyDescent="0.2">
      <c r="A54" t="s">
        <v>39</v>
      </c>
      <c r="B54">
        <v>1620.1573395893793</v>
      </c>
      <c r="C54">
        <v>52</v>
      </c>
      <c r="D54" t="s">
        <v>49</v>
      </c>
      <c r="E54" t="s">
        <v>55</v>
      </c>
      <c r="F54">
        <f>VLOOKUP(A54,Opt!$A$1:$F$43,6,0)</f>
        <v>52</v>
      </c>
      <c r="G54">
        <f t="shared" si="0"/>
        <v>0</v>
      </c>
      <c r="H54" t="str">
        <f>IF(G54=0, "COMPLETE", "TO")</f>
        <v>COMPLETE</v>
      </c>
      <c r="I54">
        <f>IF(H54="TO","TO",B54)</f>
        <v>1620.1573395893793</v>
      </c>
    </row>
    <row r="55" spans="1:9" x14ac:dyDescent="0.2">
      <c r="A55" t="s">
        <v>40</v>
      </c>
      <c r="B55" t="s">
        <v>51</v>
      </c>
      <c r="C55">
        <v>173</v>
      </c>
      <c r="D55" t="s">
        <v>51</v>
      </c>
      <c r="E55" t="s">
        <v>55</v>
      </c>
      <c r="F55">
        <f>VLOOKUP(A55,Opt!$A$1:$F$43,6,0)</f>
        <v>87</v>
      </c>
      <c r="G55">
        <f t="shared" si="0"/>
        <v>98.850574712643677</v>
      </c>
      <c r="H55" t="str">
        <f>IF(G55=0, "COMPLETE", "TO")</f>
        <v>TO</v>
      </c>
      <c r="I55" t="str">
        <f>IF(H55="TO","TO",B55)</f>
        <v>TO</v>
      </c>
    </row>
    <row r="56" spans="1:9" x14ac:dyDescent="0.2">
      <c r="A56" t="s">
        <v>0</v>
      </c>
      <c r="B56">
        <v>1620.2494423575117</v>
      </c>
      <c r="C56">
        <v>30</v>
      </c>
      <c r="D56" t="s">
        <v>49</v>
      </c>
      <c r="E56" t="s">
        <v>55</v>
      </c>
      <c r="F56">
        <f>VLOOKUP(A56,Opt!$A$1:$F$43,6,0)</f>
        <v>30</v>
      </c>
      <c r="G56">
        <f t="shared" si="0"/>
        <v>0</v>
      </c>
      <c r="H56" t="str">
        <f>IF(G56=0, "COMPLETE", "TO")</f>
        <v>COMPLETE</v>
      </c>
      <c r="I56">
        <f>IF(H56="TO","TO",B56)</f>
        <v>1620.2494423575117</v>
      </c>
    </row>
    <row r="57" spans="1:9" x14ac:dyDescent="0.2">
      <c r="A57" t="s">
        <v>1</v>
      </c>
      <c r="B57" t="s">
        <v>51</v>
      </c>
      <c r="C57">
        <v>94</v>
      </c>
      <c r="D57" t="s">
        <v>51</v>
      </c>
      <c r="E57" t="s">
        <v>55</v>
      </c>
      <c r="F57">
        <f>VLOOKUP(A57,Opt!$A$1:$F$43,6,0)</f>
        <v>57</v>
      </c>
      <c r="G57">
        <f t="shared" si="0"/>
        <v>64.912280701754383</v>
      </c>
      <c r="H57" t="str">
        <f>IF(G57=0, "COMPLETE", "TO")</f>
        <v>TO</v>
      </c>
      <c r="I57" t="str">
        <f>IF(H57="TO","TO",B57)</f>
        <v>TO</v>
      </c>
    </row>
    <row r="58" spans="1:9" x14ac:dyDescent="0.2">
      <c r="A58" t="s">
        <v>2</v>
      </c>
      <c r="B58" t="s">
        <v>51</v>
      </c>
      <c r="C58">
        <v>138</v>
      </c>
      <c r="D58" t="s">
        <v>51</v>
      </c>
      <c r="E58" t="s">
        <v>55</v>
      </c>
      <c r="F58">
        <f>VLOOKUP(A58,Opt!$A$1:$F$43,6,0)</f>
        <v>84</v>
      </c>
      <c r="G58">
        <f t="shared" si="0"/>
        <v>64.285714285714292</v>
      </c>
      <c r="H58" t="str">
        <f>IF(G58=0, "COMPLETE", "TO")</f>
        <v>TO</v>
      </c>
      <c r="I58" t="str">
        <f>IF(H58="TO","TO",B58)</f>
        <v>TO</v>
      </c>
    </row>
    <row r="59" spans="1:9" x14ac:dyDescent="0.2">
      <c r="A59" t="s">
        <v>3</v>
      </c>
      <c r="B59" t="s">
        <v>51</v>
      </c>
      <c r="C59">
        <v>172</v>
      </c>
      <c r="D59" t="s">
        <v>51</v>
      </c>
      <c r="E59" t="s">
        <v>55</v>
      </c>
      <c r="F59">
        <f>VLOOKUP(A59,Opt!$A$1:$F$43,6,0)</f>
        <v>107</v>
      </c>
      <c r="G59">
        <f t="shared" si="0"/>
        <v>60.747663551401864</v>
      </c>
      <c r="H59" t="str">
        <f>IF(G59=0, "COMPLETE", "TO")</f>
        <v>TO</v>
      </c>
      <c r="I59" t="str">
        <f>IF(H59="TO","TO",B59)</f>
        <v>TO</v>
      </c>
    </row>
    <row r="60" spans="1:9" x14ac:dyDescent="0.2">
      <c r="A60" t="s">
        <v>4</v>
      </c>
      <c r="B60" t="s">
        <v>51</v>
      </c>
      <c r="C60">
        <v>217</v>
      </c>
      <c r="D60" t="s">
        <v>51</v>
      </c>
      <c r="E60" t="s">
        <v>55</v>
      </c>
      <c r="F60">
        <f>VLOOKUP(A60,Opt!$A$1:$F$43,6,0)</f>
        <v>134</v>
      </c>
      <c r="G60">
        <f t="shared" si="0"/>
        <v>61.940298507462686</v>
      </c>
      <c r="H60" t="str">
        <f>IF(G60=0, "COMPLETE", "TO")</f>
        <v>TO</v>
      </c>
      <c r="I60" t="str">
        <f>IF(H60="TO","TO",B60)</f>
        <v>TO</v>
      </c>
    </row>
    <row r="61" spans="1:9" x14ac:dyDescent="0.2">
      <c r="A61" t="s">
        <v>5</v>
      </c>
      <c r="B61" t="s">
        <v>51</v>
      </c>
      <c r="C61">
        <v>60</v>
      </c>
      <c r="D61" t="s">
        <v>51</v>
      </c>
      <c r="E61" t="s">
        <v>55</v>
      </c>
      <c r="F61">
        <f>VLOOKUP(A61,Opt!$A$1:$F$43,6,0)</f>
        <v>36</v>
      </c>
      <c r="G61">
        <f t="shared" si="0"/>
        <v>66.666666666666657</v>
      </c>
      <c r="H61" t="str">
        <f>IF(G61=0, "COMPLETE", "TO")</f>
        <v>TO</v>
      </c>
      <c r="I61" t="str">
        <f>IF(H61="TO","TO",B61)</f>
        <v>TO</v>
      </c>
    </row>
    <row r="62" spans="1:9" x14ac:dyDescent="0.2">
      <c r="A62" t="s">
        <v>6</v>
      </c>
      <c r="B62" t="s">
        <v>51</v>
      </c>
      <c r="C62">
        <v>117</v>
      </c>
      <c r="D62" t="s">
        <v>51</v>
      </c>
      <c r="E62" t="s">
        <v>55</v>
      </c>
      <c r="F62">
        <f>VLOOKUP(A62,Opt!$A$1:$F$43,6,0)</f>
        <v>67</v>
      </c>
      <c r="G62">
        <f t="shared" si="0"/>
        <v>74.626865671641795</v>
      </c>
      <c r="H62" t="str">
        <f>IF(G62=0, "COMPLETE", "TO")</f>
        <v>TO</v>
      </c>
      <c r="I62" t="str">
        <f>IF(H62="TO","TO",B62)</f>
        <v>TO</v>
      </c>
    </row>
    <row r="63" spans="1:9" x14ac:dyDescent="0.2">
      <c r="A63" t="s">
        <v>7</v>
      </c>
      <c r="B63" t="s">
        <v>51</v>
      </c>
      <c r="C63">
        <v>163</v>
      </c>
      <c r="D63" t="s">
        <v>51</v>
      </c>
      <c r="E63" t="s">
        <v>55</v>
      </c>
      <c r="F63">
        <f>VLOOKUP(A63,Opt!$A$1:$F$43,6,0)</f>
        <v>101</v>
      </c>
      <c r="G63">
        <f t="shared" si="0"/>
        <v>61.386138613861384</v>
      </c>
      <c r="H63" t="str">
        <f>IF(G63=0, "COMPLETE", "TO")</f>
        <v>TO</v>
      </c>
      <c r="I63" t="str">
        <f>IF(H63="TO","TO",B63)</f>
        <v>TO</v>
      </c>
    </row>
    <row r="64" spans="1:9" x14ac:dyDescent="0.2">
      <c r="A64" t="s">
        <v>8</v>
      </c>
      <c r="B64" t="s">
        <v>51</v>
      </c>
      <c r="C64">
        <v>220</v>
      </c>
      <c r="D64" t="s">
        <v>51</v>
      </c>
      <c r="E64" t="s">
        <v>55</v>
      </c>
      <c r="F64">
        <f>VLOOKUP(A64,Opt!$A$1:$F$43,6,0)</f>
        <v>126</v>
      </c>
      <c r="G64">
        <f t="shared" si="0"/>
        <v>74.603174603174608</v>
      </c>
      <c r="H64" t="str">
        <f>IF(G64=0, "COMPLETE", "TO")</f>
        <v>TO</v>
      </c>
      <c r="I64" t="str">
        <f>IF(H64="TO","TO",B64)</f>
        <v>TO</v>
      </c>
    </row>
    <row r="65" spans="1:9" x14ac:dyDescent="0.2">
      <c r="A65" t="s">
        <v>9</v>
      </c>
      <c r="B65" t="s">
        <v>51</v>
      </c>
      <c r="C65">
        <v>267</v>
      </c>
      <c r="D65" t="s">
        <v>51</v>
      </c>
      <c r="E65" t="s">
        <v>55</v>
      </c>
      <c r="F65">
        <f>VLOOKUP(A65,Opt!$A$1:$F$43,6,0)</f>
        <v>156</v>
      </c>
      <c r="G65">
        <f t="shared" si="0"/>
        <v>71.15384615384616</v>
      </c>
      <c r="H65" t="str">
        <f>IF(G65=0, "COMPLETE", "TO")</f>
        <v>TO</v>
      </c>
      <c r="I65" t="str">
        <f>IF(H65="TO","TO",B65)</f>
        <v>TO</v>
      </c>
    </row>
    <row r="66" spans="1:9" x14ac:dyDescent="0.2">
      <c r="A66" t="s">
        <v>10</v>
      </c>
      <c r="B66" t="s">
        <v>51</v>
      </c>
      <c r="C66">
        <v>43</v>
      </c>
      <c r="D66" t="s">
        <v>51</v>
      </c>
      <c r="E66" t="s">
        <v>56</v>
      </c>
      <c r="F66">
        <f>VLOOKUP(A66,Opt!$A$1:$F$43,6,0)</f>
        <v>23</v>
      </c>
      <c r="G66">
        <f t="shared" si="0"/>
        <v>86.956521739130437</v>
      </c>
      <c r="H66" t="str">
        <f>IF(G66=0, "COMPLETE", "TO")</f>
        <v>TO</v>
      </c>
      <c r="I66" t="str">
        <f>IF(H66="TO","TO",B66)</f>
        <v>TO</v>
      </c>
    </row>
    <row r="67" spans="1:9" x14ac:dyDescent="0.2">
      <c r="A67" t="s">
        <v>11</v>
      </c>
      <c r="B67" t="s">
        <v>51</v>
      </c>
      <c r="C67">
        <v>140</v>
      </c>
      <c r="D67" t="s">
        <v>51</v>
      </c>
      <c r="E67" t="s">
        <v>56</v>
      </c>
      <c r="F67">
        <f>VLOOKUP(A67,Opt!$A$1:$F$43,6,0)</f>
        <v>64</v>
      </c>
      <c r="G67">
        <f t="shared" ref="G67:G130" si="1">IF(F67="-","-",(C67-F67)/F67*100)</f>
        <v>118.75</v>
      </c>
      <c r="H67" t="str">
        <f>IF(G67=0, "COMPLETE", "TO")</f>
        <v>TO</v>
      </c>
      <c r="I67" t="str">
        <f>IF(H67="TO","TO",B67)</f>
        <v>TO</v>
      </c>
    </row>
    <row r="68" spans="1:9" x14ac:dyDescent="0.2">
      <c r="A68" t="s">
        <v>12</v>
      </c>
      <c r="B68" t="s">
        <v>51</v>
      </c>
      <c r="C68">
        <v>805</v>
      </c>
      <c r="D68" t="s">
        <v>51</v>
      </c>
      <c r="E68" t="s">
        <v>56</v>
      </c>
      <c r="F68" t="str">
        <f>VLOOKUP(A68,Opt!$A$1:$F$43,6,0)</f>
        <v>-</v>
      </c>
      <c r="G68" t="str">
        <f t="shared" si="1"/>
        <v>-</v>
      </c>
      <c r="H68" t="str">
        <f>IF(G68=0, "COMPLETE", "TO")</f>
        <v>TO</v>
      </c>
      <c r="I68" t="str">
        <f>IF(H68="TO","TO",B68)</f>
        <v>TO</v>
      </c>
    </row>
    <row r="69" spans="1:9" x14ac:dyDescent="0.2">
      <c r="A69" t="s">
        <v>13</v>
      </c>
      <c r="B69">
        <v>9.0924694150000001</v>
      </c>
      <c r="C69">
        <v>1016</v>
      </c>
      <c r="D69" t="s">
        <v>49</v>
      </c>
      <c r="E69" t="s">
        <v>56</v>
      </c>
      <c r="F69">
        <f>VLOOKUP(A69,Opt!$A$1:$F$43,6,0)</f>
        <v>1016</v>
      </c>
      <c r="G69">
        <f t="shared" si="1"/>
        <v>0</v>
      </c>
      <c r="H69" t="str">
        <f>IF(G69=0, "COMPLETE", "TO")</f>
        <v>COMPLETE</v>
      </c>
      <c r="I69">
        <f>IF(H69="TO","TO",B69)</f>
        <v>9.0924694150000001</v>
      </c>
    </row>
    <row r="70" spans="1:9" x14ac:dyDescent="0.2">
      <c r="A70" t="s">
        <v>14</v>
      </c>
      <c r="B70" t="s">
        <v>51</v>
      </c>
      <c r="C70">
        <v>1557</v>
      </c>
      <c r="D70" t="s">
        <v>51</v>
      </c>
      <c r="E70" t="s">
        <v>56</v>
      </c>
      <c r="F70">
        <f>VLOOKUP(A70,Opt!$A$1:$F$43,6,0)</f>
        <v>1187</v>
      </c>
      <c r="G70">
        <f t="shared" si="1"/>
        <v>31.171019376579611</v>
      </c>
      <c r="H70" t="str">
        <f>IF(G70=0, "COMPLETE", "TO")</f>
        <v>TO</v>
      </c>
      <c r="I70" t="str">
        <f>IF(H70="TO","TO",B70)</f>
        <v>TO</v>
      </c>
    </row>
    <row r="71" spans="1:9" x14ac:dyDescent="0.2">
      <c r="A71" t="s">
        <v>15</v>
      </c>
      <c r="B71" t="s">
        <v>51</v>
      </c>
      <c r="C71">
        <v>2291</v>
      </c>
      <c r="D71" t="s">
        <v>51</v>
      </c>
      <c r="E71" t="s">
        <v>56</v>
      </c>
      <c r="F71">
        <f>VLOOKUP(A71,Opt!$A$1:$F$43,6,0)</f>
        <v>1803</v>
      </c>
      <c r="G71">
        <f t="shared" si="1"/>
        <v>27.066001109262338</v>
      </c>
      <c r="H71" t="str">
        <f>IF(G71=0, "COMPLETE", "TO")</f>
        <v>TO</v>
      </c>
      <c r="I71" t="str">
        <f>IF(H71="TO","TO",B71)</f>
        <v>TO</v>
      </c>
    </row>
    <row r="72" spans="1:9" x14ac:dyDescent="0.2">
      <c r="A72" t="s">
        <v>16</v>
      </c>
      <c r="B72" t="s">
        <v>51</v>
      </c>
      <c r="C72">
        <v>3904</v>
      </c>
      <c r="D72" t="s">
        <v>51</v>
      </c>
      <c r="E72" t="s">
        <v>56</v>
      </c>
      <c r="F72" t="str">
        <f>VLOOKUP(A72,Opt!$A$1:$F$43,6,0)</f>
        <v>-</v>
      </c>
      <c r="G72" t="str">
        <f t="shared" si="1"/>
        <v>-</v>
      </c>
      <c r="H72" t="str">
        <f>IF(G72=0, "COMPLETE", "TO")</f>
        <v>TO</v>
      </c>
      <c r="I72" t="str">
        <f>IF(H72="TO","TO",B72)</f>
        <v>TO</v>
      </c>
    </row>
    <row r="73" spans="1:9" x14ac:dyDescent="0.2">
      <c r="A73" t="s">
        <v>29</v>
      </c>
      <c r="B73">
        <v>1.4365047630000001</v>
      </c>
      <c r="C73">
        <v>23</v>
      </c>
      <c r="D73" t="s">
        <v>49</v>
      </c>
      <c r="E73" t="s">
        <v>56</v>
      </c>
      <c r="F73">
        <f>VLOOKUP(A73,Opt!$A$1:$F$43,6,0)</f>
        <v>23</v>
      </c>
      <c r="G73">
        <f t="shared" si="1"/>
        <v>0</v>
      </c>
      <c r="H73" t="str">
        <f>IF(G73=0, "COMPLETE", "TO")</f>
        <v>COMPLETE</v>
      </c>
      <c r="I73">
        <f>IF(H73="TO","TO",B73)</f>
        <v>1.4365047630000001</v>
      </c>
    </row>
    <row r="74" spans="1:9" x14ac:dyDescent="0.2">
      <c r="A74" t="s">
        <v>30</v>
      </c>
      <c r="B74">
        <v>423.86011780000001</v>
      </c>
      <c r="C74">
        <v>30</v>
      </c>
      <c r="D74" t="s">
        <v>49</v>
      </c>
      <c r="E74" t="s">
        <v>56</v>
      </c>
      <c r="F74">
        <f>VLOOKUP(A74,Opt!$A$1:$F$43,6,0)</f>
        <v>30</v>
      </c>
      <c r="G74">
        <f t="shared" si="1"/>
        <v>0</v>
      </c>
      <c r="H74" t="str">
        <f>IF(G74=0, "COMPLETE", "TO")</f>
        <v>COMPLETE</v>
      </c>
      <c r="I74">
        <f>IF(H74="TO","TO",B74)</f>
        <v>423.86011780000001</v>
      </c>
    </row>
    <row r="75" spans="1:9" x14ac:dyDescent="0.2">
      <c r="A75" t="s">
        <v>31</v>
      </c>
      <c r="B75" t="s">
        <v>51</v>
      </c>
      <c r="C75">
        <v>59</v>
      </c>
      <c r="D75" t="s">
        <v>51</v>
      </c>
      <c r="E75" t="s">
        <v>56</v>
      </c>
      <c r="F75">
        <f>VLOOKUP(A75,Opt!$A$1:$F$43,6,0)</f>
        <v>28</v>
      </c>
      <c r="G75">
        <f t="shared" si="1"/>
        <v>110.71428571428572</v>
      </c>
      <c r="H75" t="str">
        <f>IF(G75=0, "COMPLETE", "TO")</f>
        <v>TO</v>
      </c>
      <c r="I75" t="str">
        <f>IF(H75="TO","TO",B75)</f>
        <v>TO</v>
      </c>
    </row>
    <row r="76" spans="1:9" x14ac:dyDescent="0.2">
      <c r="A76" t="s">
        <v>32</v>
      </c>
      <c r="B76">
        <v>5.1628175999999998E-2</v>
      </c>
      <c r="C76">
        <v>20</v>
      </c>
      <c r="D76" t="s">
        <v>49</v>
      </c>
      <c r="E76" t="s">
        <v>56</v>
      </c>
      <c r="F76">
        <f>VLOOKUP(A76,Opt!$A$1:$F$43,6,0)</f>
        <v>20</v>
      </c>
      <c r="G76">
        <f t="shared" si="1"/>
        <v>0</v>
      </c>
      <c r="H76" t="str">
        <f>IF(G76=0, "COMPLETE", "TO")</f>
        <v>COMPLETE</v>
      </c>
      <c r="I76">
        <f>IF(H76="TO","TO",B76)</f>
        <v>5.1628175999999998E-2</v>
      </c>
    </row>
    <row r="77" spans="1:9" x14ac:dyDescent="0.2">
      <c r="A77" t="s">
        <v>33</v>
      </c>
      <c r="B77">
        <v>330.08298539999998</v>
      </c>
      <c r="C77">
        <v>36</v>
      </c>
      <c r="D77" t="s">
        <v>49</v>
      </c>
      <c r="E77" t="s">
        <v>56</v>
      </c>
      <c r="F77">
        <f>VLOOKUP(A77,Opt!$A$1:$F$43,6,0)</f>
        <v>36</v>
      </c>
      <c r="G77">
        <f t="shared" si="1"/>
        <v>0</v>
      </c>
      <c r="H77" t="str">
        <f>IF(G77=0, "COMPLETE", "TO")</f>
        <v>COMPLETE</v>
      </c>
      <c r="I77">
        <f>IF(H77="TO","TO",B77)</f>
        <v>330.08298539999998</v>
      </c>
    </row>
    <row r="78" spans="1:9" x14ac:dyDescent="0.2">
      <c r="A78" t="s">
        <v>34</v>
      </c>
      <c r="B78">
        <v>626.12371410000003</v>
      </c>
      <c r="C78">
        <v>31</v>
      </c>
      <c r="D78" t="s">
        <v>49</v>
      </c>
      <c r="E78" t="s">
        <v>56</v>
      </c>
      <c r="F78">
        <f>VLOOKUP(A78,Opt!$A$1:$F$43,6,0)</f>
        <v>31</v>
      </c>
      <c r="G78">
        <f t="shared" si="1"/>
        <v>0</v>
      </c>
      <c r="H78" t="str">
        <f>IF(G78=0, "COMPLETE", "TO")</f>
        <v>COMPLETE</v>
      </c>
      <c r="I78">
        <f>IF(H78="TO","TO",B78)</f>
        <v>626.12371410000003</v>
      </c>
    </row>
    <row r="79" spans="1:9" x14ac:dyDescent="0.2">
      <c r="A79" t="s">
        <v>35</v>
      </c>
      <c r="B79">
        <v>1.5788389E-2</v>
      </c>
      <c r="C79">
        <v>20</v>
      </c>
      <c r="D79" t="s">
        <v>49</v>
      </c>
      <c r="E79" t="s">
        <v>56</v>
      </c>
      <c r="F79">
        <f>VLOOKUP(A79,Opt!$A$1:$F$43,6,0)</f>
        <v>20</v>
      </c>
      <c r="G79">
        <f t="shared" si="1"/>
        <v>0</v>
      </c>
      <c r="H79" t="str">
        <f>IF(G79=0, "COMPLETE", "TO")</f>
        <v>COMPLETE</v>
      </c>
      <c r="I79">
        <f>IF(H79="TO","TO",B79)</f>
        <v>1.5788389E-2</v>
      </c>
    </row>
    <row r="80" spans="1:9" x14ac:dyDescent="0.2">
      <c r="A80" t="s">
        <v>36</v>
      </c>
      <c r="B80">
        <v>23.79655868</v>
      </c>
      <c r="C80">
        <v>33</v>
      </c>
      <c r="D80" t="s">
        <v>49</v>
      </c>
      <c r="E80" t="s">
        <v>56</v>
      </c>
      <c r="F80">
        <f>VLOOKUP(A80,Opt!$A$1:$F$43,6,0)</f>
        <v>33</v>
      </c>
      <c r="G80">
        <f t="shared" si="1"/>
        <v>0</v>
      </c>
      <c r="H80" t="str">
        <f>IF(G80=0, "COMPLETE", "TO")</f>
        <v>COMPLETE</v>
      </c>
      <c r="I80">
        <f>IF(H80="TO","TO",B80)</f>
        <v>23.79655868</v>
      </c>
    </row>
    <row r="81" spans="1:9" x14ac:dyDescent="0.2">
      <c r="A81" t="s">
        <v>37</v>
      </c>
      <c r="B81" t="s">
        <v>51</v>
      </c>
      <c r="C81">
        <v>107</v>
      </c>
      <c r="D81" t="s">
        <v>51</v>
      </c>
      <c r="E81" t="s">
        <v>56</v>
      </c>
      <c r="F81">
        <f>VLOOKUP(A81,Opt!$A$1:$F$43,6,0)</f>
        <v>50</v>
      </c>
      <c r="G81">
        <f t="shared" si="1"/>
        <v>113.99999999999999</v>
      </c>
      <c r="H81" t="str">
        <f>IF(G81=0, "COMPLETE", "TO")</f>
        <v>TO</v>
      </c>
      <c r="I81" t="str">
        <f>IF(H81="TO","TO",B81)</f>
        <v>TO</v>
      </c>
    </row>
    <row r="82" spans="1:9" x14ac:dyDescent="0.2">
      <c r="A82" t="s">
        <v>38</v>
      </c>
      <c r="B82">
        <v>837.25868709999997</v>
      </c>
      <c r="C82">
        <v>80</v>
      </c>
      <c r="D82" t="s">
        <v>49</v>
      </c>
      <c r="E82" t="s">
        <v>56</v>
      </c>
      <c r="F82">
        <f>VLOOKUP(A82,Opt!$A$1:$F$43,6,0)</f>
        <v>80</v>
      </c>
      <c r="G82">
        <f t="shared" si="1"/>
        <v>0</v>
      </c>
      <c r="H82" t="str">
        <f>IF(G82=0, "COMPLETE", "TO")</f>
        <v>COMPLETE</v>
      </c>
      <c r="I82">
        <f>IF(H82="TO","TO",B82)</f>
        <v>837.25868709999997</v>
      </c>
    </row>
    <row r="83" spans="1:9" x14ac:dyDescent="0.2">
      <c r="A83" t="s">
        <v>39</v>
      </c>
      <c r="B83">
        <v>51.957797079999999</v>
      </c>
      <c r="C83">
        <v>52</v>
      </c>
      <c r="D83" t="s">
        <v>49</v>
      </c>
      <c r="E83" t="s">
        <v>56</v>
      </c>
      <c r="F83">
        <f>VLOOKUP(A83,Opt!$A$1:$F$43,6,0)</f>
        <v>52</v>
      </c>
      <c r="G83">
        <f t="shared" si="1"/>
        <v>0</v>
      </c>
      <c r="H83" t="str">
        <f>IF(G83=0, "COMPLETE", "TO")</f>
        <v>COMPLETE</v>
      </c>
      <c r="I83">
        <f>IF(H83="TO","TO",B83)</f>
        <v>51.957797079999999</v>
      </c>
    </row>
    <row r="84" spans="1:9" x14ac:dyDescent="0.2">
      <c r="A84" t="s">
        <v>40</v>
      </c>
      <c r="B84">
        <v>1800.2463809999999</v>
      </c>
      <c r="C84">
        <v>87</v>
      </c>
      <c r="D84" t="s">
        <v>49</v>
      </c>
      <c r="E84" t="s">
        <v>56</v>
      </c>
      <c r="F84">
        <f>VLOOKUP(A84,Opt!$A$1:$F$43,6,0)</f>
        <v>87</v>
      </c>
      <c r="G84">
        <f t="shared" si="1"/>
        <v>0</v>
      </c>
      <c r="H84" t="str">
        <f>IF(G84=0, "COMPLETE", "TO")</f>
        <v>COMPLETE</v>
      </c>
      <c r="I84">
        <f>IF(H84="TO","TO",B84)</f>
        <v>1800.2463809999999</v>
      </c>
    </row>
    <row r="85" spans="1:9" x14ac:dyDescent="0.2">
      <c r="A85" t="s">
        <v>0</v>
      </c>
      <c r="B85" t="s">
        <v>51</v>
      </c>
      <c r="C85">
        <v>57</v>
      </c>
      <c r="D85" t="s">
        <v>51</v>
      </c>
      <c r="E85" t="s">
        <v>56</v>
      </c>
      <c r="F85">
        <f>VLOOKUP(A85,Opt!$A$1:$F$43,6,0)</f>
        <v>30</v>
      </c>
      <c r="G85">
        <f t="shared" si="1"/>
        <v>90</v>
      </c>
      <c r="H85" t="str">
        <f>IF(G85=0, "COMPLETE", "TO")</f>
        <v>TO</v>
      </c>
      <c r="I85" t="str">
        <f>IF(H85="TO","TO",B85)</f>
        <v>TO</v>
      </c>
    </row>
    <row r="86" spans="1:9" x14ac:dyDescent="0.2">
      <c r="A86" t="s">
        <v>1</v>
      </c>
      <c r="B86" t="s">
        <v>51</v>
      </c>
      <c r="C86">
        <v>94</v>
      </c>
      <c r="D86" t="s">
        <v>51</v>
      </c>
      <c r="E86" t="s">
        <v>56</v>
      </c>
      <c r="F86">
        <f>VLOOKUP(A86,Opt!$A$1:$F$43,6,0)</f>
        <v>57</v>
      </c>
      <c r="G86">
        <f t="shared" si="1"/>
        <v>64.912280701754383</v>
      </c>
      <c r="H86" t="str">
        <f>IF(G86=0, "COMPLETE", "TO")</f>
        <v>TO</v>
      </c>
      <c r="I86" t="str">
        <f>IF(H86="TO","TO",B86)</f>
        <v>TO</v>
      </c>
    </row>
    <row r="87" spans="1:9" x14ac:dyDescent="0.2">
      <c r="A87" t="s">
        <v>2</v>
      </c>
      <c r="B87" t="s">
        <v>51</v>
      </c>
      <c r="C87">
        <v>138</v>
      </c>
      <c r="D87" t="s">
        <v>51</v>
      </c>
      <c r="E87" t="s">
        <v>56</v>
      </c>
      <c r="F87">
        <f>VLOOKUP(A87,Opt!$A$1:$F$43,6,0)</f>
        <v>84</v>
      </c>
      <c r="G87">
        <f t="shared" si="1"/>
        <v>64.285714285714292</v>
      </c>
      <c r="H87" t="str">
        <f>IF(G87=0, "COMPLETE", "TO")</f>
        <v>TO</v>
      </c>
      <c r="I87" t="str">
        <f>IF(H87="TO","TO",B87)</f>
        <v>TO</v>
      </c>
    </row>
    <row r="88" spans="1:9" x14ac:dyDescent="0.2">
      <c r="A88" t="s">
        <v>3</v>
      </c>
      <c r="B88" t="s">
        <v>51</v>
      </c>
      <c r="C88">
        <v>172</v>
      </c>
      <c r="D88" t="s">
        <v>51</v>
      </c>
      <c r="E88" t="s">
        <v>56</v>
      </c>
      <c r="F88">
        <f>VLOOKUP(A88,Opt!$A$1:$F$43,6,0)</f>
        <v>107</v>
      </c>
      <c r="G88">
        <f t="shared" si="1"/>
        <v>60.747663551401864</v>
      </c>
      <c r="H88" t="str">
        <f>IF(G88=0, "COMPLETE", "TO")</f>
        <v>TO</v>
      </c>
      <c r="I88" t="str">
        <f>IF(H88="TO","TO",B88)</f>
        <v>TO</v>
      </c>
    </row>
    <row r="89" spans="1:9" x14ac:dyDescent="0.2">
      <c r="A89" t="s">
        <v>5</v>
      </c>
      <c r="B89" t="s">
        <v>51</v>
      </c>
      <c r="C89">
        <v>60</v>
      </c>
      <c r="D89" t="s">
        <v>51</v>
      </c>
      <c r="E89" t="s">
        <v>56</v>
      </c>
      <c r="F89">
        <f>VLOOKUP(A89,Opt!$A$1:$F$43,6,0)</f>
        <v>36</v>
      </c>
      <c r="G89">
        <f t="shared" si="1"/>
        <v>66.666666666666657</v>
      </c>
      <c r="H89" t="str">
        <f>IF(G89=0, "COMPLETE", "TO")</f>
        <v>TO</v>
      </c>
      <c r="I89" t="str">
        <f>IF(H89="TO","TO",B89)</f>
        <v>TO</v>
      </c>
    </row>
    <row r="90" spans="1:9" x14ac:dyDescent="0.2">
      <c r="A90" t="s">
        <v>6</v>
      </c>
      <c r="B90" t="s">
        <v>51</v>
      </c>
      <c r="C90">
        <v>117</v>
      </c>
      <c r="D90" t="s">
        <v>51</v>
      </c>
      <c r="E90" t="s">
        <v>56</v>
      </c>
      <c r="F90">
        <f>VLOOKUP(A90,Opt!$A$1:$F$43,6,0)</f>
        <v>67</v>
      </c>
      <c r="G90">
        <f t="shared" si="1"/>
        <v>74.626865671641795</v>
      </c>
      <c r="H90" t="str">
        <f>IF(G90=0, "COMPLETE", "TO")</f>
        <v>TO</v>
      </c>
      <c r="I90" t="str">
        <f>IF(H90="TO","TO",B90)</f>
        <v>TO</v>
      </c>
    </row>
    <row r="91" spans="1:9" x14ac:dyDescent="0.2">
      <c r="A91" t="s">
        <v>7</v>
      </c>
      <c r="B91" t="s">
        <v>51</v>
      </c>
      <c r="C91">
        <v>163</v>
      </c>
      <c r="D91" t="s">
        <v>51</v>
      </c>
      <c r="E91" t="s">
        <v>56</v>
      </c>
      <c r="F91">
        <f>VLOOKUP(A91,Opt!$A$1:$F$43,6,0)</f>
        <v>101</v>
      </c>
      <c r="G91">
        <f t="shared" si="1"/>
        <v>61.386138613861384</v>
      </c>
      <c r="H91" t="str">
        <f>IF(G91=0, "COMPLETE", "TO")</f>
        <v>TO</v>
      </c>
      <c r="I91" t="str">
        <f>IF(H91="TO","TO",B91)</f>
        <v>TO</v>
      </c>
    </row>
    <row r="92" spans="1:9" x14ac:dyDescent="0.2">
      <c r="A92" t="s">
        <v>8</v>
      </c>
      <c r="B92" t="s">
        <v>51</v>
      </c>
      <c r="C92">
        <v>220</v>
      </c>
      <c r="D92" t="s">
        <v>51</v>
      </c>
      <c r="E92" t="s">
        <v>56</v>
      </c>
      <c r="F92">
        <f>VLOOKUP(A92,Opt!$A$1:$F$43,6,0)</f>
        <v>126</v>
      </c>
      <c r="G92">
        <f t="shared" si="1"/>
        <v>74.603174603174608</v>
      </c>
      <c r="H92" t="str">
        <f>IF(G92=0, "COMPLETE", "TO")</f>
        <v>TO</v>
      </c>
      <c r="I92" t="str">
        <f>IF(H92="TO","TO",B92)</f>
        <v>TO</v>
      </c>
    </row>
    <row r="93" spans="1:9" x14ac:dyDescent="0.2">
      <c r="A93" t="s">
        <v>9</v>
      </c>
      <c r="B93" t="s">
        <v>51</v>
      </c>
      <c r="C93">
        <v>267</v>
      </c>
      <c r="D93" t="s">
        <v>51</v>
      </c>
      <c r="E93" t="s">
        <v>56</v>
      </c>
      <c r="F93">
        <f>VLOOKUP(A93,Opt!$A$1:$F$43,6,0)</f>
        <v>156</v>
      </c>
      <c r="G93">
        <f t="shared" si="1"/>
        <v>71.15384615384616</v>
      </c>
      <c r="H93" t="str">
        <f>IF(G93=0, "COMPLETE", "TO")</f>
        <v>TO</v>
      </c>
      <c r="I93" t="str">
        <f>IF(H93="TO","TO",B93)</f>
        <v>TO</v>
      </c>
    </row>
    <row r="94" spans="1:9" x14ac:dyDescent="0.2">
      <c r="A94" t="s">
        <v>4</v>
      </c>
      <c r="B94" t="s">
        <v>51</v>
      </c>
      <c r="C94">
        <v>217</v>
      </c>
      <c r="D94" t="s">
        <v>51</v>
      </c>
      <c r="E94" t="s">
        <v>56</v>
      </c>
      <c r="F94">
        <f>VLOOKUP(A94,Opt!$A$1:$F$43,6,0)</f>
        <v>134</v>
      </c>
      <c r="G94">
        <f t="shared" si="1"/>
        <v>61.940298507462686</v>
      </c>
      <c r="H94" t="str">
        <f>IF(G94=0, "COMPLETE", "TO")</f>
        <v>TO</v>
      </c>
      <c r="I94" t="str">
        <f>IF(H94="TO","TO",B94)</f>
        <v>TO</v>
      </c>
    </row>
    <row r="95" spans="1:9" x14ac:dyDescent="0.2">
      <c r="A95" t="s">
        <v>10</v>
      </c>
      <c r="B95">
        <v>13.016972762101801</v>
      </c>
      <c r="C95">
        <v>23</v>
      </c>
      <c r="D95" t="s">
        <v>49</v>
      </c>
      <c r="E95" t="s">
        <v>58</v>
      </c>
      <c r="F95">
        <f>VLOOKUP(A95,Opt!$A$1:$F$43,6,0)</f>
        <v>23</v>
      </c>
      <c r="G95">
        <f t="shared" si="1"/>
        <v>0</v>
      </c>
      <c r="H95" t="str">
        <f>IF(G95=0, "COMPLETE", "TO")</f>
        <v>COMPLETE</v>
      </c>
      <c r="I95">
        <f>IF(H95="TO","TO",B95)</f>
        <v>13.016972762101801</v>
      </c>
    </row>
    <row r="96" spans="1:9" x14ac:dyDescent="0.2">
      <c r="A96" t="s">
        <v>11</v>
      </c>
      <c r="B96" t="s">
        <v>51</v>
      </c>
      <c r="C96">
        <v>140</v>
      </c>
      <c r="D96" t="s">
        <v>51</v>
      </c>
      <c r="E96" t="s">
        <v>58</v>
      </c>
      <c r="F96">
        <f>VLOOKUP(A96,Opt!$A$1:$F$43,6,0)</f>
        <v>64</v>
      </c>
      <c r="G96">
        <f t="shared" si="1"/>
        <v>118.75</v>
      </c>
      <c r="H96" t="str">
        <f>IF(G96=0, "COMPLETE", "TO")</f>
        <v>TO</v>
      </c>
      <c r="I96" t="str">
        <f>IF(H96="TO","TO",B96)</f>
        <v>TO</v>
      </c>
    </row>
    <row r="97" spans="1:9" x14ac:dyDescent="0.2">
      <c r="A97" t="s">
        <v>12</v>
      </c>
      <c r="B97" t="s">
        <v>51</v>
      </c>
      <c r="C97">
        <v>805</v>
      </c>
      <c r="D97" t="s">
        <v>51</v>
      </c>
      <c r="E97" t="s">
        <v>58</v>
      </c>
      <c r="F97" t="str">
        <f>VLOOKUP(A97,Opt!$A$1:$F$43,6,0)</f>
        <v>-</v>
      </c>
      <c r="G97" t="str">
        <f t="shared" si="1"/>
        <v>-</v>
      </c>
      <c r="H97" t="str">
        <f>IF(G97=0, "COMPLETE", "TO")</f>
        <v>TO</v>
      </c>
      <c r="I97" t="str">
        <f>IF(H97="TO","TO",B97)</f>
        <v>TO</v>
      </c>
    </row>
    <row r="98" spans="1:9" x14ac:dyDescent="0.2">
      <c r="A98" t="s">
        <v>13</v>
      </c>
      <c r="B98">
        <v>162.66761892</v>
      </c>
      <c r="C98">
        <v>1016</v>
      </c>
      <c r="D98" t="s">
        <v>49</v>
      </c>
      <c r="E98" t="s">
        <v>58</v>
      </c>
      <c r="F98">
        <f>VLOOKUP(A98,Opt!$A$1:$F$43,6,0)</f>
        <v>1016</v>
      </c>
      <c r="G98">
        <f t="shared" si="1"/>
        <v>0</v>
      </c>
      <c r="H98" t="str">
        <f>IF(G98=0, "COMPLETE", "TO")</f>
        <v>COMPLETE</v>
      </c>
      <c r="I98">
        <f>IF(H98="TO","TO",B98)</f>
        <v>162.66761892</v>
      </c>
    </row>
    <row r="99" spans="1:9" x14ac:dyDescent="0.2">
      <c r="A99" t="s">
        <v>14</v>
      </c>
      <c r="B99" t="s">
        <v>51</v>
      </c>
      <c r="C99">
        <v>1557</v>
      </c>
      <c r="D99" t="s">
        <v>51</v>
      </c>
      <c r="E99" t="s">
        <v>58</v>
      </c>
      <c r="F99">
        <f>VLOOKUP(A99,Opt!$A$1:$F$43,6,0)</f>
        <v>1187</v>
      </c>
      <c r="G99">
        <f t="shared" si="1"/>
        <v>31.171019376579611</v>
      </c>
      <c r="H99" t="str">
        <f>IF(G99=0, "COMPLETE", "TO")</f>
        <v>TO</v>
      </c>
      <c r="I99" t="str">
        <f>IF(H99="TO","TO",B99)</f>
        <v>TO</v>
      </c>
    </row>
    <row r="100" spans="1:9" x14ac:dyDescent="0.2">
      <c r="A100" t="s">
        <v>15</v>
      </c>
      <c r="B100" t="s">
        <v>51</v>
      </c>
      <c r="C100">
        <v>2291</v>
      </c>
      <c r="D100" t="s">
        <v>51</v>
      </c>
      <c r="E100" t="s">
        <v>58</v>
      </c>
      <c r="F100">
        <f>VLOOKUP(A100,Opt!$A$1:$F$43,6,0)</f>
        <v>1803</v>
      </c>
      <c r="G100">
        <f t="shared" si="1"/>
        <v>27.066001109262338</v>
      </c>
      <c r="H100" t="str">
        <f>IF(G100=0, "COMPLETE", "TO")</f>
        <v>TO</v>
      </c>
      <c r="I100" t="str">
        <f>IF(H100="TO","TO",B100)</f>
        <v>TO</v>
      </c>
    </row>
    <row r="101" spans="1:9" x14ac:dyDescent="0.2">
      <c r="A101" t="s">
        <v>16</v>
      </c>
      <c r="B101" t="s">
        <v>51</v>
      </c>
      <c r="C101">
        <v>3904</v>
      </c>
      <c r="D101" t="s">
        <v>51</v>
      </c>
      <c r="E101" t="s">
        <v>58</v>
      </c>
      <c r="F101" t="str">
        <f>VLOOKUP(A101,Opt!$A$1:$F$43,6,0)</f>
        <v>-</v>
      </c>
      <c r="G101" t="str">
        <f t="shared" si="1"/>
        <v>-</v>
      </c>
      <c r="H101" t="str">
        <f>IF(G101=0, "COMPLETE", "TO")</f>
        <v>TO</v>
      </c>
      <c r="I101" t="str">
        <f>IF(H101="TO","TO",B101)</f>
        <v>TO</v>
      </c>
    </row>
    <row r="102" spans="1:9" x14ac:dyDescent="0.2">
      <c r="A102" t="s">
        <v>29</v>
      </c>
      <c r="B102" t="s">
        <v>51</v>
      </c>
      <c r="C102">
        <v>41</v>
      </c>
      <c r="D102" t="s">
        <v>51</v>
      </c>
      <c r="E102" t="s">
        <v>58</v>
      </c>
      <c r="F102">
        <f>VLOOKUP(A102,Opt!$A$1:$F$43,6,0)</f>
        <v>23</v>
      </c>
      <c r="G102">
        <f t="shared" si="1"/>
        <v>78.260869565217391</v>
      </c>
      <c r="H102" t="str">
        <f>IF(G102=0, "COMPLETE", "TO")</f>
        <v>TO</v>
      </c>
      <c r="I102" t="str">
        <f>IF(H102="TO","TO",B102)</f>
        <v>TO</v>
      </c>
    </row>
    <row r="103" spans="1:9" x14ac:dyDescent="0.2">
      <c r="A103" t="s">
        <v>30</v>
      </c>
      <c r="B103" t="s">
        <v>51</v>
      </c>
      <c r="C103">
        <v>64</v>
      </c>
      <c r="D103" t="s">
        <v>51</v>
      </c>
      <c r="E103" t="s">
        <v>58</v>
      </c>
      <c r="F103">
        <f>VLOOKUP(A103,Opt!$A$1:$F$43,6,0)</f>
        <v>30</v>
      </c>
      <c r="G103">
        <f t="shared" si="1"/>
        <v>113.33333333333333</v>
      </c>
      <c r="H103" t="str">
        <f>IF(G103=0, "COMPLETE", "TO")</f>
        <v>TO</v>
      </c>
      <c r="I103" t="str">
        <f>IF(H103="TO","TO",B103)</f>
        <v>TO</v>
      </c>
    </row>
    <row r="104" spans="1:9" x14ac:dyDescent="0.2">
      <c r="A104" t="s">
        <v>31</v>
      </c>
      <c r="B104" t="s">
        <v>51</v>
      </c>
      <c r="C104">
        <v>59</v>
      </c>
      <c r="D104" t="s">
        <v>51</v>
      </c>
      <c r="E104" t="s">
        <v>58</v>
      </c>
      <c r="F104">
        <f>VLOOKUP(A104,Opt!$A$1:$F$43,6,0)</f>
        <v>28</v>
      </c>
      <c r="G104">
        <f t="shared" si="1"/>
        <v>110.71428571428572</v>
      </c>
      <c r="H104" t="str">
        <f>IF(G104=0, "COMPLETE", "TO")</f>
        <v>TO</v>
      </c>
      <c r="I104" t="str">
        <f>IF(H104="TO","TO",B104)</f>
        <v>TO</v>
      </c>
    </row>
    <row r="105" spans="1:9" x14ac:dyDescent="0.2">
      <c r="A105" t="s">
        <v>32</v>
      </c>
      <c r="B105">
        <v>0.27294821640243755</v>
      </c>
      <c r="C105">
        <v>20</v>
      </c>
      <c r="D105" t="s">
        <v>49</v>
      </c>
      <c r="E105" t="s">
        <v>58</v>
      </c>
      <c r="F105">
        <f>VLOOKUP(A105,Opt!$A$1:$F$43,6,0)</f>
        <v>20</v>
      </c>
      <c r="G105">
        <f t="shared" si="1"/>
        <v>0</v>
      </c>
      <c r="H105" t="str">
        <f>IF(G105=0, "COMPLETE", "TO")</f>
        <v>COMPLETE</v>
      </c>
      <c r="I105">
        <f>IF(H105="TO","TO",B105)</f>
        <v>0.27294821640243755</v>
      </c>
    </row>
    <row r="106" spans="1:9" x14ac:dyDescent="0.2">
      <c r="A106" t="s">
        <v>33</v>
      </c>
      <c r="B106">
        <v>1.1343508658988868</v>
      </c>
      <c r="C106">
        <v>36</v>
      </c>
      <c r="D106" t="s">
        <v>49</v>
      </c>
      <c r="E106" t="s">
        <v>58</v>
      </c>
      <c r="F106">
        <f>VLOOKUP(A106,Opt!$A$1:$F$43,6,0)</f>
        <v>36</v>
      </c>
      <c r="G106">
        <f t="shared" si="1"/>
        <v>0</v>
      </c>
      <c r="H106" t="str">
        <f>IF(G106=0, "COMPLETE", "TO")</f>
        <v>COMPLETE</v>
      </c>
      <c r="I106">
        <f>IF(H106="TO","TO",B106)</f>
        <v>1.1343508658988868</v>
      </c>
    </row>
    <row r="107" spans="1:9" x14ac:dyDescent="0.2">
      <c r="A107" t="s">
        <v>34</v>
      </c>
      <c r="B107">
        <v>719.99254647720954</v>
      </c>
      <c r="C107">
        <v>31</v>
      </c>
      <c r="D107" t="s">
        <v>49</v>
      </c>
      <c r="E107" t="s">
        <v>58</v>
      </c>
      <c r="F107">
        <f>VLOOKUP(A107,Opt!$A$1:$F$43,6,0)</f>
        <v>31</v>
      </c>
      <c r="G107">
        <f t="shared" si="1"/>
        <v>0</v>
      </c>
      <c r="H107" t="str">
        <f>IF(G107=0, "COMPLETE", "TO")</f>
        <v>COMPLETE</v>
      </c>
      <c r="I107">
        <f>IF(H107="TO","TO",B107)</f>
        <v>719.99254647720954</v>
      </c>
    </row>
    <row r="108" spans="1:9" x14ac:dyDescent="0.2">
      <c r="A108" t="s">
        <v>35</v>
      </c>
      <c r="B108">
        <v>4.9223831371637057E-2</v>
      </c>
      <c r="C108">
        <v>20</v>
      </c>
      <c r="D108" t="s">
        <v>49</v>
      </c>
      <c r="E108" t="s">
        <v>58</v>
      </c>
      <c r="F108">
        <f>VLOOKUP(A108,Opt!$A$1:$F$43,6,0)</f>
        <v>20</v>
      </c>
      <c r="G108">
        <f t="shared" si="1"/>
        <v>0</v>
      </c>
      <c r="H108" t="str">
        <f>IF(G108=0, "COMPLETE", "TO")</f>
        <v>COMPLETE</v>
      </c>
      <c r="I108">
        <f>IF(H108="TO","TO",B108)</f>
        <v>4.9223831371637057E-2</v>
      </c>
    </row>
    <row r="109" spans="1:9" x14ac:dyDescent="0.2">
      <c r="A109" t="s">
        <v>36</v>
      </c>
      <c r="B109">
        <v>18.484091882093342</v>
      </c>
      <c r="C109">
        <v>33</v>
      </c>
      <c r="D109" t="s">
        <v>49</v>
      </c>
      <c r="E109" t="s">
        <v>58</v>
      </c>
      <c r="F109">
        <f>VLOOKUP(A109,Opt!$A$1:$F$43,6,0)</f>
        <v>33</v>
      </c>
      <c r="G109">
        <f t="shared" si="1"/>
        <v>0</v>
      </c>
      <c r="H109" t="str">
        <f>IF(G109=0, "COMPLETE", "TO")</f>
        <v>COMPLETE</v>
      </c>
      <c r="I109">
        <f>IF(H109="TO","TO",B109)</f>
        <v>18.484091882093342</v>
      </c>
    </row>
    <row r="110" spans="1:9" x14ac:dyDescent="0.2">
      <c r="A110" t="s">
        <v>37</v>
      </c>
      <c r="B110" t="s">
        <v>51</v>
      </c>
      <c r="C110">
        <v>107</v>
      </c>
      <c r="D110" t="s">
        <v>51</v>
      </c>
      <c r="E110" t="s">
        <v>58</v>
      </c>
      <c r="F110">
        <f>VLOOKUP(A110,Opt!$A$1:$F$43,6,0)</f>
        <v>50</v>
      </c>
      <c r="G110">
        <f t="shared" si="1"/>
        <v>113.99999999999999</v>
      </c>
      <c r="H110" t="str">
        <f>IF(G110=0, "COMPLETE", "TO")</f>
        <v>TO</v>
      </c>
      <c r="I110" t="str">
        <f>IF(H110="TO","TO",B110)</f>
        <v>TO</v>
      </c>
    </row>
    <row r="111" spans="1:9" x14ac:dyDescent="0.2">
      <c r="A111" t="s">
        <v>38</v>
      </c>
      <c r="B111" t="s">
        <v>51</v>
      </c>
      <c r="C111">
        <v>171</v>
      </c>
      <c r="D111" t="s">
        <v>51</v>
      </c>
      <c r="E111" t="s">
        <v>58</v>
      </c>
      <c r="F111">
        <f>VLOOKUP(A111,Opt!$A$1:$F$43,6,0)</f>
        <v>80</v>
      </c>
      <c r="G111">
        <f t="shared" si="1"/>
        <v>113.75</v>
      </c>
      <c r="H111" t="str">
        <f>IF(G111=0, "COMPLETE", "TO")</f>
        <v>TO</v>
      </c>
      <c r="I111" t="str">
        <f>IF(H111="TO","TO",B111)</f>
        <v>TO</v>
      </c>
    </row>
    <row r="112" spans="1:9" x14ac:dyDescent="0.2">
      <c r="A112" t="s">
        <v>39</v>
      </c>
      <c r="B112" t="s">
        <v>51</v>
      </c>
      <c r="C112">
        <v>130</v>
      </c>
      <c r="D112" t="s">
        <v>51</v>
      </c>
      <c r="E112" t="s">
        <v>58</v>
      </c>
      <c r="F112">
        <f>VLOOKUP(A112,Opt!$A$1:$F$43,6,0)</f>
        <v>52</v>
      </c>
      <c r="G112">
        <f t="shared" si="1"/>
        <v>150</v>
      </c>
      <c r="H112" t="str">
        <f>IF(G112=0, "COMPLETE", "TO")</f>
        <v>TO</v>
      </c>
      <c r="I112" t="str">
        <f>IF(H112="TO","TO",B112)</f>
        <v>TO</v>
      </c>
    </row>
    <row r="113" spans="1:9" x14ac:dyDescent="0.2">
      <c r="A113" t="s">
        <v>40</v>
      </c>
      <c r="B113" t="s">
        <v>51</v>
      </c>
      <c r="C113">
        <v>173</v>
      </c>
      <c r="D113" t="s">
        <v>51</v>
      </c>
      <c r="E113" t="s">
        <v>58</v>
      </c>
      <c r="F113">
        <f>VLOOKUP(A113,Opt!$A$1:$F$43,6,0)</f>
        <v>87</v>
      </c>
      <c r="G113">
        <f t="shared" si="1"/>
        <v>98.850574712643677</v>
      </c>
      <c r="H113" t="str">
        <f>IF(G113=0, "COMPLETE", "TO")</f>
        <v>TO</v>
      </c>
      <c r="I113" t="str">
        <f>IF(H113="TO","TO",B113)</f>
        <v>TO</v>
      </c>
    </row>
    <row r="114" spans="1:9" x14ac:dyDescent="0.2">
      <c r="A114" t="s">
        <v>0</v>
      </c>
      <c r="B114" t="s">
        <v>51</v>
      </c>
      <c r="C114">
        <v>57</v>
      </c>
      <c r="D114" t="s">
        <v>51</v>
      </c>
      <c r="E114" t="s">
        <v>58</v>
      </c>
      <c r="F114">
        <f>VLOOKUP(A114,Opt!$A$1:$F$43,6,0)</f>
        <v>30</v>
      </c>
      <c r="G114">
        <f t="shared" si="1"/>
        <v>90</v>
      </c>
      <c r="H114" t="str">
        <f>IF(G114=0, "COMPLETE", "TO")</f>
        <v>TO</v>
      </c>
      <c r="I114" t="str">
        <f>IF(H114="TO","TO",B114)</f>
        <v>TO</v>
      </c>
    </row>
    <row r="115" spans="1:9" x14ac:dyDescent="0.2">
      <c r="A115" t="s">
        <v>1</v>
      </c>
      <c r="B115" t="s">
        <v>51</v>
      </c>
      <c r="C115">
        <v>94</v>
      </c>
      <c r="D115" t="s">
        <v>51</v>
      </c>
      <c r="E115" t="s">
        <v>58</v>
      </c>
      <c r="F115">
        <f>VLOOKUP(A115,Opt!$A$1:$F$43,6,0)</f>
        <v>57</v>
      </c>
      <c r="G115">
        <f t="shared" si="1"/>
        <v>64.912280701754383</v>
      </c>
      <c r="H115" t="str">
        <f>IF(G115=0, "COMPLETE", "TO")</f>
        <v>TO</v>
      </c>
      <c r="I115" t="str">
        <f>IF(H115="TO","TO",B115)</f>
        <v>TO</v>
      </c>
    </row>
    <row r="116" spans="1:9" x14ac:dyDescent="0.2">
      <c r="A116" t="s">
        <v>2</v>
      </c>
      <c r="B116" t="s">
        <v>51</v>
      </c>
      <c r="C116">
        <v>138</v>
      </c>
      <c r="D116" t="s">
        <v>51</v>
      </c>
      <c r="E116" t="s">
        <v>58</v>
      </c>
      <c r="F116">
        <f>VLOOKUP(A116,Opt!$A$1:$F$43,6,0)</f>
        <v>84</v>
      </c>
      <c r="G116">
        <f t="shared" si="1"/>
        <v>64.285714285714292</v>
      </c>
      <c r="H116" t="str">
        <f>IF(G116=0, "COMPLETE", "TO")</f>
        <v>TO</v>
      </c>
      <c r="I116" t="str">
        <f>IF(H116="TO","TO",B116)</f>
        <v>TO</v>
      </c>
    </row>
    <row r="117" spans="1:9" x14ac:dyDescent="0.2">
      <c r="A117" t="s">
        <v>3</v>
      </c>
      <c r="B117" t="s">
        <v>51</v>
      </c>
      <c r="C117">
        <v>172</v>
      </c>
      <c r="D117" t="s">
        <v>51</v>
      </c>
      <c r="E117" t="s">
        <v>58</v>
      </c>
      <c r="F117">
        <f>VLOOKUP(A117,Opt!$A$1:$F$43,6,0)</f>
        <v>107</v>
      </c>
      <c r="G117">
        <f t="shared" si="1"/>
        <v>60.747663551401864</v>
      </c>
      <c r="H117" t="str">
        <f>IF(G117=0, "COMPLETE", "TO")</f>
        <v>TO</v>
      </c>
      <c r="I117" t="str">
        <f>IF(H117="TO","TO",B117)</f>
        <v>TO</v>
      </c>
    </row>
    <row r="118" spans="1:9" x14ac:dyDescent="0.2">
      <c r="A118" t="s">
        <v>4</v>
      </c>
      <c r="B118" t="s">
        <v>51</v>
      </c>
      <c r="C118">
        <v>217</v>
      </c>
      <c r="D118" t="s">
        <v>51</v>
      </c>
      <c r="E118" t="s">
        <v>58</v>
      </c>
      <c r="F118">
        <f>VLOOKUP(A118,Opt!$A$1:$F$43,6,0)</f>
        <v>134</v>
      </c>
      <c r="G118">
        <f t="shared" si="1"/>
        <v>61.940298507462686</v>
      </c>
      <c r="H118" t="str">
        <f>IF(G118=0, "COMPLETE", "TO")</f>
        <v>TO</v>
      </c>
      <c r="I118" t="str">
        <f>IF(H118="TO","TO",B118)</f>
        <v>TO</v>
      </c>
    </row>
    <row r="119" spans="1:9" x14ac:dyDescent="0.2">
      <c r="A119" t="s">
        <v>5</v>
      </c>
      <c r="B119" t="s">
        <v>51</v>
      </c>
      <c r="C119">
        <v>60</v>
      </c>
      <c r="D119" t="s">
        <v>51</v>
      </c>
      <c r="E119" t="s">
        <v>58</v>
      </c>
      <c r="F119">
        <f>VLOOKUP(A119,Opt!$A$1:$F$43,6,0)</f>
        <v>36</v>
      </c>
      <c r="G119">
        <f t="shared" si="1"/>
        <v>66.666666666666657</v>
      </c>
      <c r="H119" t="str">
        <f>IF(G119=0, "COMPLETE", "TO")</f>
        <v>TO</v>
      </c>
      <c r="I119" t="str">
        <f>IF(H119="TO","TO",B119)</f>
        <v>TO</v>
      </c>
    </row>
    <row r="120" spans="1:9" x14ac:dyDescent="0.2">
      <c r="A120" t="s">
        <v>6</v>
      </c>
      <c r="B120" t="s">
        <v>51</v>
      </c>
      <c r="C120">
        <v>117</v>
      </c>
      <c r="D120" t="s">
        <v>51</v>
      </c>
      <c r="E120" t="s">
        <v>58</v>
      </c>
      <c r="F120">
        <f>VLOOKUP(A120,Opt!$A$1:$F$43,6,0)</f>
        <v>67</v>
      </c>
      <c r="G120">
        <f t="shared" si="1"/>
        <v>74.626865671641795</v>
      </c>
      <c r="H120" t="str">
        <f>IF(G120=0, "COMPLETE", "TO")</f>
        <v>TO</v>
      </c>
      <c r="I120" t="str">
        <f>IF(H120="TO","TO",B120)</f>
        <v>TO</v>
      </c>
    </row>
    <row r="121" spans="1:9" x14ac:dyDescent="0.2">
      <c r="A121" t="s">
        <v>7</v>
      </c>
      <c r="B121" t="s">
        <v>51</v>
      </c>
      <c r="C121">
        <v>163</v>
      </c>
      <c r="D121" t="s">
        <v>51</v>
      </c>
      <c r="E121" t="s">
        <v>58</v>
      </c>
      <c r="F121">
        <f>VLOOKUP(A121,Opt!$A$1:$F$43,6,0)</f>
        <v>101</v>
      </c>
      <c r="G121">
        <f t="shared" si="1"/>
        <v>61.386138613861384</v>
      </c>
      <c r="H121" t="str">
        <f>IF(G121=0, "COMPLETE", "TO")</f>
        <v>TO</v>
      </c>
      <c r="I121" t="str">
        <f>IF(H121="TO","TO",B121)</f>
        <v>TO</v>
      </c>
    </row>
    <row r="122" spans="1:9" x14ac:dyDescent="0.2">
      <c r="A122" t="s">
        <v>8</v>
      </c>
      <c r="B122" t="s">
        <v>51</v>
      </c>
      <c r="C122">
        <v>220</v>
      </c>
      <c r="D122" t="s">
        <v>51</v>
      </c>
      <c r="E122" t="s">
        <v>58</v>
      </c>
      <c r="F122">
        <f>VLOOKUP(A122,Opt!$A$1:$F$43,6,0)</f>
        <v>126</v>
      </c>
      <c r="G122">
        <f t="shared" si="1"/>
        <v>74.603174603174608</v>
      </c>
      <c r="H122" t="str">
        <f>IF(G122=0, "COMPLETE", "TO")</f>
        <v>TO</v>
      </c>
      <c r="I122" t="str">
        <f>IF(H122="TO","TO",B122)</f>
        <v>TO</v>
      </c>
    </row>
    <row r="123" spans="1:9" x14ac:dyDescent="0.2">
      <c r="A123" t="s">
        <v>9</v>
      </c>
      <c r="B123" t="s">
        <v>51</v>
      </c>
      <c r="C123">
        <v>267</v>
      </c>
      <c r="D123" t="s">
        <v>51</v>
      </c>
      <c r="E123" t="s">
        <v>58</v>
      </c>
      <c r="F123">
        <f>VLOOKUP(A123,Opt!$A$1:$F$43,6,0)</f>
        <v>156</v>
      </c>
      <c r="G123">
        <f t="shared" si="1"/>
        <v>71.15384615384616</v>
      </c>
      <c r="H123" t="str">
        <f>IF(G123=0, "COMPLETE", "TO")</f>
        <v>TO</v>
      </c>
      <c r="I123" t="str">
        <f>IF(H123="TO","TO",B123)</f>
        <v>TO</v>
      </c>
    </row>
    <row r="124" spans="1:9" x14ac:dyDescent="0.2">
      <c r="A124" t="s">
        <v>17</v>
      </c>
      <c r="B124">
        <v>16.094576515525112</v>
      </c>
      <c r="C124">
        <v>20</v>
      </c>
      <c r="D124" t="s">
        <v>49</v>
      </c>
      <c r="E124" t="s">
        <v>58</v>
      </c>
      <c r="F124">
        <f>VLOOKUP(A124,Opt!$A$1:$F$43,6,0)</f>
        <v>20</v>
      </c>
      <c r="G124">
        <f t="shared" si="1"/>
        <v>0</v>
      </c>
      <c r="H124" t="str">
        <f>IF(G124=0, "COMPLETE", "TO")</f>
        <v>COMPLETE</v>
      </c>
      <c r="I124">
        <f>IF(H124="TO","TO",B124)</f>
        <v>16.094576515525112</v>
      </c>
    </row>
    <row r="125" spans="1:9" x14ac:dyDescent="0.2">
      <c r="A125" t="s">
        <v>18</v>
      </c>
      <c r="B125" t="s">
        <v>51</v>
      </c>
      <c r="C125">
        <v>46</v>
      </c>
      <c r="D125" t="s">
        <v>51</v>
      </c>
      <c r="E125" t="s">
        <v>58</v>
      </c>
      <c r="F125">
        <f>VLOOKUP(A125,Opt!$A$1:$F$43,6,0)</f>
        <v>20</v>
      </c>
      <c r="G125">
        <f t="shared" si="1"/>
        <v>130</v>
      </c>
      <c r="H125" t="str">
        <f>IF(G125=0, "COMPLETE", "TO")</f>
        <v>TO</v>
      </c>
      <c r="I125" t="str">
        <f>IF(H125="TO","TO",B125)</f>
        <v>TO</v>
      </c>
    </row>
    <row r="126" spans="1:9" x14ac:dyDescent="0.2">
      <c r="A126" t="s">
        <v>19</v>
      </c>
      <c r="B126" t="s">
        <v>51</v>
      </c>
      <c r="C126">
        <v>39</v>
      </c>
      <c r="D126" t="s">
        <v>51</v>
      </c>
      <c r="E126" t="s">
        <v>58</v>
      </c>
      <c r="F126">
        <f>VLOOKUP(A126,Opt!$A$1:$F$43,6,0)</f>
        <v>20</v>
      </c>
      <c r="G126">
        <f t="shared" si="1"/>
        <v>95</v>
      </c>
      <c r="H126" t="str">
        <f>IF(G126=0, "COMPLETE", "TO")</f>
        <v>TO</v>
      </c>
      <c r="I126" t="str">
        <f>IF(H126="TO","TO",B126)</f>
        <v>TO</v>
      </c>
    </row>
    <row r="127" spans="1:9" x14ac:dyDescent="0.2">
      <c r="A127" t="s">
        <v>20</v>
      </c>
      <c r="B127" t="s">
        <v>51</v>
      </c>
      <c r="C127">
        <v>23</v>
      </c>
      <c r="D127" t="s">
        <v>51</v>
      </c>
      <c r="E127" t="s">
        <v>58</v>
      </c>
      <c r="F127">
        <f>VLOOKUP(A127,Opt!$A$1:$F$43,6,0)</f>
        <v>15</v>
      </c>
      <c r="G127">
        <f t="shared" si="1"/>
        <v>53.333333333333336</v>
      </c>
      <c r="H127" t="str">
        <f>IF(G127=0, "COMPLETE", "TO")</f>
        <v>TO</v>
      </c>
      <c r="I127" t="str">
        <f>IF(H127="TO","TO",B127)</f>
        <v>TO</v>
      </c>
    </row>
    <row r="128" spans="1:9" x14ac:dyDescent="0.2">
      <c r="A128" t="s">
        <v>21</v>
      </c>
      <c r="B128" t="s">
        <v>51</v>
      </c>
      <c r="C128">
        <v>26</v>
      </c>
      <c r="D128" t="s">
        <v>51</v>
      </c>
      <c r="E128" t="s">
        <v>58</v>
      </c>
      <c r="F128">
        <f>VLOOKUP(A128,Opt!$A$1:$F$43,6,0)</f>
        <v>15</v>
      </c>
      <c r="G128">
        <f t="shared" si="1"/>
        <v>73.333333333333329</v>
      </c>
      <c r="H128" t="str">
        <f>IF(G128=0, "COMPLETE", "TO")</f>
        <v>TO</v>
      </c>
      <c r="I128" t="str">
        <f>IF(H128="TO","TO",B128)</f>
        <v>TO</v>
      </c>
    </row>
    <row r="129" spans="1:9" x14ac:dyDescent="0.2">
      <c r="A129" t="s">
        <v>22</v>
      </c>
      <c r="B129" t="s">
        <v>51</v>
      </c>
      <c r="C129">
        <v>29</v>
      </c>
      <c r="D129" t="s">
        <v>51</v>
      </c>
      <c r="E129" t="s">
        <v>58</v>
      </c>
      <c r="F129">
        <f>VLOOKUP(A129,Opt!$A$1:$F$43,6,0)</f>
        <v>15</v>
      </c>
      <c r="G129">
        <f t="shared" si="1"/>
        <v>93.333333333333329</v>
      </c>
      <c r="H129" t="str">
        <f>IF(G129=0, "COMPLETE", "TO")</f>
        <v>TO</v>
      </c>
      <c r="I129" t="str">
        <f>IF(H129="TO","TO",B129)</f>
        <v>TO</v>
      </c>
    </row>
    <row r="130" spans="1:9" x14ac:dyDescent="0.2">
      <c r="A130" t="s">
        <v>23</v>
      </c>
      <c r="B130" t="s">
        <v>51</v>
      </c>
      <c r="C130">
        <v>65</v>
      </c>
      <c r="D130" t="s">
        <v>51</v>
      </c>
      <c r="E130" t="s">
        <v>58</v>
      </c>
      <c r="F130">
        <f>VLOOKUP(A130,Opt!$A$1:$F$43,6,0)</f>
        <v>30</v>
      </c>
      <c r="G130">
        <f t="shared" si="1"/>
        <v>116.66666666666667</v>
      </c>
      <c r="H130" t="str">
        <f>IF(G130=0, "COMPLETE", "TO")</f>
        <v>TO</v>
      </c>
      <c r="I130" t="str">
        <f>IF(H130="TO","TO",B130)</f>
        <v>TO</v>
      </c>
    </row>
    <row r="131" spans="1:9" x14ac:dyDescent="0.2">
      <c r="A131" t="s">
        <v>24</v>
      </c>
      <c r="B131" t="s">
        <v>51</v>
      </c>
      <c r="C131">
        <v>51</v>
      </c>
      <c r="D131" t="s">
        <v>51</v>
      </c>
      <c r="E131" t="s">
        <v>58</v>
      </c>
      <c r="F131">
        <f>VLOOKUP(A131,Opt!$A$1:$F$43,6,0)</f>
        <v>30</v>
      </c>
      <c r="G131">
        <f t="shared" ref="G131:G194" si="2">IF(F131="-","-",(C131-F131)/F131*100)</f>
        <v>70</v>
      </c>
      <c r="H131" t="str">
        <f>IF(G131=0, "COMPLETE", "TO")</f>
        <v>TO</v>
      </c>
      <c r="I131" t="str">
        <f>IF(H131="TO","TO",B131)</f>
        <v>TO</v>
      </c>
    </row>
    <row r="132" spans="1:9" x14ac:dyDescent="0.2">
      <c r="A132" t="s">
        <v>25</v>
      </c>
      <c r="B132" t="s">
        <v>51</v>
      </c>
      <c r="C132">
        <v>62</v>
      </c>
      <c r="D132" t="s">
        <v>51</v>
      </c>
      <c r="E132" t="s">
        <v>58</v>
      </c>
      <c r="F132">
        <f>VLOOKUP(A132,Opt!$A$1:$F$43,6,0)</f>
        <v>30</v>
      </c>
      <c r="G132">
        <f t="shared" si="2"/>
        <v>106.66666666666667</v>
      </c>
      <c r="H132" t="str">
        <f>IF(G132=0, "COMPLETE", "TO")</f>
        <v>TO</v>
      </c>
      <c r="I132" t="str">
        <f>IF(H132="TO","TO",B132)</f>
        <v>TO</v>
      </c>
    </row>
    <row r="133" spans="1:9" x14ac:dyDescent="0.2">
      <c r="A133" t="s">
        <v>26</v>
      </c>
      <c r="B133" t="s">
        <v>51</v>
      </c>
      <c r="C133">
        <v>143</v>
      </c>
      <c r="D133" t="s">
        <v>51</v>
      </c>
      <c r="E133" t="s">
        <v>58</v>
      </c>
      <c r="F133">
        <f>VLOOKUP(A133,Opt!$A$1:$F$43,6,0)</f>
        <v>60</v>
      </c>
      <c r="G133">
        <f t="shared" si="2"/>
        <v>138.33333333333334</v>
      </c>
      <c r="H133" t="str">
        <f>IF(G133=0, "COMPLETE", "TO")</f>
        <v>TO</v>
      </c>
      <c r="I133" t="str">
        <f>IF(H133="TO","TO",B133)</f>
        <v>TO</v>
      </c>
    </row>
    <row r="134" spans="1:9" x14ac:dyDescent="0.2">
      <c r="A134" t="s">
        <v>27</v>
      </c>
      <c r="B134" t="s">
        <v>51</v>
      </c>
      <c r="C134">
        <v>71</v>
      </c>
      <c r="D134" t="s">
        <v>51</v>
      </c>
      <c r="E134" t="s">
        <v>58</v>
      </c>
      <c r="F134">
        <f>VLOOKUP(A134,Opt!$A$1:$F$43,6,0)</f>
        <v>60</v>
      </c>
      <c r="G134">
        <f t="shared" si="2"/>
        <v>18.333333333333332</v>
      </c>
      <c r="H134" t="str">
        <f>IF(G134=0, "COMPLETE", "TO")</f>
        <v>TO</v>
      </c>
      <c r="I134" t="str">
        <f>IF(H134="TO","TO",B134)</f>
        <v>TO</v>
      </c>
    </row>
    <row r="135" spans="1:9" x14ac:dyDescent="0.2">
      <c r="A135" t="s">
        <v>28</v>
      </c>
      <c r="B135" t="s">
        <v>51</v>
      </c>
      <c r="C135">
        <v>71.000000000000014</v>
      </c>
      <c r="D135" t="s">
        <v>51</v>
      </c>
      <c r="E135" t="s">
        <v>58</v>
      </c>
      <c r="F135">
        <f>VLOOKUP(A135,Opt!$A$1:$F$43,6,0)</f>
        <v>60</v>
      </c>
      <c r="G135">
        <f t="shared" si="2"/>
        <v>18.333333333333357</v>
      </c>
      <c r="H135" t="str">
        <f>IF(G135=0, "COMPLETE", "TO")</f>
        <v>TO</v>
      </c>
      <c r="I135" t="str">
        <f>IF(H135="TO","TO",B135)</f>
        <v>TO</v>
      </c>
    </row>
    <row r="136" spans="1:9" x14ac:dyDescent="0.2">
      <c r="A136" t="s">
        <v>10</v>
      </c>
      <c r="B136">
        <v>0.33012072085984984</v>
      </c>
      <c r="C136">
        <v>23</v>
      </c>
      <c r="D136" t="s">
        <v>49</v>
      </c>
      <c r="E136" t="s">
        <v>59</v>
      </c>
      <c r="F136">
        <f>VLOOKUP(A136,Opt!$A$1:$F$43,6,0)</f>
        <v>23</v>
      </c>
      <c r="G136">
        <f t="shared" si="2"/>
        <v>0</v>
      </c>
      <c r="H136" t="str">
        <f>IF(G136=0, "COMPLETE", "TO")</f>
        <v>COMPLETE</v>
      </c>
      <c r="I136">
        <f>IF(H136="TO","TO",B136)</f>
        <v>0.33012072085984984</v>
      </c>
    </row>
    <row r="137" spans="1:9" x14ac:dyDescent="0.2">
      <c r="A137" t="s">
        <v>11</v>
      </c>
      <c r="B137" t="s">
        <v>51</v>
      </c>
      <c r="C137">
        <v>66</v>
      </c>
      <c r="D137" t="s">
        <v>51</v>
      </c>
      <c r="E137" t="s">
        <v>59</v>
      </c>
      <c r="F137">
        <f>VLOOKUP(A137,Opt!$A$1:$F$43,6,0)</f>
        <v>64</v>
      </c>
      <c r="G137">
        <f t="shared" si="2"/>
        <v>3.125</v>
      </c>
      <c r="H137" t="str">
        <f>IF(G137=0, "COMPLETE", "TO")</f>
        <v>TO</v>
      </c>
      <c r="I137" t="str">
        <f>IF(H137="TO","TO",B137)</f>
        <v>TO</v>
      </c>
    </row>
    <row r="138" spans="1:9" x14ac:dyDescent="0.2">
      <c r="A138" t="s">
        <v>12</v>
      </c>
      <c r="B138" t="s">
        <v>51</v>
      </c>
      <c r="C138">
        <v>677</v>
      </c>
      <c r="D138" t="s">
        <v>51</v>
      </c>
      <c r="E138" t="s">
        <v>59</v>
      </c>
      <c r="F138" t="str">
        <f>VLOOKUP(A138,Opt!$A$1:$F$43,6,0)</f>
        <v>-</v>
      </c>
      <c r="G138" t="str">
        <f t="shared" si="2"/>
        <v>-</v>
      </c>
      <c r="H138" t="str">
        <f>IF(G138=0, "COMPLETE", "TO")</f>
        <v>TO</v>
      </c>
      <c r="I138" t="str">
        <f>IF(H138="TO","TO",B138)</f>
        <v>TO</v>
      </c>
    </row>
    <row r="139" spans="1:9" x14ac:dyDescent="0.2">
      <c r="A139" t="s">
        <v>13</v>
      </c>
      <c r="B139">
        <v>0.10628534789999999</v>
      </c>
      <c r="C139">
        <v>1016</v>
      </c>
      <c r="D139" t="s">
        <v>49</v>
      </c>
      <c r="E139" t="s">
        <v>59</v>
      </c>
      <c r="F139">
        <f>VLOOKUP(A139,Opt!$A$1:$F$43,6,0)</f>
        <v>1016</v>
      </c>
      <c r="G139">
        <f t="shared" si="2"/>
        <v>0</v>
      </c>
      <c r="H139" t="str">
        <f>IF(G139=0, "COMPLETE", "TO")</f>
        <v>COMPLETE</v>
      </c>
      <c r="I139">
        <f>IF(H139="TO","TO",B139)</f>
        <v>0.10628534789999999</v>
      </c>
    </row>
    <row r="140" spans="1:9" x14ac:dyDescent="0.2">
      <c r="A140" t="s">
        <v>14</v>
      </c>
      <c r="B140" t="s">
        <v>51</v>
      </c>
      <c r="C140">
        <v>1213</v>
      </c>
      <c r="D140" t="s">
        <v>51</v>
      </c>
      <c r="E140" t="s">
        <v>59</v>
      </c>
      <c r="F140">
        <f>VLOOKUP(A140,Opt!$A$1:$F$43,6,0)</f>
        <v>1187</v>
      </c>
      <c r="G140">
        <f t="shared" si="2"/>
        <v>2.1903959561920807</v>
      </c>
      <c r="H140" t="str">
        <f>IF(G140=0, "COMPLETE", "TO")</f>
        <v>TO</v>
      </c>
      <c r="I140" t="str">
        <f>IF(H140="TO","TO",B140)</f>
        <v>TO</v>
      </c>
    </row>
    <row r="141" spans="1:9" x14ac:dyDescent="0.2">
      <c r="A141" t="s">
        <v>15</v>
      </c>
      <c r="B141">
        <v>1.5991660818</v>
      </c>
      <c r="C141">
        <v>1803</v>
      </c>
      <c r="D141" t="s">
        <v>49</v>
      </c>
      <c r="E141" t="s">
        <v>59</v>
      </c>
      <c r="F141">
        <f>VLOOKUP(A141,Opt!$A$1:$F$43,6,0)</f>
        <v>1803</v>
      </c>
      <c r="G141">
        <f t="shared" si="2"/>
        <v>0</v>
      </c>
      <c r="H141" t="str">
        <f>IF(G141=0, "COMPLETE", "TO")</f>
        <v>COMPLETE</v>
      </c>
      <c r="I141">
        <f>IF(H141="TO","TO",B141)</f>
        <v>1.5991660818</v>
      </c>
    </row>
    <row r="142" spans="1:9" x14ac:dyDescent="0.2">
      <c r="A142" t="s">
        <v>16</v>
      </c>
      <c r="B142" t="s">
        <v>51</v>
      </c>
      <c r="C142">
        <v>3170</v>
      </c>
      <c r="D142" t="s">
        <v>51</v>
      </c>
      <c r="E142" t="s">
        <v>59</v>
      </c>
      <c r="F142" t="str">
        <f>VLOOKUP(A142,Opt!$A$1:$F$43,6,0)</f>
        <v>-</v>
      </c>
      <c r="G142" t="str">
        <f t="shared" si="2"/>
        <v>-</v>
      </c>
      <c r="H142" t="str">
        <f>IF(G142=0, "COMPLETE", "TO")</f>
        <v>TO</v>
      </c>
      <c r="I142" t="str">
        <f>IF(H142="TO","TO",B142)</f>
        <v>TO</v>
      </c>
    </row>
    <row r="143" spans="1:9" x14ac:dyDescent="0.2">
      <c r="A143" t="s">
        <v>29</v>
      </c>
      <c r="B143">
        <v>0.65096140049281537</v>
      </c>
      <c r="C143">
        <v>23</v>
      </c>
      <c r="D143" t="s">
        <v>49</v>
      </c>
      <c r="E143" t="s">
        <v>59</v>
      </c>
      <c r="F143">
        <f>VLOOKUP(A143,Opt!$A$1:$F$43,6,0)</f>
        <v>23</v>
      </c>
      <c r="G143">
        <f t="shared" si="2"/>
        <v>0</v>
      </c>
      <c r="H143" t="str">
        <f>IF(G143=0, "COMPLETE", "TO")</f>
        <v>COMPLETE</v>
      </c>
      <c r="I143">
        <f>IF(H143="TO","TO",B143)</f>
        <v>0.65096140049281537</v>
      </c>
    </row>
    <row r="144" spans="1:9" x14ac:dyDescent="0.2">
      <c r="A144" t="s">
        <v>30</v>
      </c>
      <c r="B144">
        <v>2.814434207085287</v>
      </c>
      <c r="C144">
        <v>30</v>
      </c>
      <c r="D144" t="s">
        <v>49</v>
      </c>
      <c r="E144" t="s">
        <v>59</v>
      </c>
      <c r="F144">
        <f>VLOOKUP(A144,Opt!$A$1:$F$43,6,0)</f>
        <v>30</v>
      </c>
      <c r="G144">
        <f t="shared" si="2"/>
        <v>0</v>
      </c>
      <c r="H144" t="str">
        <f>IF(G144=0, "COMPLETE", "TO")</f>
        <v>COMPLETE</v>
      </c>
      <c r="I144">
        <f>IF(H144="TO","TO",B144)</f>
        <v>2.814434207085287</v>
      </c>
    </row>
    <row r="145" spans="1:9" x14ac:dyDescent="0.2">
      <c r="A145" t="s">
        <v>31</v>
      </c>
      <c r="B145">
        <v>0.74625305127119645</v>
      </c>
      <c r="C145">
        <v>28</v>
      </c>
      <c r="D145" t="s">
        <v>49</v>
      </c>
      <c r="E145" t="s">
        <v>59</v>
      </c>
      <c r="F145">
        <f>VLOOKUP(A145,Opt!$A$1:$F$43,6,0)</f>
        <v>28</v>
      </c>
      <c r="G145">
        <f t="shared" si="2"/>
        <v>0</v>
      </c>
      <c r="H145" t="str">
        <f>IF(G145=0, "COMPLETE", "TO")</f>
        <v>COMPLETE</v>
      </c>
      <c r="I145">
        <f>IF(H145="TO","TO",B145)</f>
        <v>0.74625305127119645</v>
      </c>
    </row>
    <row r="146" spans="1:9" x14ac:dyDescent="0.2">
      <c r="A146" t="s">
        <v>32</v>
      </c>
      <c r="B146">
        <v>4.8191585432505235E-2</v>
      </c>
      <c r="C146">
        <v>20</v>
      </c>
      <c r="D146" t="s">
        <v>49</v>
      </c>
      <c r="E146" t="s">
        <v>59</v>
      </c>
      <c r="F146">
        <f>VLOOKUP(A146,Opt!$A$1:$F$43,6,0)</f>
        <v>20</v>
      </c>
      <c r="G146">
        <f t="shared" si="2"/>
        <v>0</v>
      </c>
      <c r="H146" t="str">
        <f>IF(G146=0, "COMPLETE", "TO")</f>
        <v>COMPLETE</v>
      </c>
      <c r="I146">
        <f>IF(H146="TO","TO",B146)</f>
        <v>4.8191585432505235E-2</v>
      </c>
    </row>
    <row r="147" spans="1:9" x14ac:dyDescent="0.2">
      <c r="A147" t="s">
        <v>33</v>
      </c>
      <c r="B147">
        <v>0.12258652411401272</v>
      </c>
      <c r="C147">
        <v>36</v>
      </c>
      <c r="D147" t="s">
        <v>49</v>
      </c>
      <c r="E147" t="s">
        <v>59</v>
      </c>
      <c r="F147">
        <f>VLOOKUP(A147,Opt!$A$1:$F$43,6,0)</f>
        <v>36</v>
      </c>
      <c r="G147">
        <f t="shared" si="2"/>
        <v>0</v>
      </c>
      <c r="H147" t="str">
        <f>IF(G147=0, "COMPLETE", "TO")</f>
        <v>COMPLETE</v>
      </c>
      <c r="I147">
        <f>IF(H147="TO","TO",B147)</f>
        <v>0.12258652411401272</v>
      </c>
    </row>
    <row r="148" spans="1:9" x14ac:dyDescent="0.2">
      <c r="A148" t="s">
        <v>34</v>
      </c>
      <c r="B148">
        <v>45.166489473637199</v>
      </c>
      <c r="C148">
        <v>31</v>
      </c>
      <c r="D148" t="s">
        <v>49</v>
      </c>
      <c r="E148" t="s">
        <v>59</v>
      </c>
      <c r="F148">
        <f>VLOOKUP(A148,Opt!$A$1:$F$43,6,0)</f>
        <v>31</v>
      </c>
      <c r="G148">
        <f t="shared" si="2"/>
        <v>0</v>
      </c>
      <c r="H148" t="str">
        <f>IF(G148=0, "COMPLETE", "TO")</f>
        <v>COMPLETE</v>
      </c>
      <c r="I148">
        <f>IF(H148="TO","TO",B148)</f>
        <v>45.166489473637199</v>
      </c>
    </row>
    <row r="149" spans="1:9" x14ac:dyDescent="0.2">
      <c r="A149" t="s">
        <v>35</v>
      </c>
      <c r="B149">
        <v>6.5304066584212714E-2</v>
      </c>
      <c r="C149">
        <v>20</v>
      </c>
      <c r="D149" t="s">
        <v>49</v>
      </c>
      <c r="E149" t="s">
        <v>59</v>
      </c>
      <c r="F149">
        <f>VLOOKUP(A149,Opt!$A$1:$F$43,6,0)</f>
        <v>20</v>
      </c>
      <c r="G149">
        <f t="shared" si="2"/>
        <v>0</v>
      </c>
      <c r="H149" t="str">
        <f>IF(G149=0, "COMPLETE", "TO")</f>
        <v>COMPLETE</v>
      </c>
      <c r="I149">
        <f>IF(H149="TO","TO",B149)</f>
        <v>6.5304066584212714E-2</v>
      </c>
    </row>
    <row r="150" spans="1:9" x14ac:dyDescent="0.2">
      <c r="A150" t="s">
        <v>36</v>
      </c>
      <c r="B150">
        <v>5.9410036025976298</v>
      </c>
      <c r="C150">
        <v>33</v>
      </c>
      <c r="D150" t="s">
        <v>49</v>
      </c>
      <c r="E150" t="s">
        <v>59</v>
      </c>
      <c r="F150">
        <f>VLOOKUP(A150,Opt!$A$1:$F$43,6,0)</f>
        <v>33</v>
      </c>
      <c r="G150">
        <f t="shared" si="2"/>
        <v>0</v>
      </c>
      <c r="H150" t="str">
        <f>IF(G150=0, "COMPLETE", "TO")</f>
        <v>COMPLETE</v>
      </c>
      <c r="I150">
        <f>IF(H150="TO","TO",B150)</f>
        <v>5.9410036025976298</v>
      </c>
    </row>
    <row r="151" spans="1:9" s="8" customFormat="1" x14ac:dyDescent="0.2">
      <c r="A151" s="8" t="s">
        <v>37</v>
      </c>
      <c r="B151" s="8" t="s">
        <v>51</v>
      </c>
      <c r="C151" s="8">
        <v>51</v>
      </c>
      <c r="D151" s="8" t="s">
        <v>51</v>
      </c>
      <c r="E151" s="8" t="s">
        <v>59</v>
      </c>
      <c r="F151">
        <f>VLOOKUP(A151,Opt!$A$1:$F$43,6,0)</f>
        <v>50</v>
      </c>
      <c r="G151">
        <f t="shared" si="2"/>
        <v>2</v>
      </c>
      <c r="H151" s="8" t="str">
        <f>IF(G151=0, "COMPLETE", "TO")</f>
        <v>TO</v>
      </c>
      <c r="I151" t="str">
        <f>IF(H151="TO","TO",B151)</f>
        <v>TO</v>
      </c>
    </row>
    <row r="152" spans="1:9" x14ac:dyDescent="0.2">
      <c r="A152" t="s">
        <v>38</v>
      </c>
      <c r="B152">
        <v>25.838133587100309</v>
      </c>
      <c r="C152">
        <v>80</v>
      </c>
      <c r="D152" t="s">
        <v>49</v>
      </c>
      <c r="E152" t="s">
        <v>59</v>
      </c>
      <c r="F152">
        <f>VLOOKUP(A152,Opt!$A$1:$F$43,6,0)</f>
        <v>80</v>
      </c>
      <c r="G152">
        <f t="shared" si="2"/>
        <v>0</v>
      </c>
      <c r="H152" t="str">
        <f>IF(G152=0, "COMPLETE", "TO")</f>
        <v>COMPLETE</v>
      </c>
      <c r="I152">
        <f>IF(H152="TO","TO",B152)</f>
        <v>25.838133587100309</v>
      </c>
    </row>
    <row r="153" spans="1:9" x14ac:dyDescent="0.2">
      <c r="A153" t="s">
        <v>39</v>
      </c>
      <c r="B153">
        <v>10.215345274197174</v>
      </c>
      <c r="C153">
        <v>52</v>
      </c>
      <c r="D153" t="s">
        <v>49</v>
      </c>
      <c r="E153" t="s">
        <v>59</v>
      </c>
      <c r="F153">
        <f>VLOOKUP(A153,Opt!$A$1:$F$43,6,0)</f>
        <v>52</v>
      </c>
      <c r="G153">
        <f t="shared" si="2"/>
        <v>0</v>
      </c>
      <c r="H153" t="str">
        <f>IF(G153=0, "COMPLETE", "TO")</f>
        <v>COMPLETE</v>
      </c>
      <c r="I153">
        <f>IF(H153="TO","TO",B153)</f>
        <v>10.215345274197174</v>
      </c>
    </row>
    <row r="154" spans="1:9" x14ac:dyDescent="0.2">
      <c r="A154" t="s">
        <v>40</v>
      </c>
      <c r="B154">
        <v>3.4531528598803556</v>
      </c>
      <c r="C154">
        <v>87</v>
      </c>
      <c r="D154" t="s">
        <v>49</v>
      </c>
      <c r="E154" t="s">
        <v>59</v>
      </c>
      <c r="F154">
        <f>VLOOKUP(A154,Opt!$A$1:$F$43,6,0)</f>
        <v>87</v>
      </c>
      <c r="G154">
        <f t="shared" si="2"/>
        <v>0</v>
      </c>
      <c r="H154" t="str">
        <f>IF(G154=0, "COMPLETE", "TO")</f>
        <v>COMPLETE</v>
      </c>
      <c r="I154">
        <f>IF(H154="TO","TO",B154)</f>
        <v>3.4531528598803556</v>
      </c>
    </row>
    <row r="155" spans="1:9" x14ac:dyDescent="0.2">
      <c r="A155" t="s">
        <v>0</v>
      </c>
      <c r="B155">
        <v>1.2255576344614387</v>
      </c>
      <c r="C155">
        <v>30</v>
      </c>
      <c r="D155" t="s">
        <v>49</v>
      </c>
      <c r="E155" t="s">
        <v>59</v>
      </c>
      <c r="F155">
        <f>VLOOKUP(A155,Opt!$A$1:$F$43,6,0)</f>
        <v>30</v>
      </c>
      <c r="G155">
        <f t="shared" si="2"/>
        <v>0</v>
      </c>
      <c r="H155" t="str">
        <f>IF(G155=0, "COMPLETE", "TO")</f>
        <v>COMPLETE</v>
      </c>
      <c r="I155">
        <f>IF(H155="TO","TO",B155)</f>
        <v>1.2255576344614387</v>
      </c>
    </row>
    <row r="156" spans="1:9" x14ac:dyDescent="0.2">
      <c r="A156" t="s">
        <v>1</v>
      </c>
      <c r="B156">
        <v>383.62504035865419</v>
      </c>
      <c r="C156">
        <v>57</v>
      </c>
      <c r="D156" t="s">
        <v>49</v>
      </c>
      <c r="E156" t="s">
        <v>59</v>
      </c>
      <c r="F156">
        <f>VLOOKUP(A156,Opt!$A$1:$F$43,6,0)</f>
        <v>57</v>
      </c>
      <c r="G156">
        <f t="shared" si="2"/>
        <v>0</v>
      </c>
      <c r="H156" t="str">
        <f>IF(G156=0, "COMPLETE", "TO")</f>
        <v>COMPLETE</v>
      </c>
      <c r="I156">
        <f>IF(H156="TO","TO",B156)</f>
        <v>383.62504035865419</v>
      </c>
    </row>
    <row r="157" spans="1:9" x14ac:dyDescent="0.2">
      <c r="A157" t="s">
        <v>2</v>
      </c>
      <c r="B157">
        <v>378.71806464992704</v>
      </c>
      <c r="C157">
        <v>84</v>
      </c>
      <c r="D157" t="s">
        <v>49</v>
      </c>
      <c r="E157" t="s">
        <v>59</v>
      </c>
      <c r="F157">
        <f>VLOOKUP(A157,Opt!$A$1:$F$43,6,0)</f>
        <v>84</v>
      </c>
      <c r="G157">
        <f t="shared" si="2"/>
        <v>0</v>
      </c>
      <c r="H157" t="str">
        <f>IF(G157=0, "COMPLETE", "TO")</f>
        <v>COMPLETE</v>
      </c>
      <c r="I157">
        <f>IF(H157="TO","TO",B157)</f>
        <v>378.71806464992704</v>
      </c>
    </row>
    <row r="158" spans="1:9" x14ac:dyDescent="0.2">
      <c r="A158" t="s">
        <v>3</v>
      </c>
      <c r="B158" t="s">
        <v>51</v>
      </c>
      <c r="C158">
        <v>108</v>
      </c>
      <c r="D158" t="s">
        <v>51</v>
      </c>
      <c r="E158" t="s">
        <v>59</v>
      </c>
      <c r="F158">
        <f>VLOOKUP(A158,Opt!$A$1:$F$43,6,0)</f>
        <v>107</v>
      </c>
      <c r="G158">
        <f t="shared" si="2"/>
        <v>0.93457943925233633</v>
      </c>
      <c r="H158" t="str">
        <f>IF(G158=0, "COMPLETE", "TO")</f>
        <v>TO</v>
      </c>
      <c r="I158" t="str">
        <f>IF(H158="TO","TO",B158)</f>
        <v>TO</v>
      </c>
    </row>
    <row r="159" spans="1:9" x14ac:dyDescent="0.2">
      <c r="A159" t="s">
        <v>4</v>
      </c>
      <c r="B159">
        <v>804.72637242724886</v>
      </c>
      <c r="C159">
        <v>134</v>
      </c>
      <c r="D159" t="s">
        <v>49</v>
      </c>
      <c r="E159" t="s">
        <v>59</v>
      </c>
      <c r="F159">
        <f>VLOOKUP(A159,Opt!$A$1:$F$43,6,0)</f>
        <v>134</v>
      </c>
      <c r="G159">
        <f t="shared" si="2"/>
        <v>0</v>
      </c>
      <c r="H159" t="str">
        <f>IF(G159=0, "COMPLETE", "TO")</f>
        <v>COMPLETE</v>
      </c>
      <c r="I159">
        <f>IF(H159="TO","TO",B159)</f>
        <v>804.72637242724886</v>
      </c>
    </row>
    <row r="160" spans="1:9" x14ac:dyDescent="0.2">
      <c r="A160" t="s">
        <v>5</v>
      </c>
      <c r="B160">
        <v>4.5567058517946863</v>
      </c>
      <c r="C160">
        <v>36</v>
      </c>
      <c r="D160" t="s">
        <v>49</v>
      </c>
      <c r="E160" t="s">
        <v>59</v>
      </c>
      <c r="F160">
        <f>VLOOKUP(A160,Opt!$A$1:$F$43,6,0)</f>
        <v>36</v>
      </c>
      <c r="G160">
        <f t="shared" si="2"/>
        <v>0</v>
      </c>
      <c r="H160" t="str">
        <f>IF(G160=0, "COMPLETE", "TO")</f>
        <v>COMPLETE</v>
      </c>
      <c r="I160">
        <f>IF(H160="TO","TO",B160)</f>
        <v>4.5567058517946863</v>
      </c>
    </row>
    <row r="161" spans="1:9" x14ac:dyDescent="0.2">
      <c r="A161" t="s">
        <v>6</v>
      </c>
      <c r="B161" t="s">
        <v>51</v>
      </c>
      <c r="C161">
        <v>69</v>
      </c>
      <c r="D161" t="s">
        <v>51</v>
      </c>
      <c r="E161" t="s">
        <v>59</v>
      </c>
      <c r="F161">
        <f>VLOOKUP(A161,Opt!$A$1:$F$43,6,0)</f>
        <v>67</v>
      </c>
      <c r="G161">
        <f t="shared" si="2"/>
        <v>2.9850746268656714</v>
      </c>
      <c r="H161" t="str">
        <f>IF(G161=0, "COMPLETE", "TO")</f>
        <v>TO</v>
      </c>
      <c r="I161" t="str">
        <f>IF(H161="TO","TO",B161)</f>
        <v>TO</v>
      </c>
    </row>
    <row r="162" spans="1:9" x14ac:dyDescent="0.2">
      <c r="A162" t="s">
        <v>7</v>
      </c>
      <c r="B162" t="s">
        <v>51</v>
      </c>
      <c r="C162">
        <v>102</v>
      </c>
      <c r="D162" t="s">
        <v>51</v>
      </c>
      <c r="E162" t="s">
        <v>59</v>
      </c>
      <c r="F162">
        <f>VLOOKUP(A162,Opt!$A$1:$F$43,6,0)</f>
        <v>101</v>
      </c>
      <c r="G162">
        <f t="shared" si="2"/>
        <v>0.99009900990099009</v>
      </c>
      <c r="H162" t="str">
        <f>IF(G162=0, "COMPLETE", "TO")</f>
        <v>TO</v>
      </c>
      <c r="I162" t="str">
        <f>IF(H162="TO","TO",B162)</f>
        <v>TO</v>
      </c>
    </row>
    <row r="163" spans="1:9" x14ac:dyDescent="0.2">
      <c r="A163" t="s">
        <v>8</v>
      </c>
      <c r="B163" t="s">
        <v>51</v>
      </c>
      <c r="C163">
        <v>128</v>
      </c>
      <c r="D163" t="s">
        <v>51</v>
      </c>
      <c r="E163" t="s">
        <v>59</v>
      </c>
      <c r="F163">
        <f>VLOOKUP(A163,Opt!$A$1:$F$43,6,0)</f>
        <v>126</v>
      </c>
      <c r="G163">
        <f t="shared" si="2"/>
        <v>1.5873015873015872</v>
      </c>
      <c r="H163" t="str">
        <f>IF(G163=0, "COMPLETE", "TO")</f>
        <v>TO</v>
      </c>
      <c r="I163" t="str">
        <f>IF(H163="TO","TO",B163)</f>
        <v>TO</v>
      </c>
    </row>
    <row r="164" spans="1:9" x14ac:dyDescent="0.2">
      <c r="A164" t="s">
        <v>9</v>
      </c>
      <c r="B164" t="s">
        <v>51</v>
      </c>
      <c r="C164">
        <v>162</v>
      </c>
      <c r="D164" t="s">
        <v>51</v>
      </c>
      <c r="E164" t="s">
        <v>59</v>
      </c>
      <c r="F164">
        <f>VLOOKUP(A164,Opt!$A$1:$F$43,6,0)</f>
        <v>156</v>
      </c>
      <c r="G164">
        <f t="shared" si="2"/>
        <v>3.8461538461538463</v>
      </c>
      <c r="H164" t="str">
        <f>IF(G164=0, "COMPLETE", "TO")</f>
        <v>TO</v>
      </c>
      <c r="I164" t="str">
        <f>IF(H164="TO","TO",B164)</f>
        <v>TO</v>
      </c>
    </row>
    <row r="165" spans="1:9" x14ac:dyDescent="0.2">
      <c r="A165" t="s">
        <v>17</v>
      </c>
      <c r="B165">
        <v>0.39402145169951841</v>
      </c>
      <c r="C165">
        <v>20</v>
      </c>
      <c r="D165" t="s">
        <v>49</v>
      </c>
      <c r="E165" t="s">
        <v>59</v>
      </c>
      <c r="F165">
        <f>VLOOKUP(A165,Opt!$A$1:$F$43,6,0)</f>
        <v>20</v>
      </c>
      <c r="G165">
        <f t="shared" si="2"/>
        <v>0</v>
      </c>
      <c r="H165" t="str">
        <f>IF(G165=0, "COMPLETE", "TO")</f>
        <v>COMPLETE</v>
      </c>
      <c r="I165">
        <f>IF(H165="TO","TO",B165)</f>
        <v>0.39402145169951841</v>
      </c>
    </row>
    <row r="166" spans="1:9" x14ac:dyDescent="0.2">
      <c r="A166" t="s">
        <v>18</v>
      </c>
      <c r="B166">
        <v>0.32164112070022383</v>
      </c>
      <c r="C166">
        <v>20</v>
      </c>
      <c r="D166" t="s">
        <v>49</v>
      </c>
      <c r="E166" t="s">
        <v>59</v>
      </c>
      <c r="F166">
        <f>VLOOKUP(A166,Opt!$A$1:$F$43,6,0)</f>
        <v>20</v>
      </c>
      <c r="G166">
        <f t="shared" si="2"/>
        <v>0</v>
      </c>
      <c r="H166" t="str">
        <f>IF(G166=0, "COMPLETE", "TO")</f>
        <v>COMPLETE</v>
      </c>
      <c r="I166">
        <f>IF(H166="TO","TO",B166)</f>
        <v>0.32164112070022383</v>
      </c>
    </row>
    <row r="167" spans="1:9" x14ac:dyDescent="0.2">
      <c r="A167" t="s">
        <v>19</v>
      </c>
      <c r="B167">
        <v>0.33527404080232376</v>
      </c>
      <c r="C167">
        <v>20</v>
      </c>
      <c r="D167" t="s">
        <v>49</v>
      </c>
      <c r="E167" t="s">
        <v>59</v>
      </c>
      <c r="F167">
        <f>VLOOKUP(A167,Opt!$A$1:$F$43,6,0)</f>
        <v>20</v>
      </c>
      <c r="G167">
        <f t="shared" si="2"/>
        <v>0</v>
      </c>
      <c r="H167" t="str">
        <f>IF(G167=0, "COMPLETE", "TO")</f>
        <v>COMPLETE</v>
      </c>
      <c r="I167">
        <f>IF(H167="TO","TO",B167)</f>
        <v>0.33527404080232376</v>
      </c>
    </row>
    <row r="168" spans="1:9" x14ac:dyDescent="0.2">
      <c r="A168" t="s">
        <v>20</v>
      </c>
      <c r="B168">
        <v>6.2059299029977408</v>
      </c>
      <c r="C168">
        <v>15</v>
      </c>
      <c r="D168" t="s">
        <v>49</v>
      </c>
      <c r="E168" t="s">
        <v>59</v>
      </c>
      <c r="F168">
        <f>VLOOKUP(A168,Opt!$A$1:$F$43,6,0)</f>
        <v>15</v>
      </c>
      <c r="G168">
        <f t="shared" si="2"/>
        <v>0</v>
      </c>
      <c r="H168" t="str">
        <f>IF(G168=0, "COMPLETE", "TO")</f>
        <v>COMPLETE</v>
      </c>
      <c r="I168">
        <f>IF(H168="TO","TO",B168)</f>
        <v>6.2059299029977408</v>
      </c>
    </row>
    <row r="169" spans="1:9" x14ac:dyDescent="0.2">
      <c r="A169" t="s">
        <v>21</v>
      </c>
      <c r="B169">
        <v>2.1068395371024966</v>
      </c>
      <c r="C169">
        <v>15</v>
      </c>
      <c r="D169" t="s">
        <v>49</v>
      </c>
      <c r="E169" t="s">
        <v>59</v>
      </c>
      <c r="F169">
        <f>VLOOKUP(A169,Opt!$A$1:$F$43,6,0)</f>
        <v>15</v>
      </c>
      <c r="G169">
        <f t="shared" si="2"/>
        <v>0</v>
      </c>
      <c r="H169" t="str">
        <f>IF(G169=0, "COMPLETE", "TO")</f>
        <v>COMPLETE</v>
      </c>
      <c r="I169">
        <f>IF(H169="TO","TO",B169)</f>
        <v>2.1068395371024966</v>
      </c>
    </row>
    <row r="170" spans="1:9" x14ac:dyDescent="0.2">
      <c r="A170" t="s">
        <v>22</v>
      </c>
      <c r="B170">
        <v>1.6711778169024913</v>
      </c>
      <c r="C170">
        <v>15</v>
      </c>
      <c r="D170" t="s">
        <v>49</v>
      </c>
      <c r="E170" t="s">
        <v>59</v>
      </c>
      <c r="F170">
        <f>VLOOKUP(A170,Opt!$A$1:$F$43,6,0)</f>
        <v>15</v>
      </c>
      <c r="G170">
        <f t="shared" si="2"/>
        <v>0</v>
      </c>
      <c r="H170" t="str">
        <f>IF(G170=0, "COMPLETE", "TO")</f>
        <v>COMPLETE</v>
      </c>
      <c r="I170">
        <f>IF(H170="TO","TO",B170)</f>
        <v>1.6711778169024913</v>
      </c>
    </row>
    <row r="171" spans="1:9" x14ac:dyDescent="0.2">
      <c r="A171" t="s">
        <v>26</v>
      </c>
      <c r="B171" t="s">
        <v>51</v>
      </c>
      <c r="C171">
        <v>61</v>
      </c>
      <c r="D171" t="s">
        <v>51</v>
      </c>
      <c r="E171" t="s">
        <v>59</v>
      </c>
      <c r="F171">
        <f>VLOOKUP(A171,Opt!$A$1:$F$43,6,0)</f>
        <v>60</v>
      </c>
      <c r="G171">
        <f t="shared" si="2"/>
        <v>1.6666666666666667</v>
      </c>
      <c r="H171" t="str">
        <f>IF(G171=0, "COMPLETE", "TO")</f>
        <v>TO</v>
      </c>
      <c r="I171" t="str">
        <f>IF(H171="TO","TO",B171)</f>
        <v>TO</v>
      </c>
    </row>
    <row r="172" spans="1:9" x14ac:dyDescent="0.2">
      <c r="A172" t="s">
        <v>27</v>
      </c>
      <c r="B172" t="s">
        <v>51</v>
      </c>
      <c r="C172">
        <v>61</v>
      </c>
      <c r="D172" t="s">
        <v>51</v>
      </c>
      <c r="E172" t="s">
        <v>59</v>
      </c>
      <c r="F172">
        <f>VLOOKUP(A172,Opt!$A$1:$F$43,6,0)</f>
        <v>60</v>
      </c>
      <c r="G172">
        <f t="shared" si="2"/>
        <v>1.6666666666666667</v>
      </c>
      <c r="H172" t="str">
        <f>IF(G172=0, "COMPLETE", "TO")</f>
        <v>TO</v>
      </c>
      <c r="I172" t="str">
        <f>IF(H172="TO","TO",B172)</f>
        <v>TO</v>
      </c>
    </row>
    <row r="173" spans="1:9" x14ac:dyDescent="0.2">
      <c r="A173" t="s">
        <v>28</v>
      </c>
      <c r="B173" t="s">
        <v>51</v>
      </c>
      <c r="C173">
        <v>61</v>
      </c>
      <c r="D173" t="s">
        <v>51</v>
      </c>
      <c r="E173" t="s">
        <v>59</v>
      </c>
      <c r="F173">
        <f>VLOOKUP(A173,Opt!$A$1:$F$43,6,0)</f>
        <v>60</v>
      </c>
      <c r="G173">
        <f t="shared" si="2"/>
        <v>1.6666666666666667</v>
      </c>
      <c r="H173" t="str">
        <f>IF(G173=0, "COMPLETE", "TO")</f>
        <v>TO</v>
      </c>
      <c r="I173" t="str">
        <f>IF(H173="TO","TO",B173)</f>
        <v>TO</v>
      </c>
    </row>
    <row r="174" spans="1:9" x14ac:dyDescent="0.2">
      <c r="A174" t="s">
        <v>20</v>
      </c>
      <c r="B174">
        <v>94.356017681385865</v>
      </c>
      <c r="C174">
        <v>15</v>
      </c>
      <c r="D174" t="s">
        <v>49</v>
      </c>
      <c r="E174" t="s">
        <v>52</v>
      </c>
      <c r="F174">
        <f>VLOOKUP(A174,Opt!$A$1:$F$43,6,0)</f>
        <v>15</v>
      </c>
      <c r="G174">
        <f t="shared" si="2"/>
        <v>0</v>
      </c>
      <c r="H174" t="str">
        <f>IF(G174=0, "COMPLETE", "TO")</f>
        <v>COMPLETE</v>
      </c>
      <c r="I174">
        <f>IF(H174="TO","TO",B174)</f>
        <v>94.356017681385865</v>
      </c>
    </row>
    <row r="175" spans="1:9" x14ac:dyDescent="0.2">
      <c r="A175" t="s">
        <v>21</v>
      </c>
      <c r="B175">
        <v>164.78283408391286</v>
      </c>
      <c r="C175">
        <v>15</v>
      </c>
      <c r="D175" t="s">
        <v>49</v>
      </c>
      <c r="E175" t="s">
        <v>52</v>
      </c>
      <c r="F175">
        <f>VLOOKUP(A175,Opt!$A$1:$F$43,6,0)</f>
        <v>15</v>
      </c>
      <c r="G175">
        <f t="shared" si="2"/>
        <v>0</v>
      </c>
      <c r="H175" t="str">
        <f>IF(G175=0, "COMPLETE", "TO")</f>
        <v>COMPLETE</v>
      </c>
      <c r="I175">
        <f>IF(H175="TO","TO",B175)</f>
        <v>164.78283408391286</v>
      </c>
    </row>
    <row r="176" spans="1:9" x14ac:dyDescent="0.2">
      <c r="A176" t="s">
        <v>22</v>
      </c>
      <c r="B176">
        <v>40.31111741038039</v>
      </c>
      <c r="C176">
        <v>15</v>
      </c>
      <c r="D176" t="s">
        <v>49</v>
      </c>
      <c r="E176" t="s">
        <v>52</v>
      </c>
      <c r="F176">
        <f>VLOOKUP(A176,Opt!$A$1:$F$43,6,0)</f>
        <v>15</v>
      </c>
      <c r="G176">
        <f t="shared" si="2"/>
        <v>0</v>
      </c>
      <c r="H176" t="str">
        <f>IF(G176=0, "COMPLETE", "TO")</f>
        <v>COMPLETE</v>
      </c>
      <c r="I176">
        <f>IF(H176="TO","TO",B176)</f>
        <v>40.31111741038039</v>
      </c>
    </row>
    <row r="177" spans="1:9" s="8" customFormat="1" x14ac:dyDescent="0.2">
      <c r="A177" s="8" t="s">
        <v>23</v>
      </c>
      <c r="B177" s="8" t="s">
        <v>51</v>
      </c>
      <c r="C177" s="8">
        <v>31</v>
      </c>
      <c r="D177" s="8" t="s">
        <v>51</v>
      </c>
      <c r="E177" s="8" t="s">
        <v>52</v>
      </c>
      <c r="F177">
        <f>VLOOKUP(A177,Opt!$A$1:$F$43,6,0)</f>
        <v>30</v>
      </c>
      <c r="G177">
        <f t="shared" si="2"/>
        <v>3.3333333333333335</v>
      </c>
      <c r="H177" s="8" t="str">
        <f>IF(G177=0, "COMPLETE", "TO")</f>
        <v>TO</v>
      </c>
      <c r="I177" t="str">
        <f>IF(H177="TO","TO",B177)</f>
        <v>TO</v>
      </c>
    </row>
    <row r="178" spans="1:9" s="8" customFormat="1" x14ac:dyDescent="0.2">
      <c r="A178" s="8" t="s">
        <v>24</v>
      </c>
      <c r="B178" s="8" t="s">
        <v>51</v>
      </c>
      <c r="C178" s="8">
        <v>31</v>
      </c>
      <c r="D178" s="8" t="s">
        <v>51</v>
      </c>
      <c r="E178" s="8" t="s">
        <v>52</v>
      </c>
      <c r="F178">
        <f>VLOOKUP(A178,Opt!$A$1:$F$43,6,0)</f>
        <v>30</v>
      </c>
      <c r="G178">
        <f t="shared" si="2"/>
        <v>3.3333333333333335</v>
      </c>
      <c r="H178" s="8" t="str">
        <f>IF(G178=0, "COMPLETE", "TO")</f>
        <v>TO</v>
      </c>
      <c r="I178" t="str">
        <f>IF(H178="TO","TO",B178)</f>
        <v>TO</v>
      </c>
    </row>
    <row r="179" spans="1:9" x14ac:dyDescent="0.2">
      <c r="A179" t="s">
        <v>25</v>
      </c>
      <c r="B179">
        <v>249.67845093249343</v>
      </c>
      <c r="C179">
        <v>30</v>
      </c>
      <c r="D179" t="s">
        <v>49</v>
      </c>
      <c r="E179" t="s">
        <v>52</v>
      </c>
      <c r="F179">
        <f>VLOOKUP(A179,Opt!$A$1:$F$43,6,0)</f>
        <v>30</v>
      </c>
      <c r="G179">
        <f t="shared" si="2"/>
        <v>0</v>
      </c>
      <c r="H179" t="str">
        <f>IF(G179=0, "COMPLETE", "TO")</f>
        <v>COMPLETE</v>
      </c>
      <c r="I179">
        <f>IF(H179="TO","TO",B179)</f>
        <v>249.67845093249343</v>
      </c>
    </row>
    <row r="180" spans="1:9" x14ac:dyDescent="0.2">
      <c r="A180" t="s">
        <v>17</v>
      </c>
      <c r="B180" t="s">
        <v>51</v>
      </c>
      <c r="C180">
        <v>43</v>
      </c>
      <c r="D180" t="s">
        <v>51</v>
      </c>
      <c r="E180" t="s">
        <v>55</v>
      </c>
      <c r="F180">
        <f>VLOOKUP(A180,Opt!$A$1:$F$43,6,0)</f>
        <v>20</v>
      </c>
      <c r="G180">
        <f t="shared" si="2"/>
        <v>114.99999999999999</v>
      </c>
      <c r="H180" t="str">
        <f>IF(G180=0, "COMPLETE", "TO")</f>
        <v>TO</v>
      </c>
      <c r="I180" t="str">
        <f>IF(H180="TO","TO",B180)</f>
        <v>TO</v>
      </c>
    </row>
    <row r="181" spans="1:9" x14ac:dyDescent="0.2">
      <c r="A181" t="s">
        <v>18</v>
      </c>
      <c r="B181" t="s">
        <v>51</v>
      </c>
      <c r="C181">
        <v>46</v>
      </c>
      <c r="D181" t="s">
        <v>51</v>
      </c>
      <c r="E181" t="s">
        <v>55</v>
      </c>
      <c r="F181">
        <f>VLOOKUP(A181,Opt!$A$1:$F$43,6,0)</f>
        <v>20</v>
      </c>
      <c r="G181">
        <f t="shared" si="2"/>
        <v>130</v>
      </c>
      <c r="H181" t="str">
        <f>IF(G181=0, "COMPLETE", "TO")</f>
        <v>TO</v>
      </c>
      <c r="I181" t="str">
        <f>IF(H181="TO","TO",B181)</f>
        <v>TO</v>
      </c>
    </row>
    <row r="182" spans="1:9" x14ac:dyDescent="0.2">
      <c r="A182" t="s">
        <v>19</v>
      </c>
      <c r="B182">
        <v>1799</v>
      </c>
      <c r="C182">
        <v>20</v>
      </c>
      <c r="D182" t="s">
        <v>49</v>
      </c>
      <c r="E182" t="s">
        <v>55</v>
      </c>
      <c r="F182">
        <f>VLOOKUP(A182,Opt!$A$1:$F$43,6,0)</f>
        <v>20</v>
      </c>
      <c r="G182">
        <f t="shared" si="2"/>
        <v>0</v>
      </c>
      <c r="H182" t="str">
        <f>IF(G182=0, "COMPLETE", "TO")</f>
        <v>COMPLETE</v>
      </c>
      <c r="I182">
        <f>IF(H182="TO","TO",B182)</f>
        <v>1799</v>
      </c>
    </row>
    <row r="183" spans="1:9" x14ac:dyDescent="0.2">
      <c r="A183" t="s">
        <v>20</v>
      </c>
      <c r="B183" t="s">
        <v>51</v>
      </c>
      <c r="C183">
        <v>23</v>
      </c>
      <c r="D183" t="s">
        <v>51</v>
      </c>
      <c r="E183" t="s">
        <v>55</v>
      </c>
      <c r="F183">
        <f>VLOOKUP(A183,Opt!$A$1:$F$43,6,0)</f>
        <v>15</v>
      </c>
      <c r="G183">
        <f t="shared" si="2"/>
        <v>53.333333333333336</v>
      </c>
      <c r="H183" t="str">
        <f>IF(G183=0, "COMPLETE", "TO")</f>
        <v>TO</v>
      </c>
      <c r="I183" t="str">
        <f>IF(H183="TO","TO",B183)</f>
        <v>TO</v>
      </c>
    </row>
    <row r="184" spans="1:9" x14ac:dyDescent="0.2">
      <c r="A184" t="s">
        <v>21</v>
      </c>
      <c r="B184" t="s">
        <v>51</v>
      </c>
      <c r="C184">
        <v>26</v>
      </c>
      <c r="D184" t="s">
        <v>51</v>
      </c>
      <c r="E184" t="s">
        <v>55</v>
      </c>
      <c r="F184">
        <f>VLOOKUP(A184,Opt!$A$1:$F$43,6,0)</f>
        <v>15</v>
      </c>
      <c r="G184">
        <f t="shared" si="2"/>
        <v>73.333333333333329</v>
      </c>
      <c r="H184" t="str">
        <f>IF(G184=0, "COMPLETE", "TO")</f>
        <v>TO</v>
      </c>
      <c r="I184" t="str">
        <f>IF(H184="TO","TO",B184)</f>
        <v>TO</v>
      </c>
    </row>
    <row r="185" spans="1:9" x14ac:dyDescent="0.2">
      <c r="A185" t="s">
        <v>22</v>
      </c>
      <c r="B185" t="s">
        <v>51</v>
      </c>
      <c r="C185">
        <v>29</v>
      </c>
      <c r="D185" t="s">
        <v>51</v>
      </c>
      <c r="E185" t="s">
        <v>55</v>
      </c>
      <c r="F185">
        <f>VLOOKUP(A185,Opt!$A$1:$F$43,6,0)</f>
        <v>15</v>
      </c>
      <c r="G185">
        <f t="shared" si="2"/>
        <v>93.333333333333329</v>
      </c>
      <c r="H185" t="str">
        <f>IF(G185=0, "COMPLETE", "TO")</f>
        <v>TO</v>
      </c>
      <c r="I185" t="str">
        <f>IF(H185="TO","TO",B185)</f>
        <v>TO</v>
      </c>
    </row>
    <row r="186" spans="1:9" x14ac:dyDescent="0.2">
      <c r="A186" t="s">
        <v>23</v>
      </c>
      <c r="B186" t="s">
        <v>51</v>
      </c>
      <c r="C186">
        <v>65</v>
      </c>
      <c r="D186" t="s">
        <v>51</v>
      </c>
      <c r="E186" t="s">
        <v>55</v>
      </c>
      <c r="F186">
        <f>VLOOKUP(A186,Opt!$A$1:$F$43,6,0)</f>
        <v>30</v>
      </c>
      <c r="G186">
        <f t="shared" si="2"/>
        <v>116.66666666666667</v>
      </c>
      <c r="H186" t="str">
        <f>IF(G186=0, "COMPLETE", "TO")</f>
        <v>TO</v>
      </c>
      <c r="I186" t="str">
        <f>IF(H186="TO","TO",B186)</f>
        <v>TO</v>
      </c>
    </row>
    <row r="187" spans="1:9" x14ac:dyDescent="0.2">
      <c r="A187" t="s">
        <v>24</v>
      </c>
      <c r="B187" t="s">
        <v>51</v>
      </c>
      <c r="C187">
        <v>51</v>
      </c>
      <c r="D187" t="s">
        <v>51</v>
      </c>
      <c r="E187" t="s">
        <v>55</v>
      </c>
      <c r="F187">
        <f>VLOOKUP(A187,Opt!$A$1:$F$43,6,0)</f>
        <v>30</v>
      </c>
      <c r="G187">
        <f t="shared" si="2"/>
        <v>70</v>
      </c>
      <c r="H187" t="str">
        <f>IF(G187=0, "COMPLETE", "TO")</f>
        <v>TO</v>
      </c>
      <c r="I187" t="str">
        <f>IF(H187="TO","TO",B187)</f>
        <v>TO</v>
      </c>
    </row>
    <row r="188" spans="1:9" x14ac:dyDescent="0.2">
      <c r="A188" t="s">
        <v>25</v>
      </c>
      <c r="B188" t="s">
        <v>51</v>
      </c>
      <c r="C188">
        <v>62</v>
      </c>
      <c r="D188" t="s">
        <v>51</v>
      </c>
      <c r="E188" t="s">
        <v>55</v>
      </c>
      <c r="F188">
        <f>VLOOKUP(A188,Opt!$A$1:$F$43,6,0)</f>
        <v>30</v>
      </c>
      <c r="G188">
        <f t="shared" si="2"/>
        <v>106.66666666666667</v>
      </c>
      <c r="H188" t="str">
        <f>IF(G188=0, "COMPLETE", "TO")</f>
        <v>TO</v>
      </c>
      <c r="I188" t="str">
        <f>IF(H188="TO","TO",B188)</f>
        <v>TO</v>
      </c>
    </row>
    <row r="189" spans="1:9" x14ac:dyDescent="0.2">
      <c r="A189" t="s">
        <v>26</v>
      </c>
      <c r="B189" t="s">
        <v>51</v>
      </c>
      <c r="C189">
        <v>143</v>
      </c>
      <c r="D189" t="s">
        <v>51</v>
      </c>
      <c r="E189" t="s">
        <v>55</v>
      </c>
      <c r="F189">
        <f>VLOOKUP(A189,Opt!$A$1:$F$43,6,0)</f>
        <v>60</v>
      </c>
      <c r="G189">
        <f t="shared" si="2"/>
        <v>138.33333333333334</v>
      </c>
      <c r="H189" t="str">
        <f>IF(G189=0, "COMPLETE", "TO")</f>
        <v>TO</v>
      </c>
      <c r="I189" t="str">
        <f>IF(H189="TO","TO",B189)</f>
        <v>TO</v>
      </c>
    </row>
    <row r="190" spans="1:9" x14ac:dyDescent="0.2">
      <c r="A190" t="s">
        <v>27</v>
      </c>
      <c r="B190" t="s">
        <v>51</v>
      </c>
      <c r="C190">
        <v>145</v>
      </c>
      <c r="D190" t="s">
        <v>51</v>
      </c>
      <c r="E190" t="s">
        <v>55</v>
      </c>
      <c r="F190">
        <f>VLOOKUP(A190,Opt!$A$1:$F$43,6,0)</f>
        <v>60</v>
      </c>
      <c r="G190">
        <f t="shared" si="2"/>
        <v>141.66666666666669</v>
      </c>
      <c r="H190" t="str">
        <f>IF(G190=0, "COMPLETE", "TO")</f>
        <v>TO</v>
      </c>
      <c r="I190" t="str">
        <f>IF(H190="TO","TO",B190)</f>
        <v>TO</v>
      </c>
    </row>
    <row r="191" spans="1:9" x14ac:dyDescent="0.2">
      <c r="A191" t="s">
        <v>28</v>
      </c>
      <c r="B191" t="s">
        <v>51</v>
      </c>
      <c r="C191">
        <v>150</v>
      </c>
      <c r="D191" t="s">
        <v>51</v>
      </c>
      <c r="E191" t="s">
        <v>55</v>
      </c>
      <c r="F191">
        <f>VLOOKUP(A191,Opt!$A$1:$F$43,6,0)</f>
        <v>60</v>
      </c>
      <c r="G191">
        <f t="shared" si="2"/>
        <v>150</v>
      </c>
      <c r="H191" t="str">
        <f>IF(G191=0, "COMPLETE", "TO")</f>
        <v>TO</v>
      </c>
      <c r="I191" t="str">
        <f>IF(H191="TO","TO",B191)</f>
        <v>TO</v>
      </c>
    </row>
    <row r="192" spans="1:9" x14ac:dyDescent="0.2">
      <c r="A192" t="s">
        <v>17</v>
      </c>
      <c r="B192">
        <v>470.69343909999998</v>
      </c>
      <c r="C192">
        <v>20</v>
      </c>
      <c r="D192" t="s">
        <v>49</v>
      </c>
      <c r="E192" t="s">
        <v>56</v>
      </c>
      <c r="F192">
        <f>VLOOKUP(A192,Opt!$A$1:$F$43,6,0)</f>
        <v>20</v>
      </c>
      <c r="G192">
        <f t="shared" si="2"/>
        <v>0</v>
      </c>
      <c r="H192" t="str">
        <f>IF(G192=0, "COMPLETE", "TO")</f>
        <v>COMPLETE</v>
      </c>
      <c r="I192">
        <f>IF(H192="TO","TO",B192)</f>
        <v>470.69343909999998</v>
      </c>
    </row>
    <row r="193" spans="1:9" x14ac:dyDescent="0.2">
      <c r="A193" t="s">
        <v>18</v>
      </c>
      <c r="B193" t="s">
        <v>51</v>
      </c>
      <c r="C193">
        <v>46</v>
      </c>
      <c r="D193" t="s">
        <v>51</v>
      </c>
      <c r="E193" t="s">
        <v>56</v>
      </c>
      <c r="F193">
        <f>VLOOKUP(A193,Opt!$A$1:$F$43,6,0)</f>
        <v>20</v>
      </c>
      <c r="G193">
        <f t="shared" si="2"/>
        <v>130</v>
      </c>
      <c r="H193" t="str">
        <f>IF(G193=0, "COMPLETE", "TO")</f>
        <v>TO</v>
      </c>
      <c r="I193" t="str">
        <f>IF(H193="TO","TO",B193)</f>
        <v>TO</v>
      </c>
    </row>
    <row r="194" spans="1:9" x14ac:dyDescent="0.2">
      <c r="A194" t="s">
        <v>19</v>
      </c>
      <c r="B194">
        <v>913.80069170000002</v>
      </c>
      <c r="C194">
        <v>20</v>
      </c>
      <c r="D194" t="s">
        <v>49</v>
      </c>
      <c r="E194" t="s">
        <v>56</v>
      </c>
      <c r="F194">
        <f>VLOOKUP(A194,Opt!$A$1:$F$43,6,0)</f>
        <v>20</v>
      </c>
      <c r="G194">
        <f t="shared" si="2"/>
        <v>0</v>
      </c>
      <c r="H194" t="str">
        <f>IF(G194=0, "COMPLETE", "TO")</f>
        <v>COMPLETE</v>
      </c>
      <c r="I194">
        <f>IF(H194="TO","TO",B194)</f>
        <v>913.80069170000002</v>
      </c>
    </row>
    <row r="195" spans="1:9" x14ac:dyDescent="0.2">
      <c r="A195" t="s">
        <v>20</v>
      </c>
      <c r="B195" t="s">
        <v>51</v>
      </c>
      <c r="C195">
        <v>23</v>
      </c>
      <c r="D195" t="s">
        <v>51</v>
      </c>
      <c r="E195" t="s">
        <v>56</v>
      </c>
      <c r="F195">
        <f>VLOOKUP(A195,Opt!$A$1:$F$43,6,0)</f>
        <v>15</v>
      </c>
      <c r="G195">
        <f t="shared" ref="G195:G206" si="3">IF(F195="-","-",(C195-F195)/F195*100)</f>
        <v>53.333333333333336</v>
      </c>
      <c r="H195" t="str">
        <f>IF(G195=0, "COMPLETE", "TO")</f>
        <v>TO</v>
      </c>
      <c r="I195" t="str">
        <f>IF(H195="TO","TO",B195)</f>
        <v>TO</v>
      </c>
    </row>
    <row r="196" spans="1:9" x14ac:dyDescent="0.2">
      <c r="A196" t="s">
        <v>21</v>
      </c>
      <c r="B196" t="s">
        <v>51</v>
      </c>
      <c r="C196">
        <v>26</v>
      </c>
      <c r="D196" t="s">
        <v>51</v>
      </c>
      <c r="E196" t="s">
        <v>56</v>
      </c>
      <c r="F196">
        <f>VLOOKUP(A196,Opt!$A$1:$F$43,6,0)</f>
        <v>15</v>
      </c>
      <c r="G196">
        <f t="shared" si="3"/>
        <v>73.333333333333329</v>
      </c>
      <c r="H196" t="str">
        <f>IF(G196=0, "COMPLETE", "TO")</f>
        <v>TO</v>
      </c>
      <c r="I196" t="str">
        <f>IF(H196="TO","TO",B196)</f>
        <v>TO</v>
      </c>
    </row>
    <row r="197" spans="1:9" x14ac:dyDescent="0.2">
      <c r="A197" t="s">
        <v>22</v>
      </c>
      <c r="B197" t="s">
        <v>51</v>
      </c>
      <c r="C197">
        <v>29</v>
      </c>
      <c r="D197" t="s">
        <v>51</v>
      </c>
      <c r="E197" t="s">
        <v>56</v>
      </c>
      <c r="F197">
        <f>VLOOKUP(A197,Opt!$A$1:$F$43,6,0)</f>
        <v>15</v>
      </c>
      <c r="G197">
        <f t="shared" si="3"/>
        <v>93.333333333333329</v>
      </c>
      <c r="H197" t="str">
        <f>IF(G197=0, "COMPLETE", "TO")</f>
        <v>TO</v>
      </c>
      <c r="I197" t="str">
        <f>IF(H197="TO","TO",B197)</f>
        <v>TO</v>
      </c>
    </row>
    <row r="198" spans="1:9" x14ac:dyDescent="0.2">
      <c r="A198" t="s">
        <v>23</v>
      </c>
      <c r="B198" t="s">
        <v>51</v>
      </c>
      <c r="C198">
        <v>65</v>
      </c>
      <c r="D198" t="s">
        <v>51</v>
      </c>
      <c r="E198" t="s">
        <v>56</v>
      </c>
      <c r="F198">
        <f>VLOOKUP(A198,Opt!$A$1:$F$43,6,0)</f>
        <v>30</v>
      </c>
      <c r="G198">
        <f t="shared" si="3"/>
        <v>116.66666666666667</v>
      </c>
      <c r="H198" t="str">
        <f>IF(G198=0, "COMPLETE", "TO")</f>
        <v>TO</v>
      </c>
      <c r="I198" t="str">
        <f>IF(H198="TO","TO",B198)</f>
        <v>TO</v>
      </c>
    </row>
    <row r="199" spans="1:9" x14ac:dyDescent="0.2">
      <c r="A199" t="s">
        <v>24</v>
      </c>
      <c r="B199" t="s">
        <v>51</v>
      </c>
      <c r="C199">
        <v>51</v>
      </c>
      <c r="D199" t="s">
        <v>51</v>
      </c>
      <c r="E199" t="s">
        <v>56</v>
      </c>
      <c r="F199">
        <f>VLOOKUP(A199,Opt!$A$1:$F$43,6,0)</f>
        <v>30</v>
      </c>
      <c r="G199">
        <f t="shared" si="3"/>
        <v>70</v>
      </c>
      <c r="H199" t="str">
        <f>IF(G199=0, "COMPLETE", "TO")</f>
        <v>TO</v>
      </c>
      <c r="I199" t="str">
        <f>IF(H199="TO","TO",B199)</f>
        <v>TO</v>
      </c>
    </row>
    <row r="200" spans="1:9" x14ac:dyDescent="0.2">
      <c r="A200" t="s">
        <v>25</v>
      </c>
      <c r="B200" t="s">
        <v>51</v>
      </c>
      <c r="C200">
        <v>62</v>
      </c>
      <c r="D200" t="s">
        <v>51</v>
      </c>
      <c r="E200" t="s">
        <v>56</v>
      </c>
      <c r="F200">
        <f>VLOOKUP(A200,Opt!$A$1:$F$43,6,0)</f>
        <v>30</v>
      </c>
      <c r="G200">
        <f t="shared" si="3"/>
        <v>106.66666666666667</v>
      </c>
      <c r="H200" t="str">
        <f>IF(G200=0, "COMPLETE", "TO")</f>
        <v>TO</v>
      </c>
      <c r="I200" t="str">
        <f>IF(H200="TO","TO",B200)</f>
        <v>TO</v>
      </c>
    </row>
    <row r="201" spans="1:9" x14ac:dyDescent="0.2">
      <c r="A201" t="s">
        <v>26</v>
      </c>
      <c r="B201" t="s">
        <v>51</v>
      </c>
      <c r="C201">
        <v>143</v>
      </c>
      <c r="D201" t="s">
        <v>51</v>
      </c>
      <c r="E201" t="s">
        <v>56</v>
      </c>
      <c r="F201">
        <f>VLOOKUP(A201,Opt!$A$1:$F$43,6,0)</f>
        <v>60</v>
      </c>
      <c r="G201">
        <f t="shared" si="3"/>
        <v>138.33333333333334</v>
      </c>
      <c r="H201" t="str">
        <f>IF(G201=0, "COMPLETE", "TO")</f>
        <v>TO</v>
      </c>
      <c r="I201" t="str">
        <f>IF(H201="TO","TO",B201)</f>
        <v>TO</v>
      </c>
    </row>
    <row r="202" spans="1:9" x14ac:dyDescent="0.2">
      <c r="A202" t="s">
        <v>27</v>
      </c>
      <c r="B202" t="s">
        <v>51</v>
      </c>
      <c r="C202">
        <v>145</v>
      </c>
      <c r="D202" t="s">
        <v>51</v>
      </c>
      <c r="E202" t="s">
        <v>56</v>
      </c>
      <c r="F202">
        <f>VLOOKUP(A202,Opt!$A$1:$F$43,6,0)</f>
        <v>60</v>
      </c>
      <c r="G202">
        <f t="shared" si="3"/>
        <v>141.66666666666669</v>
      </c>
      <c r="H202" t="str">
        <f>IF(G202=0, "COMPLETE", "TO")</f>
        <v>TO</v>
      </c>
      <c r="I202" t="str">
        <f>IF(H202="TO","TO",B202)</f>
        <v>TO</v>
      </c>
    </row>
    <row r="203" spans="1:9" x14ac:dyDescent="0.2">
      <c r="A203" t="s">
        <v>28</v>
      </c>
      <c r="B203" t="s">
        <v>51</v>
      </c>
      <c r="C203">
        <v>150</v>
      </c>
      <c r="D203" t="s">
        <v>51</v>
      </c>
      <c r="E203" t="s">
        <v>56</v>
      </c>
      <c r="F203">
        <f>VLOOKUP(A203,Opt!$A$1:$F$43,6,0)</f>
        <v>60</v>
      </c>
      <c r="G203">
        <f t="shared" si="3"/>
        <v>150</v>
      </c>
      <c r="H203" t="str">
        <f>IF(G203=0, "COMPLETE", "TO")</f>
        <v>TO</v>
      </c>
      <c r="I203" t="str">
        <f>IF(H203="TO","TO",B203)</f>
        <v>TO</v>
      </c>
    </row>
    <row r="204" spans="1:9" x14ac:dyDescent="0.2">
      <c r="A204" t="s">
        <v>23</v>
      </c>
      <c r="B204">
        <v>25.286436482972931</v>
      </c>
      <c r="C204">
        <v>30</v>
      </c>
      <c r="D204" t="s">
        <v>49</v>
      </c>
      <c r="E204" t="s">
        <v>59</v>
      </c>
      <c r="F204">
        <f>VLOOKUP(A204,Opt!$A$1:$F$43,6,0)</f>
        <v>30</v>
      </c>
      <c r="G204">
        <f t="shared" si="3"/>
        <v>0</v>
      </c>
      <c r="H204" t="str">
        <f>IF(G204=0, "COMPLETE", "TO")</f>
        <v>COMPLETE</v>
      </c>
      <c r="I204">
        <f>IF(H204="TO","TO",B204)</f>
        <v>25.286436482972931</v>
      </c>
    </row>
    <row r="205" spans="1:9" x14ac:dyDescent="0.2">
      <c r="A205" t="s">
        <v>24</v>
      </c>
      <c r="B205">
        <v>1306.459154637007</v>
      </c>
      <c r="C205">
        <v>30</v>
      </c>
      <c r="D205" t="s">
        <v>49</v>
      </c>
      <c r="E205" t="s">
        <v>59</v>
      </c>
      <c r="F205">
        <f>VLOOKUP(A205,Opt!$A$1:$F$43,6,0)</f>
        <v>30</v>
      </c>
      <c r="G205">
        <f t="shared" si="3"/>
        <v>0</v>
      </c>
      <c r="H205" t="str">
        <f>IF(G205=0, "COMPLETE", "TO")</f>
        <v>COMPLETE</v>
      </c>
      <c r="I205">
        <f>IF(H205="TO","TO",B205)</f>
        <v>1306.459154637007</v>
      </c>
    </row>
    <row r="206" spans="1:9" x14ac:dyDescent="0.2">
      <c r="A206" t="s">
        <v>25</v>
      </c>
      <c r="B206">
        <v>43.913594248995651</v>
      </c>
      <c r="C206">
        <v>30</v>
      </c>
      <c r="D206" t="s">
        <v>49</v>
      </c>
      <c r="E206" t="s">
        <v>59</v>
      </c>
      <c r="F206">
        <f>VLOOKUP(A206,Opt!$A$1:$F$43,6,0)</f>
        <v>30</v>
      </c>
      <c r="G206">
        <f t="shared" si="3"/>
        <v>0</v>
      </c>
      <c r="H206" t="str">
        <f>IF(G206=0, "COMPLETE", "TO")</f>
        <v>COMPLETE</v>
      </c>
      <c r="I206">
        <f>IF(H206="TO","TO",B206)</f>
        <v>43.913594248995651</v>
      </c>
    </row>
  </sheetData>
  <autoFilter ref="A1:H206" xr:uid="{C0AD86F7-26D0-4E63-B3BE-3FBF2AABF2F1}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34721-05A9-42E3-B71C-BA295F870F77}">
  <dimension ref="A2:D9"/>
  <sheetViews>
    <sheetView workbookViewId="0">
      <pane ySplit="4" topLeftCell="A5" activePane="bottomLeft" state="frozen"/>
      <selection pane="bottomLeft" activeCell="D4" sqref="D4:D8"/>
    </sheetView>
  </sheetViews>
  <sheetFormatPr baseColWidth="10" defaultRowHeight="15" x14ac:dyDescent="0.2"/>
  <cols>
    <col min="1" max="1" width="15.5" bestFit="1" customWidth="1"/>
    <col min="2" max="4" width="12.1640625" bestFit="1" customWidth="1"/>
    <col min="5" max="5" width="14.83203125" bestFit="1" customWidth="1"/>
    <col min="6" max="6" width="19.1640625" bestFit="1" customWidth="1"/>
    <col min="7" max="7" width="18.83203125" bestFit="1" customWidth="1"/>
    <col min="8" max="9" width="15.1640625" bestFit="1" customWidth="1"/>
    <col min="10" max="10" width="17.83203125" bestFit="1" customWidth="1"/>
    <col min="11" max="12" width="16.1640625" bestFit="1" customWidth="1"/>
    <col min="13" max="13" width="18.83203125" bestFit="1" customWidth="1"/>
    <col min="14" max="15" width="16.83203125" bestFit="1" customWidth="1"/>
    <col min="16" max="16" width="19.5" bestFit="1" customWidth="1"/>
    <col min="17" max="17" width="10" bestFit="1" customWidth="1"/>
  </cols>
  <sheetData>
    <row r="2" spans="1:4" x14ac:dyDescent="0.2">
      <c r="A2" s="12" t="s">
        <v>102</v>
      </c>
      <c r="B2" s="12" t="s">
        <v>47</v>
      </c>
    </row>
    <row r="3" spans="1:4" x14ac:dyDescent="0.2">
      <c r="A3" s="12" t="s">
        <v>48</v>
      </c>
      <c r="B3" t="s">
        <v>49</v>
      </c>
      <c r="C3" t="s">
        <v>51</v>
      </c>
      <c r="D3" t="s">
        <v>82</v>
      </c>
    </row>
    <row r="4" spans="1:4" x14ac:dyDescent="0.2">
      <c r="A4" t="s">
        <v>52</v>
      </c>
      <c r="B4">
        <v>0</v>
      </c>
      <c r="C4">
        <v>49.545153558195729</v>
      </c>
      <c r="D4">
        <v>21.596605397162239</v>
      </c>
    </row>
    <row r="5" spans="1:4" x14ac:dyDescent="0.2">
      <c r="A5" t="s">
        <v>55</v>
      </c>
      <c r="B5">
        <v>0</v>
      </c>
      <c r="C5">
        <v>82.490644452062241</v>
      </c>
      <c r="D5">
        <v>69.799776074821892</v>
      </c>
    </row>
    <row r="6" spans="1:4" x14ac:dyDescent="0.2">
      <c r="A6" t="s">
        <v>56</v>
      </c>
      <c r="B6">
        <v>0</v>
      </c>
      <c r="C6">
        <v>86.627454231850592</v>
      </c>
      <c r="D6">
        <v>57.751636154567059</v>
      </c>
    </row>
    <row r="7" spans="1:4" x14ac:dyDescent="0.2">
      <c r="A7" t="s">
        <v>59</v>
      </c>
      <c r="B7">
        <v>0</v>
      </c>
      <c r="C7">
        <v>2.0598731332424105</v>
      </c>
      <c r="D7">
        <v>0.58098985809401316</v>
      </c>
    </row>
    <row r="8" spans="1:4" x14ac:dyDescent="0.2">
      <c r="A8" t="s">
        <v>58</v>
      </c>
      <c r="B8">
        <v>0</v>
      </c>
      <c r="C8">
        <v>82.566195674199335</v>
      </c>
      <c r="D8">
        <v>65.629540151286648</v>
      </c>
    </row>
    <row r="9" spans="1:4" x14ac:dyDescent="0.2">
      <c r="A9" t="s">
        <v>82</v>
      </c>
      <c r="B9">
        <v>0</v>
      </c>
      <c r="C9">
        <v>71.177825066113115</v>
      </c>
      <c r="D9">
        <v>43.071709527186371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0AA8-202E-46A5-8D97-C85A8772D137}">
  <dimension ref="A2:F43"/>
  <sheetViews>
    <sheetView workbookViewId="0">
      <selection activeCell="T5" sqref="T5:U17"/>
    </sheetView>
  </sheetViews>
  <sheetFormatPr baseColWidth="10" defaultColWidth="8.83203125" defaultRowHeight="15" x14ac:dyDescent="0.2"/>
  <cols>
    <col min="2" max="2" width="16" bestFit="1" customWidth="1"/>
    <col min="3" max="3" width="16.83203125" bestFit="1" customWidth="1"/>
    <col min="4" max="4" width="17.83203125" bestFit="1" customWidth="1"/>
    <col min="5" max="5" width="18.83203125" bestFit="1" customWidth="1"/>
    <col min="6" max="6" width="19.5" bestFit="1" customWidth="1"/>
  </cols>
  <sheetData>
    <row r="2" spans="1:6" x14ac:dyDescent="0.2">
      <c r="A2" s="14" t="s">
        <v>44</v>
      </c>
      <c r="B2" s="15" t="s">
        <v>52</v>
      </c>
      <c r="C2" s="15" t="s">
        <v>55</v>
      </c>
      <c r="D2" s="15" t="s">
        <v>56</v>
      </c>
      <c r="E2" s="15" t="s">
        <v>59</v>
      </c>
      <c r="F2" s="15" t="s">
        <v>58</v>
      </c>
    </row>
    <row r="3" spans="1:6" x14ac:dyDescent="0.2">
      <c r="A3" t="s">
        <v>0</v>
      </c>
      <c r="B3">
        <v>30</v>
      </c>
      <c r="C3">
        <v>30</v>
      </c>
      <c r="D3">
        <v>57</v>
      </c>
      <c r="E3">
        <v>30</v>
      </c>
      <c r="F3">
        <v>57</v>
      </c>
    </row>
    <row r="4" spans="1:6" x14ac:dyDescent="0.2">
      <c r="A4" t="s">
        <v>1</v>
      </c>
      <c r="B4">
        <v>59</v>
      </c>
      <c r="C4">
        <v>94</v>
      </c>
      <c r="D4">
        <v>94</v>
      </c>
      <c r="E4">
        <v>57</v>
      </c>
      <c r="F4">
        <v>94</v>
      </c>
    </row>
    <row r="5" spans="1:6" x14ac:dyDescent="0.2">
      <c r="A5" t="s">
        <v>2</v>
      </c>
      <c r="B5">
        <v>85</v>
      </c>
      <c r="C5">
        <v>138</v>
      </c>
      <c r="D5">
        <v>138</v>
      </c>
      <c r="E5">
        <v>84</v>
      </c>
      <c r="F5">
        <v>138</v>
      </c>
    </row>
    <row r="6" spans="1:6" x14ac:dyDescent="0.2">
      <c r="A6" t="s">
        <v>3</v>
      </c>
      <c r="B6">
        <v>109</v>
      </c>
      <c r="C6">
        <v>172</v>
      </c>
      <c r="D6">
        <v>172</v>
      </c>
      <c r="E6">
        <v>108</v>
      </c>
      <c r="F6">
        <v>172</v>
      </c>
    </row>
    <row r="7" spans="1:6" x14ac:dyDescent="0.2">
      <c r="A7" t="s">
        <v>4</v>
      </c>
      <c r="B7">
        <v>142</v>
      </c>
      <c r="C7">
        <v>217</v>
      </c>
      <c r="D7">
        <v>217</v>
      </c>
      <c r="E7">
        <v>134</v>
      </c>
      <c r="F7">
        <v>217</v>
      </c>
    </row>
    <row r="8" spans="1:6" x14ac:dyDescent="0.2">
      <c r="A8" t="s">
        <v>5</v>
      </c>
      <c r="B8">
        <v>36</v>
      </c>
      <c r="C8">
        <v>60</v>
      </c>
      <c r="D8">
        <v>60</v>
      </c>
      <c r="E8">
        <v>36</v>
      </c>
      <c r="F8">
        <v>60</v>
      </c>
    </row>
    <row r="9" spans="1:6" x14ac:dyDescent="0.2">
      <c r="A9" t="s">
        <v>6</v>
      </c>
      <c r="B9">
        <v>69</v>
      </c>
      <c r="C9">
        <v>117</v>
      </c>
      <c r="D9">
        <v>117</v>
      </c>
      <c r="E9">
        <v>69</v>
      </c>
      <c r="F9">
        <v>117</v>
      </c>
    </row>
    <row r="10" spans="1:6" x14ac:dyDescent="0.2">
      <c r="A10" t="s">
        <v>7</v>
      </c>
      <c r="B10">
        <v>146</v>
      </c>
      <c r="C10">
        <v>163</v>
      </c>
      <c r="D10">
        <v>163</v>
      </c>
      <c r="E10">
        <v>102</v>
      </c>
      <c r="F10">
        <v>163</v>
      </c>
    </row>
    <row r="11" spans="1:6" x14ac:dyDescent="0.2">
      <c r="A11" t="s">
        <v>8</v>
      </c>
      <c r="B11">
        <v>599</v>
      </c>
      <c r="C11">
        <v>220</v>
      </c>
      <c r="D11">
        <v>220</v>
      </c>
      <c r="E11">
        <v>128</v>
      </c>
      <c r="F11">
        <v>220</v>
      </c>
    </row>
    <row r="12" spans="1:6" x14ac:dyDescent="0.2">
      <c r="A12" t="s">
        <v>9</v>
      </c>
      <c r="B12">
        <v>741</v>
      </c>
      <c r="C12">
        <v>267</v>
      </c>
      <c r="D12">
        <v>267</v>
      </c>
      <c r="E12">
        <v>162</v>
      </c>
      <c r="F12">
        <v>267</v>
      </c>
    </row>
    <row r="13" spans="1:6" x14ac:dyDescent="0.2">
      <c r="A13" t="s">
        <v>10</v>
      </c>
      <c r="B13">
        <v>23</v>
      </c>
      <c r="C13">
        <v>43</v>
      </c>
      <c r="D13">
        <v>43</v>
      </c>
      <c r="E13">
        <v>23</v>
      </c>
      <c r="F13">
        <v>23</v>
      </c>
    </row>
    <row r="14" spans="1:6" x14ac:dyDescent="0.2">
      <c r="A14" t="s">
        <v>11</v>
      </c>
      <c r="B14">
        <v>66</v>
      </c>
      <c r="C14">
        <v>65.999999997900048</v>
      </c>
      <c r="D14">
        <v>140</v>
      </c>
      <c r="E14">
        <v>66</v>
      </c>
      <c r="F14">
        <v>140</v>
      </c>
    </row>
    <row r="15" spans="1:6" x14ac:dyDescent="0.2">
      <c r="A15" t="s">
        <v>12</v>
      </c>
      <c r="B15">
        <v>690</v>
      </c>
      <c r="C15">
        <v>805</v>
      </c>
      <c r="D15">
        <v>805</v>
      </c>
      <c r="E15">
        <v>677</v>
      </c>
      <c r="F15">
        <v>805</v>
      </c>
    </row>
    <row r="16" spans="1:6" x14ac:dyDescent="0.2">
      <c r="A16" t="s">
        <v>13</v>
      </c>
      <c r="B16">
        <v>1016</v>
      </c>
      <c r="C16">
        <v>1020</v>
      </c>
      <c r="D16">
        <v>1016</v>
      </c>
      <c r="E16">
        <v>1016</v>
      </c>
      <c r="F16">
        <v>1016</v>
      </c>
    </row>
    <row r="17" spans="1:6" x14ac:dyDescent="0.2">
      <c r="A17" t="s">
        <v>14</v>
      </c>
      <c r="B17">
        <v>1256</v>
      </c>
      <c r="C17">
        <v>1557</v>
      </c>
      <c r="D17">
        <v>1557</v>
      </c>
      <c r="E17">
        <v>1213</v>
      </c>
      <c r="F17">
        <v>1557</v>
      </c>
    </row>
    <row r="18" spans="1:6" x14ac:dyDescent="0.2">
      <c r="A18" t="s">
        <v>15</v>
      </c>
      <c r="B18">
        <v>1841</v>
      </c>
      <c r="C18">
        <v>2291</v>
      </c>
      <c r="D18">
        <v>2291</v>
      </c>
      <c r="E18">
        <v>1803</v>
      </c>
      <c r="F18">
        <v>2291</v>
      </c>
    </row>
    <row r="19" spans="1:6" x14ac:dyDescent="0.2">
      <c r="A19" t="s">
        <v>16</v>
      </c>
      <c r="B19">
        <v>3125</v>
      </c>
      <c r="C19">
        <v>3904</v>
      </c>
      <c r="D19">
        <v>3904</v>
      </c>
      <c r="E19">
        <v>3170</v>
      </c>
      <c r="F19">
        <v>3904</v>
      </c>
    </row>
    <row r="20" spans="1:6" x14ac:dyDescent="0.2">
      <c r="A20" t="s">
        <v>17</v>
      </c>
      <c r="B20">
        <v>20</v>
      </c>
      <c r="C20">
        <v>43</v>
      </c>
      <c r="D20">
        <v>20</v>
      </c>
      <c r="E20">
        <v>20</v>
      </c>
      <c r="F20">
        <v>20</v>
      </c>
    </row>
    <row r="21" spans="1:6" x14ac:dyDescent="0.2">
      <c r="A21" t="s">
        <v>18</v>
      </c>
      <c r="B21">
        <v>20</v>
      </c>
      <c r="C21">
        <v>46</v>
      </c>
      <c r="D21">
        <v>46</v>
      </c>
      <c r="E21">
        <v>20</v>
      </c>
      <c r="F21">
        <v>46</v>
      </c>
    </row>
    <row r="22" spans="1:6" x14ac:dyDescent="0.2">
      <c r="A22" t="s">
        <v>19</v>
      </c>
      <c r="B22">
        <v>20</v>
      </c>
      <c r="C22">
        <v>20</v>
      </c>
      <c r="D22">
        <v>20</v>
      </c>
      <c r="E22">
        <v>20</v>
      </c>
      <c r="F22">
        <v>39</v>
      </c>
    </row>
    <row r="23" spans="1:6" x14ac:dyDescent="0.2">
      <c r="A23" t="s">
        <v>20</v>
      </c>
      <c r="B23">
        <v>15</v>
      </c>
      <c r="C23">
        <v>23</v>
      </c>
      <c r="D23">
        <v>23</v>
      </c>
      <c r="E23">
        <v>15</v>
      </c>
      <c r="F23">
        <v>23</v>
      </c>
    </row>
    <row r="24" spans="1:6" x14ac:dyDescent="0.2">
      <c r="A24" t="s">
        <v>21</v>
      </c>
      <c r="B24">
        <v>15</v>
      </c>
      <c r="C24">
        <v>26</v>
      </c>
      <c r="D24">
        <v>26</v>
      </c>
      <c r="E24">
        <v>15</v>
      </c>
      <c r="F24">
        <v>26</v>
      </c>
    </row>
    <row r="25" spans="1:6" x14ac:dyDescent="0.2">
      <c r="A25" t="s">
        <v>22</v>
      </c>
      <c r="B25">
        <v>15</v>
      </c>
      <c r="C25">
        <v>29</v>
      </c>
      <c r="D25">
        <v>29</v>
      </c>
      <c r="E25">
        <v>15</v>
      </c>
      <c r="F25">
        <v>29</v>
      </c>
    </row>
    <row r="26" spans="1:6" x14ac:dyDescent="0.2">
      <c r="A26" t="s">
        <v>23</v>
      </c>
      <c r="B26">
        <v>31</v>
      </c>
      <c r="C26">
        <v>65</v>
      </c>
      <c r="D26">
        <v>65</v>
      </c>
      <c r="E26">
        <v>30</v>
      </c>
      <c r="F26">
        <v>65</v>
      </c>
    </row>
    <row r="27" spans="1:6" x14ac:dyDescent="0.2">
      <c r="A27" t="s">
        <v>24</v>
      </c>
      <c r="B27">
        <v>31</v>
      </c>
      <c r="C27">
        <v>51</v>
      </c>
      <c r="D27">
        <v>51</v>
      </c>
      <c r="E27">
        <v>30</v>
      </c>
      <c r="F27">
        <v>51</v>
      </c>
    </row>
    <row r="28" spans="1:6" x14ac:dyDescent="0.2">
      <c r="A28" t="s">
        <v>25</v>
      </c>
      <c r="B28">
        <v>30</v>
      </c>
      <c r="C28">
        <v>62</v>
      </c>
      <c r="D28">
        <v>62</v>
      </c>
      <c r="E28">
        <v>30</v>
      </c>
      <c r="F28">
        <v>62</v>
      </c>
    </row>
    <row r="29" spans="1:6" x14ac:dyDescent="0.2">
      <c r="A29" t="s">
        <v>26</v>
      </c>
      <c r="B29">
        <v>62</v>
      </c>
      <c r="C29">
        <v>143</v>
      </c>
      <c r="D29">
        <v>143</v>
      </c>
      <c r="E29">
        <v>61</v>
      </c>
      <c r="F29">
        <v>143</v>
      </c>
    </row>
    <row r="30" spans="1:6" x14ac:dyDescent="0.2">
      <c r="A30" t="s">
        <v>27</v>
      </c>
      <c r="B30">
        <v>62</v>
      </c>
      <c r="C30">
        <v>145</v>
      </c>
      <c r="D30">
        <v>145</v>
      </c>
      <c r="E30">
        <v>61</v>
      </c>
      <c r="F30">
        <v>71</v>
      </c>
    </row>
    <row r="31" spans="1:6" x14ac:dyDescent="0.2">
      <c r="A31" t="s">
        <v>28</v>
      </c>
      <c r="B31">
        <v>61</v>
      </c>
      <c r="C31">
        <v>150</v>
      </c>
      <c r="D31">
        <v>150</v>
      </c>
      <c r="E31">
        <v>61</v>
      </c>
      <c r="F31">
        <v>71.000000000000014</v>
      </c>
    </row>
    <row r="32" spans="1:6" x14ac:dyDescent="0.2">
      <c r="A32" t="s">
        <v>29</v>
      </c>
      <c r="B32">
        <v>23</v>
      </c>
      <c r="C32">
        <v>41</v>
      </c>
      <c r="D32">
        <v>23</v>
      </c>
      <c r="E32">
        <v>23</v>
      </c>
      <c r="F32">
        <v>41</v>
      </c>
    </row>
    <row r="33" spans="1:6" x14ac:dyDescent="0.2">
      <c r="A33" t="s">
        <v>30</v>
      </c>
      <c r="B33">
        <v>30</v>
      </c>
      <c r="C33">
        <v>64</v>
      </c>
      <c r="D33">
        <v>30</v>
      </c>
      <c r="E33">
        <v>30</v>
      </c>
      <c r="F33">
        <v>64</v>
      </c>
    </row>
    <row r="34" spans="1:6" x14ac:dyDescent="0.2">
      <c r="A34" t="s">
        <v>31</v>
      </c>
      <c r="B34">
        <v>28</v>
      </c>
      <c r="C34">
        <v>59</v>
      </c>
      <c r="D34">
        <v>59</v>
      </c>
      <c r="E34">
        <v>28</v>
      </c>
      <c r="F34">
        <v>59</v>
      </c>
    </row>
    <row r="35" spans="1:6" x14ac:dyDescent="0.2">
      <c r="A35" t="s">
        <v>32</v>
      </c>
      <c r="B35">
        <v>20</v>
      </c>
      <c r="C35">
        <v>20</v>
      </c>
      <c r="D35">
        <v>20</v>
      </c>
      <c r="E35">
        <v>20</v>
      </c>
      <c r="F35">
        <v>20</v>
      </c>
    </row>
    <row r="36" spans="1:6" x14ac:dyDescent="0.2">
      <c r="A36" t="s">
        <v>33</v>
      </c>
      <c r="B36">
        <v>36</v>
      </c>
      <c r="C36">
        <v>48</v>
      </c>
      <c r="D36">
        <v>36</v>
      </c>
      <c r="E36">
        <v>36</v>
      </c>
      <c r="F36">
        <v>36</v>
      </c>
    </row>
    <row r="37" spans="1:6" x14ac:dyDescent="0.2">
      <c r="A37" t="s">
        <v>34</v>
      </c>
      <c r="B37">
        <v>31</v>
      </c>
      <c r="C37">
        <v>69</v>
      </c>
      <c r="D37">
        <v>31</v>
      </c>
      <c r="E37">
        <v>31</v>
      </c>
      <c r="F37">
        <v>31</v>
      </c>
    </row>
    <row r="38" spans="1:6" x14ac:dyDescent="0.2">
      <c r="A38" t="s">
        <v>35</v>
      </c>
      <c r="B38">
        <v>20</v>
      </c>
      <c r="C38">
        <v>20</v>
      </c>
      <c r="D38">
        <v>20</v>
      </c>
      <c r="E38">
        <v>20</v>
      </c>
      <c r="F38">
        <v>20</v>
      </c>
    </row>
    <row r="39" spans="1:6" x14ac:dyDescent="0.2">
      <c r="A39" t="s">
        <v>36</v>
      </c>
      <c r="B39">
        <v>33</v>
      </c>
      <c r="C39">
        <v>33</v>
      </c>
      <c r="D39">
        <v>33</v>
      </c>
      <c r="E39">
        <v>33</v>
      </c>
      <c r="F39">
        <v>33</v>
      </c>
    </row>
    <row r="40" spans="1:6" x14ac:dyDescent="0.2">
      <c r="A40" t="s">
        <v>37</v>
      </c>
      <c r="B40">
        <v>50</v>
      </c>
      <c r="C40">
        <v>107</v>
      </c>
      <c r="D40">
        <v>107</v>
      </c>
      <c r="E40">
        <v>51</v>
      </c>
      <c r="F40">
        <v>107</v>
      </c>
    </row>
    <row r="41" spans="1:6" x14ac:dyDescent="0.2">
      <c r="A41" t="s">
        <v>38</v>
      </c>
      <c r="B41">
        <v>80</v>
      </c>
      <c r="C41">
        <v>171</v>
      </c>
      <c r="D41">
        <v>80</v>
      </c>
      <c r="E41">
        <v>80</v>
      </c>
      <c r="F41">
        <v>171</v>
      </c>
    </row>
    <row r="42" spans="1:6" x14ac:dyDescent="0.2">
      <c r="A42" t="s">
        <v>39</v>
      </c>
      <c r="B42">
        <v>52</v>
      </c>
      <c r="C42">
        <v>52</v>
      </c>
      <c r="D42">
        <v>52</v>
      </c>
      <c r="E42">
        <v>52</v>
      </c>
      <c r="F42">
        <v>130</v>
      </c>
    </row>
    <row r="43" spans="1:6" x14ac:dyDescent="0.2">
      <c r="A43" t="s">
        <v>40</v>
      </c>
      <c r="B43">
        <v>92</v>
      </c>
      <c r="C43">
        <v>173</v>
      </c>
      <c r="D43">
        <v>87</v>
      </c>
      <c r="E43">
        <v>87</v>
      </c>
      <c r="F43">
        <v>173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EDE2-C42C-4179-834F-A4322457EACF}">
  <dimension ref="A1:L206"/>
  <sheetViews>
    <sheetView workbookViewId="0">
      <selection activeCell="I2" sqref="I2:I206"/>
    </sheetView>
  </sheetViews>
  <sheetFormatPr baseColWidth="10" defaultColWidth="8.83203125" defaultRowHeight="15" x14ac:dyDescent="0.2"/>
  <cols>
    <col min="1" max="1" width="12.6640625" bestFit="1" customWidth="1"/>
    <col min="7" max="7" width="12.5" bestFit="1" customWidth="1"/>
  </cols>
  <sheetData>
    <row r="1" spans="1:12" x14ac:dyDescent="0.2">
      <c r="A1" s="1" t="s">
        <v>44</v>
      </c>
      <c r="B1" s="1" t="s">
        <v>60</v>
      </c>
      <c r="C1" s="1" t="s">
        <v>61</v>
      </c>
      <c r="D1" s="1" t="s">
        <v>45</v>
      </c>
      <c r="E1" s="1" t="s">
        <v>46</v>
      </c>
      <c r="F1" s="1" t="s">
        <v>47</v>
      </c>
      <c r="G1" s="5" t="s">
        <v>48</v>
      </c>
      <c r="H1" s="5" t="s">
        <v>76</v>
      </c>
      <c r="I1" s="5" t="s">
        <v>77</v>
      </c>
      <c r="J1" s="5" t="s">
        <v>47</v>
      </c>
    </row>
    <row r="2" spans="1:12" x14ac:dyDescent="0.2">
      <c r="A2" t="s">
        <v>10</v>
      </c>
      <c r="B2">
        <v>1024</v>
      </c>
      <c r="C2">
        <v>17544</v>
      </c>
      <c r="D2">
        <v>0.30322203659161462</v>
      </c>
      <c r="E2">
        <v>23</v>
      </c>
      <c r="F2" t="s">
        <v>49</v>
      </c>
      <c r="G2" t="s">
        <v>64</v>
      </c>
      <c r="H2">
        <f>VLOOKUP(A2,Opt!$A$1:$F$43,2,0)</f>
        <v>23</v>
      </c>
      <c r="I2">
        <f>IF(H2="-","-",(E2-H2)/H2*100)</f>
        <v>0</v>
      </c>
      <c r="J2" t="str">
        <f>IF(I2=0, "COMPLETE", "TO")</f>
        <v>COMPLETE</v>
      </c>
      <c r="K2">
        <f>VLOOKUP(A2,[1]Sheet1!$A$2:$H$42,8,0)</f>
        <v>10</v>
      </c>
      <c r="L2">
        <f>IF(J2="TO","TO",D2)</f>
        <v>0.30322203659161462</v>
      </c>
    </row>
    <row r="3" spans="1:12" s="8" customFormat="1" x14ac:dyDescent="0.2">
      <c r="A3" s="8" t="s">
        <v>11</v>
      </c>
      <c r="B3" s="8">
        <v>4094</v>
      </c>
      <c r="C3" s="8">
        <v>142273</v>
      </c>
      <c r="D3" s="8" t="s">
        <v>51</v>
      </c>
      <c r="E3" s="8">
        <v>64</v>
      </c>
      <c r="F3" s="8" t="s">
        <v>51</v>
      </c>
      <c r="G3" s="8" t="s">
        <v>64</v>
      </c>
      <c r="H3" s="8">
        <f>VLOOKUP(A3,Opt!$A$1:$F$43,2,0)</f>
        <v>63</v>
      </c>
      <c r="I3">
        <f t="shared" ref="I3:I66" si="0">IF(H3="-","-",(E3-H3)/H3*100)</f>
        <v>1.5873015873015872</v>
      </c>
      <c r="J3" s="8" t="str">
        <f>IF(I3=0, "COMPLETE", "TO")</f>
        <v>TO</v>
      </c>
      <c r="K3">
        <f>VLOOKUP(A3,[1]Sheet1!$A$2:$H$42,8,0)</f>
        <v>11</v>
      </c>
      <c r="L3" t="str">
        <f>IF(J3="TO","TO",D3)</f>
        <v>TO</v>
      </c>
    </row>
    <row r="4" spans="1:12" x14ac:dyDescent="0.2">
      <c r="A4" t="s">
        <v>12</v>
      </c>
      <c r="B4">
        <v>53940</v>
      </c>
      <c r="C4">
        <v>5732300</v>
      </c>
      <c r="D4" t="s">
        <v>51</v>
      </c>
      <c r="E4">
        <v>720</v>
      </c>
      <c r="F4" t="s">
        <v>51</v>
      </c>
      <c r="G4" t="s">
        <v>64</v>
      </c>
      <c r="H4" t="str">
        <f>VLOOKUP(A4,Opt!$A$1:$F$43,2,0)</f>
        <v>-</v>
      </c>
      <c r="I4" t="str">
        <f t="shared" si="0"/>
        <v>-</v>
      </c>
      <c r="J4" t="str">
        <f>IF(I4=0, "COMPLETE", "TO")</f>
        <v>TO</v>
      </c>
      <c r="L4" t="str">
        <f>IF(J4="TO","TO",D4)</f>
        <v>TO</v>
      </c>
    </row>
    <row r="5" spans="1:12" x14ac:dyDescent="0.2">
      <c r="A5" t="s">
        <v>13</v>
      </c>
      <c r="B5">
        <v>9640</v>
      </c>
      <c r="C5">
        <v>177586</v>
      </c>
      <c r="D5">
        <v>15.576984189000001</v>
      </c>
      <c r="E5">
        <v>696</v>
      </c>
      <c r="F5" t="s">
        <v>49</v>
      </c>
      <c r="G5" t="s">
        <v>64</v>
      </c>
      <c r="H5">
        <f>VLOOKUP(A5,Opt!$A$1:$F$43,2,0)</f>
        <v>696</v>
      </c>
      <c r="I5">
        <f t="shared" si="0"/>
        <v>0</v>
      </c>
      <c r="J5" t="str">
        <f>IF(I5=0, "COMPLETE", "TO")</f>
        <v>COMPLETE</v>
      </c>
      <c r="K5">
        <f>VLOOKUP(A5,[1]Sheet1!$A$2:$H$42,8,0)</f>
        <v>13</v>
      </c>
      <c r="L5">
        <f>IF(J5="TO","TO",D5)</f>
        <v>15.576984189000001</v>
      </c>
    </row>
    <row r="6" spans="1:12" x14ac:dyDescent="0.2">
      <c r="A6" t="s">
        <v>14</v>
      </c>
      <c r="B6">
        <v>28300</v>
      </c>
      <c r="C6">
        <v>1083450</v>
      </c>
      <c r="D6" t="s">
        <v>51</v>
      </c>
      <c r="E6">
        <v>1155</v>
      </c>
      <c r="F6" t="s">
        <v>51</v>
      </c>
      <c r="G6" t="s">
        <v>64</v>
      </c>
      <c r="H6" t="str">
        <f>VLOOKUP(A6,Opt!$A$1:$F$43,2,0)</f>
        <v>-</v>
      </c>
      <c r="I6" t="str">
        <f t="shared" si="0"/>
        <v>-</v>
      </c>
      <c r="J6" t="str">
        <f>IF(I6=0, "COMPLETE", "TO")</f>
        <v>TO</v>
      </c>
      <c r="L6" t="str">
        <f>IF(J6="TO","TO",D6)</f>
        <v>TO</v>
      </c>
    </row>
    <row r="7" spans="1:12" x14ac:dyDescent="0.2">
      <c r="A7" t="s">
        <v>15</v>
      </c>
      <c r="B7">
        <v>60630</v>
      </c>
      <c r="C7">
        <v>3464492</v>
      </c>
      <c r="D7" t="s">
        <v>51</v>
      </c>
      <c r="E7">
        <v>1795</v>
      </c>
      <c r="F7" t="s">
        <v>51</v>
      </c>
      <c r="G7" t="s">
        <v>64</v>
      </c>
      <c r="H7" t="str">
        <f>VLOOKUP(A7,Opt!$A$1:$F$43,2,0)</f>
        <v>-</v>
      </c>
      <c r="I7" t="str">
        <f t="shared" si="0"/>
        <v>-</v>
      </c>
      <c r="J7" t="str">
        <f>IF(I7=0, "COMPLETE", "TO")</f>
        <v>TO</v>
      </c>
      <c r="L7" t="str">
        <f>IF(J7="TO","TO",D7)</f>
        <v>TO</v>
      </c>
    </row>
    <row r="8" spans="1:12" x14ac:dyDescent="0.2">
      <c r="A8" t="s">
        <v>16</v>
      </c>
      <c r="B8">
        <v>175950</v>
      </c>
      <c r="C8">
        <v>16790444</v>
      </c>
      <c r="D8" t="s">
        <v>51</v>
      </c>
      <c r="E8">
        <v>3170</v>
      </c>
      <c r="F8" t="s">
        <v>51</v>
      </c>
      <c r="G8" t="s">
        <v>64</v>
      </c>
      <c r="H8" t="str">
        <f>VLOOKUP(A8,Opt!$A$1:$F$43,2,0)</f>
        <v>-</v>
      </c>
      <c r="I8" t="str">
        <f t="shared" si="0"/>
        <v>-</v>
      </c>
      <c r="J8" t="str">
        <f>IF(I8=0, "COMPLETE", "TO")</f>
        <v>TO</v>
      </c>
      <c r="L8" t="str">
        <f>IF(J8="TO","TO",D8)</f>
        <v>TO</v>
      </c>
    </row>
    <row r="9" spans="1:12" x14ac:dyDescent="0.2">
      <c r="A9" t="s">
        <v>29</v>
      </c>
      <c r="B9">
        <v>490</v>
      </c>
      <c r="C9">
        <v>6062</v>
      </c>
      <c r="D9">
        <v>16.420486871708999</v>
      </c>
      <c r="E9">
        <v>20</v>
      </c>
      <c r="F9" t="s">
        <v>49</v>
      </c>
      <c r="G9" t="s">
        <v>64</v>
      </c>
      <c r="H9">
        <f>VLOOKUP(A9,Opt!$A$1:$F$43,2,0)</f>
        <v>20</v>
      </c>
      <c r="I9">
        <f t="shared" si="0"/>
        <v>0</v>
      </c>
      <c r="J9" t="str">
        <f>IF(I9=0, "COMPLETE", "TO")</f>
        <v>COMPLETE</v>
      </c>
      <c r="K9">
        <f>VLOOKUP(A9,[1]Sheet1!$A$2:$H$42,8,0)</f>
        <v>17</v>
      </c>
      <c r="L9">
        <f>IF(J9="TO","TO",D9)</f>
        <v>16.420486871708999</v>
      </c>
    </row>
    <row r="10" spans="1:12" x14ac:dyDescent="0.2">
      <c r="A10" t="s">
        <v>30</v>
      </c>
      <c r="B10">
        <v>1207</v>
      </c>
      <c r="C10">
        <v>23200</v>
      </c>
      <c r="D10">
        <v>0.63535722660308236</v>
      </c>
      <c r="E10">
        <v>28</v>
      </c>
      <c r="F10" t="s">
        <v>49</v>
      </c>
      <c r="G10" t="s">
        <v>64</v>
      </c>
      <c r="H10">
        <f>VLOOKUP(A10,Opt!$A$1:$F$43,2,0)</f>
        <v>28</v>
      </c>
      <c r="I10">
        <f t="shared" si="0"/>
        <v>0</v>
      </c>
      <c r="J10" t="str">
        <f>IF(I10=0, "COMPLETE", "TO")</f>
        <v>COMPLETE</v>
      </c>
      <c r="K10">
        <f>VLOOKUP(A10,[1]Sheet1!$A$2:$H$42,8,0)</f>
        <v>18</v>
      </c>
      <c r="L10">
        <f>IF(J10="TO","TO",D10)</f>
        <v>0.63535722660308236</v>
      </c>
    </row>
    <row r="11" spans="1:12" x14ac:dyDescent="0.2">
      <c r="A11" t="s">
        <v>31</v>
      </c>
      <c r="B11">
        <v>1659</v>
      </c>
      <c r="C11">
        <v>34212</v>
      </c>
      <c r="D11">
        <v>0.72491551830607937</v>
      </c>
      <c r="E11">
        <v>28</v>
      </c>
      <c r="F11" t="s">
        <v>49</v>
      </c>
      <c r="G11" t="s">
        <v>64</v>
      </c>
      <c r="H11">
        <f>VLOOKUP(A11,Opt!$A$1:$F$43,2,0)</f>
        <v>28</v>
      </c>
      <c r="I11">
        <f t="shared" si="0"/>
        <v>0</v>
      </c>
      <c r="J11" t="str">
        <f>IF(I11=0, "COMPLETE", "TO")</f>
        <v>COMPLETE</v>
      </c>
      <c r="K11">
        <f>VLOOKUP(A11,[1]Sheet1!$A$2:$H$42,8,0)</f>
        <v>19</v>
      </c>
      <c r="L11">
        <f>IF(J11="TO","TO",D11)</f>
        <v>0.72491551830607937</v>
      </c>
    </row>
    <row r="12" spans="1:12" x14ac:dyDescent="0.2">
      <c r="A12" t="s">
        <v>32</v>
      </c>
      <c r="B12">
        <v>287</v>
      </c>
      <c r="C12">
        <v>3058</v>
      </c>
      <c r="D12">
        <v>3.5267172282328833E-2</v>
      </c>
      <c r="E12">
        <v>18</v>
      </c>
      <c r="F12" t="s">
        <v>49</v>
      </c>
      <c r="G12" t="s">
        <v>64</v>
      </c>
      <c r="H12">
        <f>VLOOKUP(A12,Opt!$A$1:$F$43,2,0)</f>
        <v>18</v>
      </c>
      <c r="I12">
        <f t="shared" si="0"/>
        <v>0</v>
      </c>
      <c r="J12" t="str">
        <f>IF(I12=0, "COMPLETE", "TO")</f>
        <v>COMPLETE</v>
      </c>
      <c r="K12">
        <f>VLOOKUP(A12,[1]Sheet1!$A$2:$H$42,8,0)</f>
        <v>20</v>
      </c>
      <c r="L12">
        <f>IF(J12="TO","TO",D12)</f>
        <v>3.5267172282328833E-2</v>
      </c>
    </row>
    <row r="13" spans="1:12" x14ac:dyDescent="0.2">
      <c r="A13" t="s">
        <v>33</v>
      </c>
      <c r="B13">
        <v>1022</v>
      </c>
      <c r="C13">
        <v>17992</v>
      </c>
      <c r="D13">
        <v>0.21346541279344816</v>
      </c>
      <c r="E13">
        <v>36</v>
      </c>
      <c r="F13" t="s">
        <v>49</v>
      </c>
      <c r="G13" t="s">
        <v>64</v>
      </c>
      <c r="H13">
        <f>VLOOKUP(A13,Opt!$A$1:$F$43,2,0)</f>
        <v>36</v>
      </c>
      <c r="I13">
        <f t="shared" si="0"/>
        <v>0</v>
      </c>
      <c r="J13" t="str">
        <f>IF(I13=0, "COMPLETE", "TO")</f>
        <v>COMPLETE</v>
      </c>
      <c r="K13">
        <f>VLOOKUP(A13,[1]Sheet1!$A$2:$H$42,8,0)</f>
        <v>21</v>
      </c>
      <c r="L13">
        <f>IF(J13="TO","TO",D13)</f>
        <v>0.21346541279344816</v>
      </c>
    </row>
    <row r="14" spans="1:12" x14ac:dyDescent="0.2">
      <c r="A14" t="s">
        <v>34</v>
      </c>
      <c r="B14">
        <v>1020</v>
      </c>
      <c r="C14">
        <v>18013</v>
      </c>
      <c r="D14">
        <v>2.1313229157007298</v>
      </c>
      <c r="E14">
        <v>29</v>
      </c>
      <c r="F14" t="s">
        <v>49</v>
      </c>
      <c r="G14" t="s">
        <v>64</v>
      </c>
      <c r="H14">
        <f>VLOOKUP(A14,Opt!$A$1:$F$43,2,0)</f>
        <v>29</v>
      </c>
      <c r="I14">
        <f t="shared" si="0"/>
        <v>0</v>
      </c>
      <c r="J14" t="str">
        <f>IF(I14=0, "COMPLETE", "TO")</f>
        <v>COMPLETE</v>
      </c>
      <c r="K14">
        <f>VLOOKUP(A14,[1]Sheet1!$A$2:$H$42,8,0)</f>
        <v>22</v>
      </c>
      <c r="L14">
        <f>IF(J14="TO","TO",D14)</f>
        <v>2.1313229157007298</v>
      </c>
    </row>
    <row r="15" spans="1:12" s="8" customFormat="1" x14ac:dyDescent="0.2">
      <c r="A15" s="8" t="s">
        <v>35</v>
      </c>
      <c r="B15" s="8">
        <v>352</v>
      </c>
      <c r="C15" s="8">
        <v>3725</v>
      </c>
      <c r="D15" s="8">
        <v>4.56828705E-2</v>
      </c>
      <c r="E15" s="8">
        <v>10</v>
      </c>
      <c r="F15" s="8" t="s">
        <v>49</v>
      </c>
      <c r="G15" s="8" t="s">
        <v>64</v>
      </c>
      <c r="H15" s="8">
        <f>VLOOKUP(A15,Opt!$A$1:$F$43,2,0)</f>
        <v>10</v>
      </c>
      <c r="I15">
        <f t="shared" si="0"/>
        <v>0</v>
      </c>
      <c r="J15" s="8" t="str">
        <f>IF(I15=0, "COMPLETE", "TO")</f>
        <v>COMPLETE</v>
      </c>
      <c r="K15">
        <f>VLOOKUP(A15,[1]Sheet1!$A$2:$H$42,8,0)</f>
        <v>23</v>
      </c>
      <c r="L15">
        <f>IF(J15="TO","TO",D15)</f>
        <v>4.56828705E-2</v>
      </c>
    </row>
    <row r="16" spans="1:12" x14ac:dyDescent="0.2">
      <c r="A16" t="s">
        <v>36</v>
      </c>
      <c r="B16">
        <v>1001</v>
      </c>
      <c r="C16">
        <v>17602</v>
      </c>
      <c r="D16">
        <v>500.86328501608807</v>
      </c>
      <c r="E16">
        <v>33</v>
      </c>
      <c r="F16" t="s">
        <v>49</v>
      </c>
      <c r="G16" t="s">
        <v>64</v>
      </c>
      <c r="H16">
        <f>VLOOKUP(A16,Opt!$A$1:$F$43,2,0)</f>
        <v>33</v>
      </c>
      <c r="I16">
        <f t="shared" si="0"/>
        <v>0</v>
      </c>
      <c r="J16" t="str">
        <f>IF(I16=0, "COMPLETE", "TO")</f>
        <v>COMPLETE</v>
      </c>
      <c r="K16">
        <f>VLOOKUP(A16,[1]Sheet1!$A$2:$H$42,8,0)</f>
        <v>24</v>
      </c>
      <c r="L16">
        <f>IF(J16="TO","TO",D16)</f>
        <v>500.86328501608807</v>
      </c>
    </row>
    <row r="17" spans="1:12" x14ac:dyDescent="0.2">
      <c r="A17" t="s">
        <v>37</v>
      </c>
      <c r="B17">
        <v>1872</v>
      </c>
      <c r="C17">
        <v>44628</v>
      </c>
      <c r="D17">
        <v>1.1088429146795538</v>
      </c>
      <c r="E17">
        <v>49</v>
      </c>
      <c r="F17" t="s">
        <v>49</v>
      </c>
      <c r="G17" t="s">
        <v>64</v>
      </c>
      <c r="H17">
        <f>VLOOKUP(A17,Opt!$A$1:$F$43,2,0)</f>
        <v>49</v>
      </c>
      <c r="I17">
        <f t="shared" si="0"/>
        <v>0</v>
      </c>
      <c r="J17" t="str">
        <f>IF(I17=0, "COMPLETE", "TO")</f>
        <v>COMPLETE</v>
      </c>
      <c r="K17">
        <f>VLOOKUP(A17,[1]Sheet1!$A$2:$H$42,8,0)</f>
        <v>25</v>
      </c>
      <c r="L17">
        <f>IF(J17="TO","TO",D17)</f>
        <v>1.1088429146795538</v>
      </c>
    </row>
    <row r="18" spans="1:12" s="8" customFormat="1" x14ac:dyDescent="0.2">
      <c r="A18" s="8" t="s">
        <v>38</v>
      </c>
      <c r="B18" s="8">
        <v>1469</v>
      </c>
      <c r="C18" s="8">
        <v>29742</v>
      </c>
      <c r="D18" s="8">
        <v>23.519591685000002</v>
      </c>
      <c r="E18" s="8">
        <v>59</v>
      </c>
      <c r="F18" s="8" t="s">
        <v>49</v>
      </c>
      <c r="G18" s="8" t="s">
        <v>64</v>
      </c>
      <c r="H18" s="8">
        <f>VLOOKUP(A18,Opt!$A$1:$F$43,2,0)</f>
        <v>59</v>
      </c>
      <c r="I18">
        <f t="shared" si="0"/>
        <v>0</v>
      </c>
      <c r="J18" s="8" t="str">
        <f>IF(I18=0, "COMPLETE", "TO")</f>
        <v>COMPLETE</v>
      </c>
      <c r="K18">
        <f>VLOOKUP(A18,[1]Sheet1!$A$2:$H$42,8,0)</f>
        <v>26</v>
      </c>
      <c r="L18">
        <f>IF(J18="TO","TO",D18)</f>
        <v>23.519591685000002</v>
      </c>
    </row>
    <row r="19" spans="1:12" x14ac:dyDescent="0.2">
      <c r="A19" t="s">
        <v>39</v>
      </c>
      <c r="B19">
        <v>1635</v>
      </c>
      <c r="C19">
        <v>37750</v>
      </c>
      <c r="D19">
        <v>733.88666323262157</v>
      </c>
      <c r="E19">
        <v>51</v>
      </c>
      <c r="F19" t="s">
        <v>49</v>
      </c>
      <c r="G19" t="s">
        <v>64</v>
      </c>
      <c r="H19">
        <f>VLOOKUP(A19,Opt!$A$1:$F$43,2,0)</f>
        <v>51</v>
      </c>
      <c r="I19">
        <f t="shared" si="0"/>
        <v>0</v>
      </c>
      <c r="J19" t="str">
        <f>IF(I19=0, "COMPLETE", "TO")</f>
        <v>COMPLETE</v>
      </c>
      <c r="K19">
        <f>VLOOKUP(A19,[1]Sheet1!$A$2:$H$42,8,0)</f>
        <v>27</v>
      </c>
      <c r="L19">
        <f>IF(J19="TO","TO",D19)</f>
        <v>733.88666323262157</v>
      </c>
    </row>
    <row r="20" spans="1:12" x14ac:dyDescent="0.2">
      <c r="A20" t="s">
        <v>40</v>
      </c>
      <c r="B20">
        <v>3300</v>
      </c>
      <c r="C20">
        <v>103224</v>
      </c>
      <c r="D20">
        <v>572.63152105623158</v>
      </c>
      <c r="E20">
        <v>77</v>
      </c>
      <c r="F20" t="s">
        <v>49</v>
      </c>
      <c r="G20" t="s">
        <v>64</v>
      </c>
      <c r="H20">
        <f>VLOOKUP(A20,Opt!$A$1:$F$43,2,0)</f>
        <v>77</v>
      </c>
      <c r="I20">
        <f t="shared" si="0"/>
        <v>0</v>
      </c>
      <c r="J20" t="str">
        <f>IF(I20=0, "COMPLETE", "TO")</f>
        <v>COMPLETE</v>
      </c>
      <c r="K20">
        <f>VLOOKUP(A20,[1]Sheet1!$A$2:$H$42,8,0)</f>
        <v>28</v>
      </c>
      <c r="L20">
        <f>IF(J20="TO","TO",D20)</f>
        <v>572.63152105623158</v>
      </c>
    </row>
    <row r="21" spans="1:12" x14ac:dyDescent="0.2">
      <c r="A21" t="s">
        <v>0</v>
      </c>
      <c r="B21">
        <v>1880</v>
      </c>
      <c r="C21">
        <v>44502</v>
      </c>
      <c r="D21">
        <v>1.1341124018537814</v>
      </c>
      <c r="E21">
        <v>30</v>
      </c>
      <c r="F21" t="s">
        <v>49</v>
      </c>
      <c r="G21" t="s">
        <v>64</v>
      </c>
      <c r="H21">
        <f>VLOOKUP(A21,Opt!$A$1:$F$43,2,0)</f>
        <v>30</v>
      </c>
      <c r="I21">
        <f t="shared" si="0"/>
        <v>0</v>
      </c>
      <c r="J21" t="str">
        <f>IF(I21=0, "COMPLETE", "TO")</f>
        <v>COMPLETE</v>
      </c>
      <c r="K21">
        <f>VLOOKUP(A21,[1]Sheet1!$A$2:$H$42,8,0)</f>
        <v>29</v>
      </c>
      <c r="L21">
        <f>IF(J21="TO","TO",D21)</f>
        <v>1.1341124018537814</v>
      </c>
    </row>
    <row r="22" spans="1:12" x14ac:dyDescent="0.2">
      <c r="A22" t="s">
        <v>1</v>
      </c>
      <c r="B22">
        <v>6440</v>
      </c>
      <c r="C22">
        <v>269168</v>
      </c>
      <c r="D22">
        <v>380.48405699344005</v>
      </c>
      <c r="E22">
        <v>57</v>
      </c>
      <c r="F22" t="s">
        <v>49</v>
      </c>
      <c r="G22" t="s">
        <v>64</v>
      </c>
      <c r="H22">
        <f>VLOOKUP(A22,Opt!$A$1:$F$43,2,0)</f>
        <v>57</v>
      </c>
      <c r="I22">
        <f t="shared" si="0"/>
        <v>0</v>
      </c>
      <c r="J22" t="str">
        <f>IF(I22=0, "COMPLETE", "TO")</f>
        <v>COMPLETE</v>
      </c>
      <c r="K22">
        <f>VLOOKUP(A22,[1]Sheet1!$A$2:$H$42,8,0)</f>
        <v>30</v>
      </c>
      <c r="L22">
        <f>IF(J22="TO","TO",D22)</f>
        <v>380.48405699344005</v>
      </c>
    </row>
    <row r="23" spans="1:12" x14ac:dyDescent="0.2">
      <c r="A23" t="s">
        <v>2</v>
      </c>
      <c r="B23">
        <v>13680</v>
      </c>
      <c r="C23">
        <v>805694</v>
      </c>
      <c r="D23" t="s">
        <v>51</v>
      </c>
      <c r="E23">
        <v>86</v>
      </c>
      <c r="F23" t="s">
        <v>51</v>
      </c>
      <c r="G23" t="s">
        <v>64</v>
      </c>
      <c r="H23">
        <f>VLOOKUP(A23,Opt!$A$1:$F$43,2,0)</f>
        <v>84</v>
      </c>
      <c r="I23">
        <f t="shared" si="0"/>
        <v>2.3809523809523809</v>
      </c>
      <c r="J23" t="str">
        <f>IF(I23=0, "COMPLETE", "TO")</f>
        <v>TO</v>
      </c>
      <c r="K23">
        <f>VLOOKUP(A23,[1]Sheet1!$A$2:$H$42,8,0)</f>
        <v>31</v>
      </c>
      <c r="L23" t="str">
        <f>IF(J23="TO","TO",D23)</f>
        <v>TO</v>
      </c>
    </row>
    <row r="24" spans="1:12" x14ac:dyDescent="0.2">
      <c r="A24" t="s">
        <v>3</v>
      </c>
      <c r="B24">
        <v>23360</v>
      </c>
      <c r="C24">
        <v>1734900</v>
      </c>
      <c r="D24" t="s">
        <v>51</v>
      </c>
      <c r="E24">
        <v>110</v>
      </c>
      <c r="F24" t="s">
        <v>51</v>
      </c>
      <c r="G24" t="s">
        <v>64</v>
      </c>
      <c r="H24">
        <f>VLOOKUP(A24,Opt!$A$1:$F$43,2,0)</f>
        <v>107</v>
      </c>
      <c r="I24">
        <f t="shared" si="0"/>
        <v>2.8037383177570092</v>
      </c>
      <c r="J24" t="str">
        <f>IF(I24=0, "COMPLETE", "TO")</f>
        <v>TO</v>
      </c>
      <c r="L24" t="str">
        <f>IF(J24="TO","TO",D24)</f>
        <v>TO</v>
      </c>
    </row>
    <row r="25" spans="1:12" x14ac:dyDescent="0.2">
      <c r="A25" t="s">
        <v>4</v>
      </c>
      <c r="B25">
        <v>35900</v>
      </c>
      <c r="C25">
        <v>3260336</v>
      </c>
      <c r="D25" t="s">
        <v>51</v>
      </c>
      <c r="E25">
        <v>138</v>
      </c>
      <c r="F25" t="s">
        <v>51</v>
      </c>
      <c r="G25" t="s">
        <v>64</v>
      </c>
      <c r="H25">
        <f>VLOOKUP(A25,Opt!$A$1:$F$43,2,0)</f>
        <v>134</v>
      </c>
      <c r="I25">
        <f t="shared" si="0"/>
        <v>2.9850746268656714</v>
      </c>
      <c r="J25" t="str">
        <f>IF(I25=0, "COMPLETE", "TO")</f>
        <v>TO</v>
      </c>
      <c r="L25" t="str">
        <f>IF(J25="TO","TO",D25)</f>
        <v>TO</v>
      </c>
    </row>
    <row r="26" spans="1:12" x14ac:dyDescent="0.2">
      <c r="A26" t="s">
        <v>5</v>
      </c>
      <c r="B26">
        <v>6200</v>
      </c>
      <c r="C26">
        <v>248024</v>
      </c>
      <c r="D26">
        <v>17.240603631333219</v>
      </c>
      <c r="E26">
        <v>36</v>
      </c>
      <c r="F26" t="s">
        <v>49</v>
      </c>
      <c r="G26" t="s">
        <v>64</v>
      </c>
      <c r="H26">
        <f>VLOOKUP(A26,Opt!$A$1:$F$43,2,0)</f>
        <v>36</v>
      </c>
      <c r="I26">
        <f t="shared" si="0"/>
        <v>0</v>
      </c>
      <c r="J26" t="str">
        <f>IF(I26=0, "COMPLETE", "TO")</f>
        <v>COMPLETE</v>
      </c>
      <c r="K26">
        <f>VLOOKUP(A26,[1]Sheet1!$A$2:$H$42,8,0)</f>
        <v>34</v>
      </c>
      <c r="L26">
        <f>IF(J26="TO","TO",D26)</f>
        <v>17.240603631333219</v>
      </c>
    </row>
    <row r="27" spans="1:12" x14ac:dyDescent="0.2">
      <c r="A27" t="s">
        <v>6</v>
      </c>
      <c r="B27">
        <v>21280</v>
      </c>
      <c r="C27">
        <v>1393356</v>
      </c>
      <c r="D27" t="s">
        <v>51</v>
      </c>
      <c r="E27">
        <v>69</v>
      </c>
      <c r="F27" t="s">
        <v>51</v>
      </c>
      <c r="G27" t="s">
        <v>64</v>
      </c>
      <c r="H27">
        <f>VLOOKUP(A27,Opt!$A$1:$F$43,2,0)</f>
        <v>67</v>
      </c>
      <c r="I27">
        <f t="shared" si="0"/>
        <v>2.9850746268656714</v>
      </c>
      <c r="J27" t="str">
        <f>IF(I27=0, "COMPLETE", "TO")</f>
        <v>TO</v>
      </c>
      <c r="K27">
        <f>VLOOKUP(A27,[1]Sheet1!$A$2:$H$42,8,0)</f>
        <v>35</v>
      </c>
      <c r="L27" t="str">
        <f>IF(J27="TO","TO",D27)</f>
        <v>TO</v>
      </c>
    </row>
    <row r="28" spans="1:12" x14ac:dyDescent="0.2">
      <c r="A28" t="s">
        <v>7</v>
      </c>
      <c r="B28">
        <v>45960</v>
      </c>
      <c r="C28">
        <v>4213542</v>
      </c>
      <c r="D28" t="s">
        <v>51</v>
      </c>
      <c r="E28">
        <v>108</v>
      </c>
      <c r="F28" t="s">
        <v>51</v>
      </c>
      <c r="G28" t="s">
        <v>64</v>
      </c>
      <c r="H28">
        <f>VLOOKUP(A28,Opt!$A$1:$F$43,2,0)</f>
        <v>101</v>
      </c>
      <c r="I28">
        <f t="shared" si="0"/>
        <v>6.9306930693069315</v>
      </c>
      <c r="J28" t="str">
        <f>IF(I28=0, "COMPLETE", "TO")</f>
        <v>TO</v>
      </c>
      <c r="L28" t="str">
        <f>IF(J28="TO","TO",D28)</f>
        <v>TO</v>
      </c>
    </row>
    <row r="29" spans="1:12" x14ac:dyDescent="0.2">
      <c r="A29" t="s">
        <v>8</v>
      </c>
      <c r="B29">
        <v>77920</v>
      </c>
      <c r="C29">
        <v>8721774</v>
      </c>
      <c r="D29" t="s">
        <v>51</v>
      </c>
      <c r="E29">
        <v>131</v>
      </c>
      <c r="F29" t="s">
        <v>51</v>
      </c>
      <c r="G29" t="s">
        <v>64</v>
      </c>
      <c r="H29">
        <f>VLOOKUP(A29,Opt!$A$1:$F$43,2,0)</f>
        <v>126</v>
      </c>
      <c r="I29">
        <f t="shared" si="0"/>
        <v>3.9682539682539679</v>
      </c>
      <c r="J29" t="str">
        <f>IF(I29=0, "COMPLETE", "TO")</f>
        <v>TO</v>
      </c>
      <c r="L29" t="str">
        <f>IF(J29="TO","TO",D29)</f>
        <v>TO</v>
      </c>
    </row>
    <row r="30" spans="1:12" x14ac:dyDescent="0.2">
      <c r="A30" t="s">
        <v>9</v>
      </c>
      <c r="B30">
        <v>120200</v>
      </c>
      <c r="C30">
        <v>16365634</v>
      </c>
      <c r="D30" t="s">
        <v>51</v>
      </c>
      <c r="E30">
        <v>169</v>
      </c>
      <c r="F30" t="s">
        <v>51</v>
      </c>
      <c r="G30" t="s">
        <v>64</v>
      </c>
      <c r="H30">
        <f>VLOOKUP(A30,Opt!$A$1:$F$43,2,0)</f>
        <v>156</v>
      </c>
      <c r="I30">
        <f t="shared" si="0"/>
        <v>8.3333333333333321</v>
      </c>
      <c r="J30" t="str">
        <f>IF(I30=0, "COMPLETE", "TO")</f>
        <v>TO</v>
      </c>
      <c r="L30" t="str">
        <f>IF(J30="TO","TO",D30)</f>
        <v>TO</v>
      </c>
    </row>
    <row r="31" spans="1:12" x14ac:dyDescent="0.2">
      <c r="A31" t="s">
        <v>10</v>
      </c>
      <c r="B31">
        <v>1024</v>
      </c>
      <c r="C31">
        <v>17064</v>
      </c>
      <c r="D31">
        <v>0.30258608758449557</v>
      </c>
      <c r="E31">
        <v>23</v>
      </c>
      <c r="F31" t="s">
        <v>49</v>
      </c>
      <c r="G31" t="s">
        <v>65</v>
      </c>
      <c r="H31">
        <f>VLOOKUP(A31,Opt!$A$1:$F$43,2,0)</f>
        <v>23</v>
      </c>
      <c r="I31">
        <f t="shared" si="0"/>
        <v>0</v>
      </c>
      <c r="J31" t="str">
        <f>IF(I31=0, "COMPLETE", "TO")</f>
        <v>COMPLETE</v>
      </c>
      <c r="K31">
        <f>VLOOKUP(A31,[1]Sheet1!$A$2:$H$42,8,0)</f>
        <v>10</v>
      </c>
      <c r="L31">
        <f>IF(J31="TO","TO",D31)</f>
        <v>0.30258608758449557</v>
      </c>
    </row>
    <row r="32" spans="1:12" s="8" customFormat="1" x14ac:dyDescent="0.2">
      <c r="A32" s="8" t="s">
        <v>11</v>
      </c>
      <c r="B32" s="8">
        <v>4094</v>
      </c>
      <c r="C32" s="8">
        <v>139969</v>
      </c>
      <c r="D32" s="8" t="s">
        <v>51</v>
      </c>
      <c r="E32" s="8">
        <v>64</v>
      </c>
      <c r="F32" s="8" t="s">
        <v>51</v>
      </c>
      <c r="G32" s="8" t="s">
        <v>65</v>
      </c>
      <c r="H32" s="8">
        <f>VLOOKUP(A32,Opt!$A$1:$F$43,2,0)</f>
        <v>63</v>
      </c>
      <c r="I32">
        <f t="shared" si="0"/>
        <v>1.5873015873015872</v>
      </c>
      <c r="J32" s="8" t="str">
        <f>IF(I32=0, "COMPLETE", "TO")</f>
        <v>TO</v>
      </c>
      <c r="K32">
        <f>VLOOKUP(A32,[1]Sheet1!$A$2:$H$42,8,0)</f>
        <v>11</v>
      </c>
      <c r="L32" t="str">
        <f>IF(J32="TO","TO",D32)</f>
        <v>TO</v>
      </c>
    </row>
    <row r="33" spans="1:12" x14ac:dyDescent="0.2">
      <c r="A33" t="s">
        <v>12</v>
      </c>
      <c r="B33">
        <v>53940</v>
      </c>
      <c r="C33">
        <v>5710604</v>
      </c>
      <c r="D33" t="s">
        <v>51</v>
      </c>
      <c r="E33">
        <v>720</v>
      </c>
      <c r="F33" t="s">
        <v>51</v>
      </c>
      <c r="G33" t="s">
        <v>65</v>
      </c>
      <c r="H33" t="str">
        <f>VLOOKUP(A33,Opt!$A$1:$F$43,2,0)</f>
        <v>-</v>
      </c>
      <c r="I33" t="str">
        <f t="shared" si="0"/>
        <v>-</v>
      </c>
      <c r="J33" t="str">
        <f>IF(I33=0, "COMPLETE", "TO")</f>
        <v>TO</v>
      </c>
      <c r="L33" t="str">
        <f>IF(J33="TO","TO",D33)</f>
        <v>TO</v>
      </c>
    </row>
    <row r="34" spans="1:12" x14ac:dyDescent="0.2">
      <c r="A34" t="s">
        <v>13</v>
      </c>
      <c r="B34">
        <v>9640</v>
      </c>
      <c r="C34">
        <v>184802</v>
      </c>
      <c r="D34">
        <v>14.756945805000001</v>
      </c>
      <c r="E34">
        <v>696</v>
      </c>
      <c r="F34" t="s">
        <v>49</v>
      </c>
      <c r="G34" t="s">
        <v>65</v>
      </c>
      <c r="H34">
        <f>VLOOKUP(A34,Opt!$A$1:$F$43,2,0)</f>
        <v>696</v>
      </c>
      <c r="I34">
        <f t="shared" si="0"/>
        <v>0</v>
      </c>
      <c r="J34" t="str">
        <f>IF(I34=0, "COMPLETE", "TO")</f>
        <v>COMPLETE</v>
      </c>
      <c r="K34">
        <f>VLOOKUP(A34,[1]Sheet1!$A$2:$H$42,8,0)</f>
        <v>13</v>
      </c>
      <c r="L34">
        <f>IF(J34="TO","TO",D34)</f>
        <v>14.756945805000001</v>
      </c>
    </row>
    <row r="35" spans="1:12" x14ac:dyDescent="0.2">
      <c r="A35" t="s">
        <v>14</v>
      </c>
      <c r="B35">
        <v>28300</v>
      </c>
      <c r="C35">
        <v>1083434</v>
      </c>
      <c r="D35" t="s">
        <v>51</v>
      </c>
      <c r="E35">
        <v>1155</v>
      </c>
      <c r="F35" t="s">
        <v>51</v>
      </c>
      <c r="G35" t="s">
        <v>65</v>
      </c>
      <c r="H35" t="str">
        <f>VLOOKUP(A35,Opt!$A$1:$F$43,2,0)</f>
        <v>-</v>
      </c>
      <c r="I35" t="str">
        <f t="shared" si="0"/>
        <v>-</v>
      </c>
      <c r="J35" t="str">
        <f>IF(I35=0, "COMPLETE", "TO")</f>
        <v>TO</v>
      </c>
      <c r="L35" t="str">
        <f>IF(J35="TO","TO",D35)</f>
        <v>TO</v>
      </c>
    </row>
    <row r="36" spans="1:12" x14ac:dyDescent="0.2">
      <c r="A36" t="s">
        <v>15</v>
      </c>
      <c r="B36">
        <v>60630</v>
      </c>
      <c r="C36">
        <v>3488492</v>
      </c>
      <c r="D36" t="s">
        <v>51</v>
      </c>
      <c r="E36">
        <v>1795</v>
      </c>
      <c r="F36" t="s">
        <v>51</v>
      </c>
      <c r="G36" t="s">
        <v>65</v>
      </c>
      <c r="H36" t="str">
        <f>VLOOKUP(A36,Opt!$A$1:$F$43,2,0)</f>
        <v>-</v>
      </c>
      <c r="I36" t="str">
        <f t="shared" si="0"/>
        <v>-</v>
      </c>
      <c r="J36" t="str">
        <f>IF(I36=0, "COMPLETE", "TO")</f>
        <v>TO</v>
      </c>
      <c r="L36" t="str">
        <f>IF(J36="TO","TO",D36)</f>
        <v>TO</v>
      </c>
    </row>
    <row r="37" spans="1:12" x14ac:dyDescent="0.2">
      <c r="A37" t="s">
        <v>16</v>
      </c>
      <c r="B37">
        <v>175950</v>
      </c>
      <c r="C37">
        <v>16957760</v>
      </c>
      <c r="D37" t="s">
        <v>51</v>
      </c>
      <c r="E37">
        <v>3170</v>
      </c>
      <c r="F37" t="s">
        <v>51</v>
      </c>
      <c r="G37" t="s">
        <v>65</v>
      </c>
      <c r="H37" t="str">
        <f>VLOOKUP(A37,Opt!$A$1:$F$43,2,0)</f>
        <v>-</v>
      </c>
      <c r="I37" t="str">
        <f t="shared" si="0"/>
        <v>-</v>
      </c>
      <c r="J37" t="str">
        <f>IF(I37=0, "COMPLETE", "TO")</f>
        <v>TO</v>
      </c>
      <c r="L37" t="str">
        <f>IF(J37="TO","TO",D37)</f>
        <v>TO</v>
      </c>
    </row>
    <row r="38" spans="1:12" x14ac:dyDescent="0.2">
      <c r="A38" t="s">
        <v>29</v>
      </c>
      <c r="B38">
        <v>490</v>
      </c>
      <c r="C38">
        <v>6062</v>
      </c>
      <c r="D38">
        <v>16.238196025189247</v>
      </c>
      <c r="E38">
        <v>20</v>
      </c>
      <c r="F38" t="s">
        <v>49</v>
      </c>
      <c r="G38" t="s">
        <v>65</v>
      </c>
      <c r="H38">
        <f>VLOOKUP(A38,Opt!$A$1:$F$43,2,0)</f>
        <v>20</v>
      </c>
      <c r="I38">
        <f t="shared" si="0"/>
        <v>0</v>
      </c>
      <c r="J38" t="str">
        <f>IF(I38=0, "COMPLETE", "TO")</f>
        <v>COMPLETE</v>
      </c>
      <c r="K38">
        <f>VLOOKUP(A38,[1]Sheet1!$A$2:$H$42,8,0)</f>
        <v>17</v>
      </c>
      <c r="L38">
        <f>IF(J38="TO","TO",D38)</f>
        <v>16.238196025189247</v>
      </c>
    </row>
    <row r="39" spans="1:12" x14ac:dyDescent="0.2">
      <c r="A39" t="s">
        <v>30</v>
      </c>
      <c r="B39">
        <v>1207</v>
      </c>
      <c r="C39">
        <v>22156</v>
      </c>
      <c r="D39">
        <v>0.50751689129392619</v>
      </c>
      <c r="E39">
        <v>28</v>
      </c>
      <c r="F39" t="s">
        <v>49</v>
      </c>
      <c r="G39" t="s">
        <v>65</v>
      </c>
      <c r="H39">
        <f>VLOOKUP(A39,Opt!$A$1:$F$43,2,0)</f>
        <v>28</v>
      </c>
      <c r="I39">
        <f t="shared" si="0"/>
        <v>0</v>
      </c>
      <c r="J39" t="str">
        <f>IF(I39=0, "COMPLETE", "TO")</f>
        <v>COMPLETE</v>
      </c>
      <c r="K39">
        <f>VLOOKUP(A39,[1]Sheet1!$A$2:$H$42,8,0)</f>
        <v>18</v>
      </c>
      <c r="L39">
        <f>IF(J39="TO","TO",D39)</f>
        <v>0.50751689129392619</v>
      </c>
    </row>
    <row r="40" spans="1:12" x14ac:dyDescent="0.2">
      <c r="A40" t="s">
        <v>31</v>
      </c>
      <c r="B40">
        <v>1659</v>
      </c>
      <c r="C40">
        <v>33864</v>
      </c>
      <c r="D40">
        <v>0.73543723918846815</v>
      </c>
      <c r="E40">
        <v>28</v>
      </c>
      <c r="F40" t="s">
        <v>49</v>
      </c>
      <c r="G40" t="s">
        <v>65</v>
      </c>
      <c r="H40">
        <f>VLOOKUP(A40,Opt!$A$1:$F$43,2,0)</f>
        <v>28</v>
      </c>
      <c r="I40">
        <f t="shared" si="0"/>
        <v>0</v>
      </c>
      <c r="J40" t="str">
        <f>IF(I40=0, "COMPLETE", "TO")</f>
        <v>COMPLETE</v>
      </c>
      <c r="K40">
        <f>VLOOKUP(A40,[1]Sheet1!$A$2:$H$42,8,0)</f>
        <v>19</v>
      </c>
      <c r="L40">
        <f>IF(J40="TO","TO",D40)</f>
        <v>0.73543723918846815</v>
      </c>
    </row>
    <row r="41" spans="1:12" x14ac:dyDescent="0.2">
      <c r="A41" t="s">
        <v>32</v>
      </c>
      <c r="B41">
        <v>287</v>
      </c>
      <c r="C41">
        <v>2754</v>
      </c>
      <c r="D41">
        <v>3.0283090181183071E-2</v>
      </c>
      <c r="E41">
        <v>18</v>
      </c>
      <c r="F41" t="s">
        <v>49</v>
      </c>
      <c r="G41" t="s">
        <v>65</v>
      </c>
      <c r="H41">
        <f>VLOOKUP(A41,Opt!$A$1:$F$43,2,0)</f>
        <v>18</v>
      </c>
      <c r="I41">
        <f t="shared" si="0"/>
        <v>0</v>
      </c>
      <c r="J41" t="str">
        <f>IF(I41=0, "COMPLETE", "TO")</f>
        <v>COMPLETE</v>
      </c>
      <c r="K41">
        <f>VLOOKUP(A41,[1]Sheet1!$A$2:$H$42,8,0)</f>
        <v>20</v>
      </c>
      <c r="L41">
        <f>IF(J41="TO","TO",D41)</f>
        <v>3.0283090181183071E-2</v>
      </c>
    </row>
    <row r="42" spans="1:12" x14ac:dyDescent="0.2">
      <c r="A42" t="s">
        <v>33</v>
      </c>
      <c r="B42">
        <v>1022</v>
      </c>
      <c r="C42">
        <v>17992</v>
      </c>
      <c r="D42">
        <v>0.225178794900421</v>
      </c>
      <c r="E42">
        <v>36</v>
      </c>
      <c r="F42" t="s">
        <v>49</v>
      </c>
      <c r="G42" t="s">
        <v>65</v>
      </c>
      <c r="H42">
        <f>VLOOKUP(A42,Opt!$A$1:$F$43,2,0)</f>
        <v>36</v>
      </c>
      <c r="I42">
        <f t="shared" si="0"/>
        <v>0</v>
      </c>
      <c r="J42" t="str">
        <f>IF(I42=0, "COMPLETE", "TO")</f>
        <v>COMPLETE</v>
      </c>
      <c r="K42">
        <f>VLOOKUP(A42,[1]Sheet1!$A$2:$H$42,8,0)</f>
        <v>21</v>
      </c>
      <c r="L42">
        <f>IF(J42="TO","TO",D42)</f>
        <v>0.225178794900421</v>
      </c>
    </row>
    <row r="43" spans="1:12" x14ac:dyDescent="0.2">
      <c r="A43" t="s">
        <v>34</v>
      </c>
      <c r="B43">
        <v>1020</v>
      </c>
      <c r="C43">
        <v>17653</v>
      </c>
      <c r="D43">
        <v>1.4671084463770969</v>
      </c>
      <c r="E43">
        <v>29</v>
      </c>
      <c r="F43" t="s">
        <v>49</v>
      </c>
      <c r="G43" t="s">
        <v>65</v>
      </c>
      <c r="H43">
        <f>VLOOKUP(A43,Opt!$A$1:$F$43,2,0)</f>
        <v>29</v>
      </c>
      <c r="I43">
        <f t="shared" si="0"/>
        <v>0</v>
      </c>
      <c r="J43" t="str">
        <f>IF(I43=0, "COMPLETE", "TO")</f>
        <v>COMPLETE</v>
      </c>
      <c r="K43">
        <f>VLOOKUP(A43,[1]Sheet1!$A$2:$H$42,8,0)</f>
        <v>22</v>
      </c>
      <c r="L43">
        <f>IF(J43="TO","TO",D43)</f>
        <v>1.4671084463770969</v>
      </c>
    </row>
    <row r="44" spans="1:12" s="8" customFormat="1" x14ac:dyDescent="0.2">
      <c r="A44" s="8" t="s">
        <v>35</v>
      </c>
      <c r="B44" s="8">
        <v>352</v>
      </c>
      <c r="C44" s="8">
        <v>3725</v>
      </c>
      <c r="D44" s="8">
        <v>4.59265716E-2</v>
      </c>
      <c r="E44" s="8">
        <v>10</v>
      </c>
      <c r="F44" s="8" t="s">
        <v>49</v>
      </c>
      <c r="G44" s="8" t="s">
        <v>65</v>
      </c>
      <c r="H44" s="8">
        <f>VLOOKUP(A44,Opt!$A$1:$F$43,2,0)</f>
        <v>10</v>
      </c>
      <c r="I44">
        <f t="shared" si="0"/>
        <v>0</v>
      </c>
      <c r="J44" s="8" t="str">
        <f>IF(I44=0, "COMPLETE", "TO")</f>
        <v>COMPLETE</v>
      </c>
      <c r="K44">
        <f>VLOOKUP(A44,[1]Sheet1!$A$2:$H$42,8,0)</f>
        <v>23</v>
      </c>
      <c r="L44">
        <f>IF(J44="TO","TO",D44)</f>
        <v>4.59265716E-2</v>
      </c>
    </row>
    <row r="45" spans="1:12" x14ac:dyDescent="0.2">
      <c r="A45" t="s">
        <v>36</v>
      </c>
      <c r="B45">
        <v>1001</v>
      </c>
      <c r="C45">
        <v>17602</v>
      </c>
      <c r="D45">
        <v>481.73572019159332</v>
      </c>
      <c r="E45">
        <v>33</v>
      </c>
      <c r="F45" t="s">
        <v>49</v>
      </c>
      <c r="G45" t="s">
        <v>65</v>
      </c>
      <c r="H45">
        <f>VLOOKUP(A45,Opt!$A$1:$F$43,2,0)</f>
        <v>33</v>
      </c>
      <c r="I45">
        <f t="shared" si="0"/>
        <v>0</v>
      </c>
      <c r="J45" t="str">
        <f>IF(I45=0, "COMPLETE", "TO")</f>
        <v>COMPLETE</v>
      </c>
      <c r="K45">
        <f>VLOOKUP(A45,[1]Sheet1!$A$2:$H$42,8,0)</f>
        <v>24</v>
      </c>
      <c r="L45">
        <f>IF(J45="TO","TO",D45)</f>
        <v>481.73572019159332</v>
      </c>
    </row>
    <row r="46" spans="1:12" x14ac:dyDescent="0.2">
      <c r="A46" t="s">
        <v>37</v>
      </c>
      <c r="B46">
        <v>1872</v>
      </c>
      <c r="C46">
        <v>44628</v>
      </c>
      <c r="D46">
        <v>1.1112630686780904</v>
      </c>
      <c r="E46">
        <v>49</v>
      </c>
      <c r="F46" t="s">
        <v>49</v>
      </c>
      <c r="G46" t="s">
        <v>65</v>
      </c>
      <c r="H46">
        <f>VLOOKUP(A46,Opt!$A$1:$F$43,2,0)</f>
        <v>49</v>
      </c>
      <c r="I46">
        <f t="shared" si="0"/>
        <v>0</v>
      </c>
      <c r="J46" t="str">
        <f>IF(I46=0, "COMPLETE", "TO")</f>
        <v>COMPLETE</v>
      </c>
      <c r="K46">
        <f>VLOOKUP(A46,[1]Sheet1!$A$2:$H$42,8,0)</f>
        <v>25</v>
      </c>
      <c r="L46">
        <f>IF(J46="TO","TO",D46)</f>
        <v>1.1112630686780904</v>
      </c>
    </row>
    <row r="47" spans="1:12" x14ac:dyDescent="0.2">
      <c r="A47" t="s">
        <v>38</v>
      </c>
      <c r="B47">
        <v>1469</v>
      </c>
      <c r="C47">
        <v>29742</v>
      </c>
      <c r="D47">
        <v>23.436816974999999</v>
      </c>
      <c r="E47">
        <v>59</v>
      </c>
      <c r="F47" t="s">
        <v>49</v>
      </c>
      <c r="G47" t="s">
        <v>65</v>
      </c>
      <c r="H47">
        <f>VLOOKUP(A47,Opt!$A$1:$F$43,2,0)</f>
        <v>59</v>
      </c>
      <c r="I47">
        <f t="shared" si="0"/>
        <v>0</v>
      </c>
      <c r="J47" t="str">
        <f>IF(I47=0, "COMPLETE", "TO")</f>
        <v>COMPLETE</v>
      </c>
      <c r="K47">
        <f>VLOOKUP(A47,[1]Sheet1!$A$2:$H$42,8,0)</f>
        <v>26</v>
      </c>
      <c r="L47">
        <f>IF(J47="TO","TO",D47)</f>
        <v>23.436816974999999</v>
      </c>
    </row>
    <row r="48" spans="1:12" x14ac:dyDescent="0.2">
      <c r="A48" t="s">
        <v>39</v>
      </c>
      <c r="B48">
        <v>1635</v>
      </c>
      <c r="C48">
        <v>35914</v>
      </c>
      <c r="D48">
        <v>6.5950268706190407</v>
      </c>
      <c r="E48">
        <v>51</v>
      </c>
      <c r="F48" t="s">
        <v>49</v>
      </c>
      <c r="G48" t="s">
        <v>65</v>
      </c>
      <c r="H48">
        <f>VLOOKUP(A48,Opt!$A$1:$F$43,2,0)</f>
        <v>51</v>
      </c>
      <c r="I48">
        <f t="shared" si="0"/>
        <v>0</v>
      </c>
      <c r="J48" t="str">
        <f>IF(I48=0, "COMPLETE", "TO")</f>
        <v>COMPLETE</v>
      </c>
      <c r="K48">
        <f>VLOOKUP(A48,[1]Sheet1!$A$2:$H$42,8,0)</f>
        <v>27</v>
      </c>
      <c r="L48">
        <f>IF(J48="TO","TO",D48)</f>
        <v>6.5950268706190407</v>
      </c>
    </row>
    <row r="49" spans="1:12" x14ac:dyDescent="0.2">
      <c r="A49" t="s">
        <v>40</v>
      </c>
      <c r="B49">
        <v>3300</v>
      </c>
      <c r="C49">
        <v>103224</v>
      </c>
      <c r="D49">
        <v>565.75570740661931</v>
      </c>
      <c r="E49">
        <v>77</v>
      </c>
      <c r="F49" t="s">
        <v>49</v>
      </c>
      <c r="G49" t="s">
        <v>65</v>
      </c>
      <c r="H49">
        <f>VLOOKUP(A49,Opt!$A$1:$F$43,2,0)</f>
        <v>77</v>
      </c>
      <c r="I49">
        <f t="shared" si="0"/>
        <v>0</v>
      </c>
      <c r="J49" t="str">
        <f>IF(I49=0, "COMPLETE", "TO")</f>
        <v>COMPLETE</v>
      </c>
      <c r="K49">
        <f>VLOOKUP(A49,[1]Sheet1!$A$2:$H$42,8,0)</f>
        <v>28</v>
      </c>
      <c r="L49">
        <f>IF(J49="TO","TO",D49)</f>
        <v>565.75570740661931</v>
      </c>
    </row>
    <row r="50" spans="1:12" x14ac:dyDescent="0.2">
      <c r="A50" t="s">
        <v>0</v>
      </c>
      <c r="B50">
        <v>1880</v>
      </c>
      <c r="C50">
        <v>44130</v>
      </c>
      <c r="D50">
        <v>0.83730356638552628</v>
      </c>
      <c r="E50">
        <v>30</v>
      </c>
      <c r="F50" t="s">
        <v>49</v>
      </c>
      <c r="G50" t="s">
        <v>65</v>
      </c>
      <c r="H50">
        <f>VLOOKUP(A50,Opt!$A$1:$F$43,2,0)</f>
        <v>30</v>
      </c>
      <c r="I50">
        <f t="shared" si="0"/>
        <v>0</v>
      </c>
      <c r="J50" t="str">
        <f>IF(I50=0, "COMPLETE", "TO")</f>
        <v>COMPLETE</v>
      </c>
      <c r="K50">
        <f>VLOOKUP(A50,[1]Sheet1!$A$2:$H$42,8,0)</f>
        <v>29</v>
      </c>
      <c r="L50">
        <f>IF(J50="TO","TO",D50)</f>
        <v>0.83730356638552628</v>
      </c>
    </row>
    <row r="51" spans="1:12" x14ac:dyDescent="0.2">
      <c r="A51" t="s">
        <v>1</v>
      </c>
      <c r="B51">
        <v>6440</v>
      </c>
      <c r="C51">
        <v>263136</v>
      </c>
      <c r="D51">
        <v>395.73713083320183</v>
      </c>
      <c r="E51">
        <v>57</v>
      </c>
      <c r="F51" t="s">
        <v>49</v>
      </c>
      <c r="G51" t="s">
        <v>65</v>
      </c>
      <c r="H51">
        <f>VLOOKUP(A51,Opt!$A$1:$F$43,2,0)</f>
        <v>57</v>
      </c>
      <c r="I51">
        <f t="shared" si="0"/>
        <v>0</v>
      </c>
      <c r="J51" t="str">
        <f>IF(I51=0, "COMPLETE", "TO")</f>
        <v>COMPLETE</v>
      </c>
      <c r="K51">
        <f>VLOOKUP(A51,[1]Sheet1!$A$2:$H$42,8,0)</f>
        <v>30</v>
      </c>
      <c r="L51">
        <f>IF(J51="TO","TO",D51)</f>
        <v>395.73713083320183</v>
      </c>
    </row>
    <row r="52" spans="1:12" x14ac:dyDescent="0.2">
      <c r="A52" t="s">
        <v>2</v>
      </c>
      <c r="B52">
        <v>13680</v>
      </c>
      <c r="C52">
        <v>786654</v>
      </c>
      <c r="D52" t="s">
        <v>51</v>
      </c>
      <c r="E52">
        <v>86</v>
      </c>
      <c r="F52" t="s">
        <v>51</v>
      </c>
      <c r="G52" t="s">
        <v>65</v>
      </c>
      <c r="H52">
        <f>VLOOKUP(A52,Opt!$A$1:$F$43,2,0)</f>
        <v>84</v>
      </c>
      <c r="I52">
        <f t="shared" si="0"/>
        <v>2.3809523809523809</v>
      </c>
      <c r="J52" t="str">
        <f>IF(I52=0, "COMPLETE", "TO")</f>
        <v>TO</v>
      </c>
      <c r="K52">
        <f>VLOOKUP(A52,[1]Sheet1!$A$2:$H$42,8,0)</f>
        <v>31</v>
      </c>
      <c r="L52" t="str">
        <f>IF(J52="TO","TO",D52)</f>
        <v>TO</v>
      </c>
    </row>
    <row r="53" spans="1:12" x14ac:dyDescent="0.2">
      <c r="A53" t="s">
        <v>3</v>
      </c>
      <c r="B53">
        <v>23360</v>
      </c>
      <c r="C53">
        <v>1706124</v>
      </c>
      <c r="D53" t="s">
        <v>51</v>
      </c>
      <c r="E53">
        <v>110</v>
      </c>
      <c r="F53" t="s">
        <v>51</v>
      </c>
      <c r="G53" t="s">
        <v>65</v>
      </c>
      <c r="H53">
        <f>VLOOKUP(A53,Opt!$A$1:$F$43,2,0)</f>
        <v>107</v>
      </c>
      <c r="I53">
        <f t="shared" si="0"/>
        <v>2.8037383177570092</v>
      </c>
      <c r="J53" t="str">
        <f>IF(I53=0, "COMPLETE", "TO")</f>
        <v>TO</v>
      </c>
      <c r="L53" t="str">
        <f>IF(J53="TO","TO",D53)</f>
        <v>TO</v>
      </c>
    </row>
    <row r="54" spans="1:12" x14ac:dyDescent="0.2">
      <c r="A54" t="s">
        <v>4</v>
      </c>
      <c r="B54">
        <v>35900</v>
      </c>
      <c r="C54">
        <v>3205936</v>
      </c>
      <c r="D54" t="s">
        <v>51</v>
      </c>
      <c r="E54">
        <v>138</v>
      </c>
      <c r="F54" t="s">
        <v>51</v>
      </c>
      <c r="G54" t="s">
        <v>65</v>
      </c>
      <c r="H54">
        <f>VLOOKUP(A54,Opt!$A$1:$F$43,2,0)</f>
        <v>134</v>
      </c>
      <c r="I54">
        <f t="shared" si="0"/>
        <v>2.9850746268656714</v>
      </c>
      <c r="J54" t="str">
        <f>IF(I54=0, "COMPLETE", "TO")</f>
        <v>TO</v>
      </c>
      <c r="L54" t="str">
        <f>IF(J54="TO","TO",D54)</f>
        <v>TO</v>
      </c>
    </row>
    <row r="55" spans="1:12" x14ac:dyDescent="0.2">
      <c r="A55" t="s">
        <v>5</v>
      </c>
      <c r="B55">
        <v>6200</v>
      </c>
      <c r="C55">
        <v>244176</v>
      </c>
      <c r="D55">
        <v>8.0671159062010709</v>
      </c>
      <c r="E55">
        <v>36</v>
      </c>
      <c r="F55" t="s">
        <v>49</v>
      </c>
      <c r="G55" t="s">
        <v>65</v>
      </c>
      <c r="H55">
        <f>VLOOKUP(A55,Opt!$A$1:$F$43,2,0)</f>
        <v>36</v>
      </c>
      <c r="I55">
        <f t="shared" si="0"/>
        <v>0</v>
      </c>
      <c r="J55" t="str">
        <f>IF(I55=0, "COMPLETE", "TO")</f>
        <v>COMPLETE</v>
      </c>
      <c r="K55">
        <f>VLOOKUP(A55,[1]Sheet1!$A$2:$H$42,8,0)</f>
        <v>34</v>
      </c>
      <c r="L55">
        <f>IF(J55="TO","TO",D55)</f>
        <v>8.0671159062010709</v>
      </c>
    </row>
    <row r="56" spans="1:12" x14ac:dyDescent="0.2">
      <c r="A56" t="s">
        <v>6</v>
      </c>
      <c r="B56">
        <v>21280</v>
      </c>
      <c r="C56">
        <v>1375404</v>
      </c>
      <c r="D56" t="s">
        <v>51</v>
      </c>
      <c r="E56">
        <v>69</v>
      </c>
      <c r="F56" t="s">
        <v>51</v>
      </c>
      <c r="G56" t="s">
        <v>65</v>
      </c>
      <c r="H56">
        <f>VLOOKUP(A56,Opt!$A$1:$F$43,2,0)</f>
        <v>67</v>
      </c>
      <c r="I56">
        <f t="shared" si="0"/>
        <v>2.9850746268656714</v>
      </c>
      <c r="J56" t="str">
        <f>IF(I56=0, "COMPLETE", "TO")</f>
        <v>TO</v>
      </c>
      <c r="K56">
        <f>VLOOKUP(A56,[1]Sheet1!$A$2:$H$42,8,0)</f>
        <v>35</v>
      </c>
      <c r="L56" t="str">
        <f>IF(J56="TO","TO",D56)</f>
        <v>TO</v>
      </c>
    </row>
    <row r="57" spans="1:12" x14ac:dyDescent="0.2">
      <c r="A57" t="s">
        <v>7</v>
      </c>
      <c r="B57">
        <v>45960</v>
      </c>
      <c r="C57">
        <v>4161042</v>
      </c>
      <c r="D57" t="s">
        <v>51</v>
      </c>
      <c r="E57">
        <v>108</v>
      </c>
      <c r="F57" t="s">
        <v>51</v>
      </c>
      <c r="G57" t="s">
        <v>65</v>
      </c>
      <c r="H57">
        <f>VLOOKUP(A57,Opt!$A$1:$F$43,2,0)</f>
        <v>101</v>
      </c>
      <c r="I57">
        <f t="shared" si="0"/>
        <v>6.9306930693069315</v>
      </c>
      <c r="J57" t="str">
        <f>IF(I57=0, "COMPLETE", "TO")</f>
        <v>TO</v>
      </c>
      <c r="L57" t="str">
        <f>IF(J57="TO","TO",D57)</f>
        <v>TO</v>
      </c>
    </row>
    <row r="58" spans="1:12" x14ac:dyDescent="0.2">
      <c r="A58" t="s">
        <v>8</v>
      </c>
      <c r="B58">
        <v>77920</v>
      </c>
      <c r="C58">
        <v>8628894</v>
      </c>
      <c r="D58" t="s">
        <v>51</v>
      </c>
      <c r="E58">
        <v>131</v>
      </c>
      <c r="F58" t="s">
        <v>51</v>
      </c>
      <c r="G58" t="s">
        <v>65</v>
      </c>
      <c r="H58">
        <f>VLOOKUP(A58,Opt!$A$1:$F$43,2,0)</f>
        <v>126</v>
      </c>
      <c r="I58">
        <f t="shared" si="0"/>
        <v>3.9682539682539679</v>
      </c>
      <c r="J58" t="str">
        <f>IF(I58=0, "COMPLETE", "TO")</f>
        <v>TO</v>
      </c>
      <c r="L58" t="str">
        <f>IF(J58="TO","TO",D58)</f>
        <v>TO</v>
      </c>
    </row>
    <row r="59" spans="1:12" x14ac:dyDescent="0.2">
      <c r="A59" t="s">
        <v>9</v>
      </c>
      <c r="B59">
        <v>120200</v>
      </c>
      <c r="C59">
        <v>16203286</v>
      </c>
      <c r="D59" t="s">
        <v>51</v>
      </c>
      <c r="E59">
        <v>169</v>
      </c>
      <c r="F59" t="s">
        <v>51</v>
      </c>
      <c r="G59" t="s">
        <v>65</v>
      </c>
      <c r="H59">
        <f>VLOOKUP(A59,Opt!$A$1:$F$43,2,0)</f>
        <v>156</v>
      </c>
      <c r="I59">
        <f t="shared" si="0"/>
        <v>8.3333333333333321</v>
      </c>
      <c r="J59" t="str">
        <f>IF(I59=0, "COMPLETE", "TO")</f>
        <v>TO</v>
      </c>
      <c r="L59" t="str">
        <f>IF(J59="TO","TO",D59)</f>
        <v>TO</v>
      </c>
    </row>
    <row r="60" spans="1:12" x14ac:dyDescent="0.2">
      <c r="A60" t="s">
        <v>10</v>
      </c>
      <c r="B60">
        <v>1365</v>
      </c>
      <c r="C60">
        <v>28556</v>
      </c>
      <c r="D60">
        <v>0.12430328218324578</v>
      </c>
      <c r="E60">
        <v>23</v>
      </c>
      <c r="F60" t="s">
        <v>49</v>
      </c>
      <c r="G60" t="s">
        <v>68</v>
      </c>
      <c r="H60">
        <f>VLOOKUP(A60,Opt!$A$1:$F$43,2,0)</f>
        <v>23</v>
      </c>
      <c r="I60">
        <f t="shared" si="0"/>
        <v>0</v>
      </c>
      <c r="J60" t="str">
        <f>IF(I60=0, "COMPLETE", "TO")</f>
        <v>COMPLETE</v>
      </c>
      <c r="K60">
        <f>VLOOKUP(A60,[1]Sheet1!$A$2:$H$42,8,0)</f>
        <v>10</v>
      </c>
      <c r="L60">
        <f>IF(J60="TO","TO",D60)</f>
        <v>0.12430328218324578</v>
      </c>
    </row>
    <row r="61" spans="1:12" s="8" customFormat="1" x14ac:dyDescent="0.2">
      <c r="A61" s="8" t="s">
        <v>11</v>
      </c>
      <c r="B61" s="8">
        <v>5943</v>
      </c>
      <c r="C61" s="8">
        <v>228405</v>
      </c>
      <c r="D61" s="8" t="s">
        <v>51</v>
      </c>
      <c r="E61" s="8">
        <v>64</v>
      </c>
      <c r="F61" s="8" t="s">
        <v>51</v>
      </c>
      <c r="G61" s="8" t="s">
        <v>68</v>
      </c>
      <c r="H61" s="8">
        <f>VLOOKUP(A61,Opt!$A$1:$F$43,2,0)</f>
        <v>63</v>
      </c>
      <c r="I61">
        <f t="shared" si="0"/>
        <v>1.5873015873015872</v>
      </c>
      <c r="J61" s="8" t="str">
        <f>IF(I61=0, "COMPLETE", "TO")</f>
        <v>TO</v>
      </c>
      <c r="K61">
        <f>VLOOKUP(A61,[1]Sheet1!$A$2:$H$42,8,0)</f>
        <v>11</v>
      </c>
      <c r="L61" t="str">
        <f>IF(J61="TO","TO",D61)</f>
        <v>TO</v>
      </c>
    </row>
    <row r="62" spans="1:12" x14ac:dyDescent="0.2">
      <c r="A62" t="s">
        <v>12</v>
      </c>
      <c r="B62">
        <v>62046</v>
      </c>
      <c r="C62">
        <v>6733773</v>
      </c>
      <c r="D62" t="s">
        <v>51</v>
      </c>
      <c r="E62">
        <v>720</v>
      </c>
      <c r="F62" t="s">
        <v>51</v>
      </c>
      <c r="G62" t="s">
        <v>68</v>
      </c>
      <c r="H62" t="str">
        <f>VLOOKUP(A62,Opt!$A$1:$F$43,2,0)</f>
        <v>-</v>
      </c>
      <c r="I62" t="str">
        <f t="shared" si="0"/>
        <v>-</v>
      </c>
      <c r="J62" t="str">
        <f>IF(I62=0, "COMPLETE", "TO")</f>
        <v>TO</v>
      </c>
      <c r="L62" t="str">
        <f>IF(J62="TO","TO",D62)</f>
        <v>TO</v>
      </c>
    </row>
    <row r="63" spans="1:12" x14ac:dyDescent="0.2">
      <c r="A63" t="s">
        <v>13</v>
      </c>
      <c r="B63">
        <v>13256</v>
      </c>
      <c r="C63">
        <v>248321</v>
      </c>
      <c r="D63">
        <v>3.5266030839</v>
      </c>
      <c r="E63">
        <v>696</v>
      </c>
      <c r="F63" t="s">
        <v>49</v>
      </c>
      <c r="G63" t="s">
        <v>68</v>
      </c>
      <c r="H63">
        <f>VLOOKUP(A63,Opt!$A$1:$F$43,2,0)</f>
        <v>696</v>
      </c>
      <c r="I63">
        <f t="shared" si="0"/>
        <v>0</v>
      </c>
      <c r="J63" t="str">
        <f>IF(I63=0, "COMPLETE", "TO")</f>
        <v>COMPLETE</v>
      </c>
      <c r="K63">
        <f>VLOOKUP(A63,[1]Sheet1!$A$2:$H$42,8,0)</f>
        <v>13</v>
      </c>
      <c r="L63">
        <f>IF(J63="TO","TO",D63)</f>
        <v>3.5266030839</v>
      </c>
    </row>
    <row r="64" spans="1:12" x14ac:dyDescent="0.2">
      <c r="A64" t="s">
        <v>14</v>
      </c>
      <c r="B64">
        <v>37379</v>
      </c>
      <c r="C64">
        <v>1441896</v>
      </c>
      <c r="D64" t="s">
        <v>51</v>
      </c>
      <c r="E64">
        <v>1213</v>
      </c>
      <c r="F64" t="s">
        <v>51</v>
      </c>
      <c r="G64" t="s">
        <v>68</v>
      </c>
      <c r="H64" t="str">
        <f>VLOOKUP(A64,Opt!$A$1:$F$43,2,0)</f>
        <v>-</v>
      </c>
      <c r="I64" t="str">
        <f t="shared" si="0"/>
        <v>-</v>
      </c>
      <c r="J64" t="str">
        <f>IF(I64=0, "COMPLETE", "TO")</f>
        <v>TO</v>
      </c>
      <c r="L64" t="str">
        <f>IF(J64="TO","TO",D64)</f>
        <v>TO</v>
      </c>
    </row>
    <row r="65" spans="1:12" x14ac:dyDescent="0.2">
      <c r="A65" t="s">
        <v>15</v>
      </c>
      <c r="B65">
        <v>78661</v>
      </c>
      <c r="C65">
        <v>4529642</v>
      </c>
      <c r="D65" t="s">
        <v>51</v>
      </c>
      <c r="E65">
        <v>1795</v>
      </c>
      <c r="F65" t="s">
        <v>51</v>
      </c>
      <c r="G65" t="s">
        <v>68</v>
      </c>
      <c r="H65" t="str">
        <f>VLOOKUP(A65,Opt!$A$1:$F$43,2,0)</f>
        <v>-</v>
      </c>
      <c r="I65" t="str">
        <f t="shared" si="0"/>
        <v>-</v>
      </c>
      <c r="J65" t="str">
        <f>IF(I65=0, "COMPLETE", "TO")</f>
        <v>TO</v>
      </c>
      <c r="L65" t="str">
        <f>IF(J65="TO","TO",D65)</f>
        <v>TO</v>
      </c>
    </row>
    <row r="66" spans="1:12" x14ac:dyDescent="0.2">
      <c r="A66" t="s">
        <v>16</v>
      </c>
      <c r="B66">
        <v>213629</v>
      </c>
      <c r="C66">
        <v>20525558</v>
      </c>
      <c r="D66" t="s">
        <v>51</v>
      </c>
      <c r="E66">
        <v>3170</v>
      </c>
      <c r="F66" t="s">
        <v>51</v>
      </c>
      <c r="G66" t="s">
        <v>68</v>
      </c>
      <c r="H66" t="str">
        <f>VLOOKUP(A66,Opt!$A$1:$F$43,2,0)</f>
        <v>-</v>
      </c>
      <c r="I66" t="str">
        <f t="shared" si="0"/>
        <v>-</v>
      </c>
      <c r="J66" t="str">
        <f>IF(I66=0, "COMPLETE", "TO")</f>
        <v>TO</v>
      </c>
      <c r="L66" t="str">
        <f>IF(J66="TO","TO",D66)</f>
        <v>TO</v>
      </c>
    </row>
    <row r="67" spans="1:12" x14ac:dyDescent="0.2">
      <c r="A67" t="s">
        <v>29</v>
      </c>
      <c r="B67">
        <v>723</v>
      </c>
      <c r="C67">
        <v>10534</v>
      </c>
      <c r="D67">
        <v>37.916493380095929</v>
      </c>
      <c r="E67">
        <v>20</v>
      </c>
      <c r="F67" t="s">
        <v>49</v>
      </c>
      <c r="G67" t="s">
        <v>68</v>
      </c>
      <c r="H67">
        <f>VLOOKUP(A67,Opt!$A$1:$F$43,2,0)</f>
        <v>20</v>
      </c>
      <c r="I67">
        <f t="shared" ref="I67:I130" si="1">IF(H67="-","-",(E67-H67)/H67*100)</f>
        <v>0</v>
      </c>
      <c r="J67" t="str">
        <f>IF(I67=0, "COMPLETE", "TO")</f>
        <v>COMPLETE</v>
      </c>
      <c r="K67">
        <f>VLOOKUP(A67,[1]Sheet1!$A$2:$H$42,8,0)</f>
        <v>17</v>
      </c>
      <c r="L67">
        <f>IF(J67="TO","TO",D67)</f>
        <v>37.916493380095929</v>
      </c>
    </row>
    <row r="68" spans="1:12" x14ac:dyDescent="0.2">
      <c r="A68" t="s">
        <v>30</v>
      </c>
      <c r="B68">
        <v>1856</v>
      </c>
      <c r="C68">
        <v>45986</v>
      </c>
      <c r="D68">
        <v>0.17662939558213114</v>
      </c>
      <c r="E68">
        <v>28</v>
      </c>
      <c r="F68" t="s">
        <v>49</v>
      </c>
      <c r="G68" t="s">
        <v>68</v>
      </c>
      <c r="H68">
        <f>VLOOKUP(A68,Opt!$A$1:$F$43,2,0)</f>
        <v>28</v>
      </c>
      <c r="I68">
        <f t="shared" si="1"/>
        <v>0</v>
      </c>
      <c r="J68" t="str">
        <f>IF(I68=0, "COMPLETE", "TO")</f>
        <v>COMPLETE</v>
      </c>
      <c r="K68">
        <f>VLOOKUP(A68,[1]Sheet1!$A$2:$H$42,8,0)</f>
        <v>18</v>
      </c>
      <c r="L68">
        <f>IF(J68="TO","TO",D68)</f>
        <v>0.17662939558213114</v>
      </c>
    </row>
    <row r="69" spans="1:12" x14ac:dyDescent="0.2">
      <c r="A69" t="s">
        <v>31</v>
      </c>
      <c r="B69">
        <v>2342</v>
      </c>
      <c r="C69">
        <v>62650</v>
      </c>
      <c r="D69">
        <v>0.20840026590158228</v>
      </c>
      <c r="E69">
        <v>28</v>
      </c>
      <c r="F69" t="s">
        <v>49</v>
      </c>
      <c r="G69" t="s">
        <v>68</v>
      </c>
      <c r="H69">
        <f>VLOOKUP(A69,Opt!$A$1:$F$43,2,0)</f>
        <v>28</v>
      </c>
      <c r="I69">
        <f t="shared" si="1"/>
        <v>0</v>
      </c>
      <c r="J69" t="str">
        <f>IF(I69=0, "COMPLETE", "TO")</f>
        <v>COMPLETE</v>
      </c>
      <c r="K69">
        <f>VLOOKUP(A69,[1]Sheet1!$A$2:$H$42,8,0)</f>
        <v>19</v>
      </c>
      <c r="L69">
        <f>IF(J69="TO","TO",D69)</f>
        <v>0.20840026590158228</v>
      </c>
    </row>
    <row r="70" spans="1:12" x14ac:dyDescent="0.2">
      <c r="A70" t="s">
        <v>32</v>
      </c>
      <c r="B70">
        <v>385</v>
      </c>
      <c r="C70">
        <v>4551</v>
      </c>
      <c r="D70">
        <v>1.7613304188125772E-2</v>
      </c>
      <c r="E70">
        <v>18</v>
      </c>
      <c r="F70" t="s">
        <v>49</v>
      </c>
      <c r="G70" t="s">
        <v>68</v>
      </c>
      <c r="H70">
        <f>VLOOKUP(A70,Opt!$A$1:$F$43,2,0)</f>
        <v>18</v>
      </c>
      <c r="I70">
        <f t="shared" si="1"/>
        <v>0</v>
      </c>
      <c r="J70" t="str">
        <f>IF(I70=0, "COMPLETE", "TO")</f>
        <v>COMPLETE</v>
      </c>
      <c r="K70">
        <f>VLOOKUP(A70,[1]Sheet1!$A$2:$H$42,8,0)</f>
        <v>20</v>
      </c>
      <c r="L70">
        <f>IF(J70="TO","TO",D70)</f>
        <v>1.7613304188125772E-2</v>
      </c>
    </row>
    <row r="71" spans="1:12" x14ac:dyDescent="0.2">
      <c r="A71" t="s">
        <v>33</v>
      </c>
      <c r="B71">
        <v>1203</v>
      </c>
      <c r="C71">
        <v>22904</v>
      </c>
      <c r="D71">
        <v>0.35798777729796705</v>
      </c>
      <c r="E71">
        <v>36</v>
      </c>
      <c r="F71" t="s">
        <v>49</v>
      </c>
      <c r="G71" t="s">
        <v>68</v>
      </c>
      <c r="H71">
        <f>VLOOKUP(A71,Opt!$A$1:$F$43,2,0)</f>
        <v>36</v>
      </c>
      <c r="I71">
        <f t="shared" si="1"/>
        <v>0</v>
      </c>
      <c r="J71" t="str">
        <f>IF(I71=0, "COMPLETE", "TO")</f>
        <v>COMPLETE</v>
      </c>
      <c r="K71">
        <f>VLOOKUP(A71,[1]Sheet1!$A$2:$H$42,8,0)</f>
        <v>21</v>
      </c>
      <c r="L71">
        <f>IF(J71="TO","TO",D71)</f>
        <v>0.35798777729796705</v>
      </c>
    </row>
    <row r="72" spans="1:12" x14ac:dyDescent="0.2">
      <c r="A72" t="s">
        <v>34</v>
      </c>
      <c r="B72">
        <v>1661</v>
      </c>
      <c r="C72">
        <v>37163</v>
      </c>
      <c r="D72">
        <v>53.472018327290428</v>
      </c>
      <c r="E72">
        <v>29</v>
      </c>
      <c r="F72" t="s">
        <v>49</v>
      </c>
      <c r="G72" t="s">
        <v>68</v>
      </c>
      <c r="H72">
        <f>VLOOKUP(A72,Opt!$A$1:$F$43,2,0)</f>
        <v>29</v>
      </c>
      <c r="I72">
        <f t="shared" si="1"/>
        <v>0</v>
      </c>
      <c r="J72" t="str">
        <f>IF(I72=0, "COMPLETE", "TO")</f>
        <v>COMPLETE</v>
      </c>
      <c r="K72">
        <f>VLOOKUP(A72,[1]Sheet1!$A$2:$H$42,8,0)</f>
        <v>22</v>
      </c>
      <c r="L72">
        <f>IF(J72="TO","TO",D72)</f>
        <v>53.472018327290428</v>
      </c>
    </row>
    <row r="73" spans="1:12" s="8" customFormat="1" x14ac:dyDescent="0.2">
      <c r="A73" s="8" t="s">
        <v>35</v>
      </c>
      <c r="B73" s="8">
        <v>603</v>
      </c>
      <c r="C73" s="8">
        <v>8514</v>
      </c>
      <c r="D73" s="8" t="s">
        <v>51</v>
      </c>
      <c r="E73" s="8">
        <v>20</v>
      </c>
      <c r="F73" s="8" t="s">
        <v>51</v>
      </c>
      <c r="G73" s="8" t="s">
        <v>68</v>
      </c>
      <c r="H73" s="8">
        <f>VLOOKUP(A73,Opt!$A$1:$F$43,2,0)</f>
        <v>10</v>
      </c>
      <c r="I73">
        <f t="shared" si="1"/>
        <v>100</v>
      </c>
      <c r="J73" s="8" t="str">
        <f>IF(I73=0, "COMPLETE", "TO")</f>
        <v>TO</v>
      </c>
      <c r="L73" t="str">
        <f>IF(J73="TO","TO",D73)</f>
        <v>TO</v>
      </c>
    </row>
    <row r="74" spans="1:12" x14ac:dyDescent="0.2">
      <c r="A74" t="s">
        <v>36</v>
      </c>
      <c r="B74">
        <v>1520</v>
      </c>
      <c r="C74">
        <v>30652</v>
      </c>
      <c r="D74">
        <v>700.40159761861139</v>
      </c>
      <c r="E74">
        <v>33</v>
      </c>
      <c r="F74" t="s">
        <v>49</v>
      </c>
      <c r="G74" t="s">
        <v>68</v>
      </c>
      <c r="H74">
        <f>VLOOKUP(A74,Opt!$A$1:$F$43,2,0)</f>
        <v>33</v>
      </c>
      <c r="I74">
        <f t="shared" si="1"/>
        <v>0</v>
      </c>
      <c r="J74" t="str">
        <f>IF(I74=0, "COMPLETE", "TO")</f>
        <v>COMPLETE</v>
      </c>
      <c r="K74">
        <f>VLOOKUP(A74,[1]Sheet1!$A$2:$H$42,8,0)</f>
        <v>24</v>
      </c>
      <c r="L74">
        <f>IF(J74="TO","TO",D74)</f>
        <v>700.40159761861139</v>
      </c>
    </row>
    <row r="75" spans="1:12" x14ac:dyDescent="0.2">
      <c r="A75" t="s">
        <v>37</v>
      </c>
      <c r="B75">
        <v>2975</v>
      </c>
      <c r="C75">
        <v>83350</v>
      </c>
      <c r="D75">
        <v>1.3496771015867124</v>
      </c>
      <c r="E75">
        <v>49</v>
      </c>
      <c r="F75" t="s">
        <v>49</v>
      </c>
      <c r="G75" t="s">
        <v>68</v>
      </c>
      <c r="H75">
        <f>VLOOKUP(A75,Opt!$A$1:$F$43,2,0)</f>
        <v>49</v>
      </c>
      <c r="I75">
        <f t="shared" si="1"/>
        <v>0</v>
      </c>
      <c r="J75" t="str">
        <f>IF(I75=0, "COMPLETE", "TO")</f>
        <v>COMPLETE</v>
      </c>
      <c r="K75">
        <f>VLOOKUP(A75,[1]Sheet1!$A$2:$H$42,8,0)</f>
        <v>25</v>
      </c>
      <c r="L75">
        <f>IF(J75="TO","TO",D75)</f>
        <v>1.3496771015867124</v>
      </c>
    </row>
    <row r="76" spans="1:12" s="8" customFormat="1" x14ac:dyDescent="0.2">
      <c r="A76" s="8" t="s">
        <v>38</v>
      </c>
      <c r="B76" s="8">
        <v>2688</v>
      </c>
      <c r="C76" s="8">
        <v>60392</v>
      </c>
      <c r="D76" s="8">
        <v>43.390848851999998</v>
      </c>
      <c r="E76" s="8">
        <v>59</v>
      </c>
      <c r="F76" s="8" t="s">
        <v>49</v>
      </c>
      <c r="G76" s="8" t="s">
        <v>68</v>
      </c>
      <c r="H76" s="8">
        <f>VLOOKUP(A76,Opt!$A$1:$F$43,2,0)</f>
        <v>59</v>
      </c>
      <c r="I76">
        <f t="shared" si="1"/>
        <v>0</v>
      </c>
      <c r="J76" s="8" t="str">
        <f>IF(I76=0, "COMPLETE", "TO")</f>
        <v>COMPLETE</v>
      </c>
      <c r="K76">
        <f>VLOOKUP(A76,[1]Sheet1!$A$2:$H$42,8,0)</f>
        <v>26</v>
      </c>
      <c r="L76">
        <f>IF(J76="TO","TO",D76)</f>
        <v>43.390848851999998</v>
      </c>
    </row>
    <row r="77" spans="1:12" x14ac:dyDescent="0.2">
      <c r="A77" t="s">
        <v>39</v>
      </c>
      <c r="B77">
        <v>2916</v>
      </c>
      <c r="C77">
        <v>77940</v>
      </c>
      <c r="D77">
        <v>1125.8385468389956</v>
      </c>
      <c r="E77">
        <v>51</v>
      </c>
      <c r="F77" t="s">
        <v>49</v>
      </c>
      <c r="G77" t="s">
        <v>68</v>
      </c>
      <c r="H77">
        <f>VLOOKUP(A77,Opt!$A$1:$F$43,2,0)</f>
        <v>51</v>
      </c>
      <c r="I77">
        <f t="shared" si="1"/>
        <v>0</v>
      </c>
      <c r="J77" t="str">
        <f>IF(I77=0, "COMPLETE", "TO")</f>
        <v>COMPLETE</v>
      </c>
      <c r="K77">
        <f>VLOOKUP(A77,[1]Sheet1!$A$2:$H$42,8,0)</f>
        <v>27</v>
      </c>
      <c r="L77">
        <f>IF(J77="TO","TO",D77)</f>
        <v>1125.8385468389956</v>
      </c>
    </row>
    <row r="78" spans="1:12" x14ac:dyDescent="0.2">
      <c r="A78" t="s">
        <v>40</v>
      </c>
      <c r="B78">
        <v>5509</v>
      </c>
      <c r="C78">
        <v>198404</v>
      </c>
      <c r="D78">
        <v>121.09494519630387</v>
      </c>
      <c r="E78">
        <v>77</v>
      </c>
      <c r="F78" t="s">
        <v>49</v>
      </c>
      <c r="G78" t="s">
        <v>68</v>
      </c>
      <c r="H78">
        <f>VLOOKUP(A78,Opt!$A$1:$F$43,2,0)</f>
        <v>77</v>
      </c>
      <c r="I78">
        <f t="shared" si="1"/>
        <v>0</v>
      </c>
      <c r="J78" t="str">
        <f>IF(I78=0, "COMPLETE", "TO")</f>
        <v>COMPLETE</v>
      </c>
      <c r="K78">
        <f>VLOOKUP(A78,[1]Sheet1!$A$2:$H$42,8,0)</f>
        <v>28</v>
      </c>
      <c r="L78">
        <f>IF(J78="TO","TO",D78)</f>
        <v>121.09494519630387</v>
      </c>
    </row>
    <row r="79" spans="1:12" x14ac:dyDescent="0.2">
      <c r="A79" t="s">
        <v>0</v>
      </c>
      <c r="B79">
        <v>2448</v>
      </c>
      <c r="C79">
        <v>67033</v>
      </c>
      <c r="D79">
        <v>0.20231251469522255</v>
      </c>
      <c r="E79">
        <v>30</v>
      </c>
      <c r="F79" t="s">
        <v>49</v>
      </c>
      <c r="G79" t="s">
        <v>68</v>
      </c>
      <c r="H79">
        <f>VLOOKUP(A79,Opt!$A$1:$F$43,2,0)</f>
        <v>30</v>
      </c>
      <c r="I79">
        <f t="shared" si="1"/>
        <v>0</v>
      </c>
      <c r="J79" t="str">
        <f>IF(I79=0, "COMPLETE", "TO")</f>
        <v>COMPLETE</v>
      </c>
      <c r="K79">
        <f>VLOOKUP(A79,[1]Sheet1!$A$2:$H$42,8,0)</f>
        <v>29</v>
      </c>
      <c r="L79">
        <f>IF(J79="TO","TO",D79)</f>
        <v>0.20231251469522255</v>
      </c>
    </row>
    <row r="80" spans="1:12" x14ac:dyDescent="0.2">
      <c r="A80" t="s">
        <v>1</v>
      </c>
      <c r="B80">
        <v>7958</v>
      </c>
      <c r="C80">
        <v>393013</v>
      </c>
      <c r="D80">
        <v>903.69256615109362</v>
      </c>
      <c r="E80">
        <v>57</v>
      </c>
      <c r="F80" t="s">
        <v>49</v>
      </c>
      <c r="G80" t="s">
        <v>68</v>
      </c>
      <c r="H80">
        <f>VLOOKUP(A80,Opt!$A$1:$F$43,2,0)</f>
        <v>57</v>
      </c>
      <c r="I80">
        <f t="shared" si="1"/>
        <v>0</v>
      </c>
      <c r="J80" t="str">
        <f>IF(I80=0, "COMPLETE", "TO")</f>
        <v>COMPLETE</v>
      </c>
      <c r="K80">
        <f>VLOOKUP(A80,[1]Sheet1!$A$2:$H$42,8,0)</f>
        <v>30</v>
      </c>
      <c r="L80">
        <f>IF(J80="TO","TO",D80)</f>
        <v>903.69256615109362</v>
      </c>
    </row>
    <row r="81" spans="1:12" x14ac:dyDescent="0.2">
      <c r="A81" t="s">
        <v>2</v>
      </c>
      <c r="B81">
        <v>16975</v>
      </c>
      <c r="C81">
        <v>1210004</v>
      </c>
      <c r="D81" t="s">
        <v>51</v>
      </c>
      <c r="E81">
        <v>86</v>
      </c>
      <c r="F81" t="s">
        <v>51</v>
      </c>
      <c r="G81" t="s">
        <v>68</v>
      </c>
      <c r="H81">
        <f>VLOOKUP(A81,Opt!$A$1:$F$43,2,0)</f>
        <v>84</v>
      </c>
      <c r="I81">
        <f t="shared" si="1"/>
        <v>2.3809523809523809</v>
      </c>
      <c r="J81" t="str">
        <f>IF(I81=0, "COMPLETE", "TO")</f>
        <v>TO</v>
      </c>
      <c r="K81">
        <f>VLOOKUP(A81,[1]Sheet1!$A$2:$H$42,8,0)</f>
        <v>31</v>
      </c>
      <c r="L81" t="str">
        <f>IF(J81="TO","TO",D81)</f>
        <v>TO</v>
      </c>
    </row>
    <row r="82" spans="1:12" x14ac:dyDescent="0.2">
      <c r="A82" t="s">
        <v>3</v>
      </c>
      <c r="B82">
        <v>28546</v>
      </c>
      <c r="C82">
        <v>2576501</v>
      </c>
      <c r="D82" t="s">
        <v>51</v>
      </c>
      <c r="E82">
        <v>110</v>
      </c>
      <c r="F82" t="s">
        <v>51</v>
      </c>
      <c r="G82" t="s">
        <v>68</v>
      </c>
      <c r="H82">
        <f>VLOOKUP(A82,Opt!$A$1:$F$43,2,0)</f>
        <v>107</v>
      </c>
      <c r="I82">
        <f t="shared" si="1"/>
        <v>2.8037383177570092</v>
      </c>
      <c r="J82" t="str">
        <f>IF(I82=0, "COMPLETE", "TO")</f>
        <v>TO</v>
      </c>
      <c r="L82" t="str">
        <f>IF(J82="TO","TO",D82)</f>
        <v>TO</v>
      </c>
    </row>
    <row r="83" spans="1:12" x14ac:dyDescent="0.2">
      <c r="A83" t="s">
        <v>4</v>
      </c>
      <c r="B83">
        <v>44184</v>
      </c>
      <c r="C83">
        <v>4941819</v>
      </c>
      <c r="D83" t="s">
        <v>51</v>
      </c>
      <c r="E83">
        <v>138</v>
      </c>
      <c r="F83" t="s">
        <v>51</v>
      </c>
      <c r="G83" t="s">
        <v>68</v>
      </c>
      <c r="H83">
        <f>VLOOKUP(A83,Opt!$A$1:$F$43,2,0)</f>
        <v>134</v>
      </c>
      <c r="I83">
        <f t="shared" si="1"/>
        <v>2.9850746268656714</v>
      </c>
      <c r="J83" t="str">
        <f>IF(I83=0, "COMPLETE", "TO")</f>
        <v>TO</v>
      </c>
      <c r="L83" t="str">
        <f>IF(J83="TO","TO",D83)</f>
        <v>TO</v>
      </c>
    </row>
    <row r="84" spans="1:12" x14ac:dyDescent="0.2">
      <c r="A84" t="s">
        <v>5</v>
      </c>
      <c r="B84">
        <v>7185</v>
      </c>
      <c r="C84">
        <v>328384</v>
      </c>
      <c r="D84">
        <v>11.490787619096229</v>
      </c>
      <c r="E84">
        <v>36</v>
      </c>
      <c r="F84" t="s">
        <v>49</v>
      </c>
      <c r="G84" t="s">
        <v>68</v>
      </c>
      <c r="H84">
        <f>VLOOKUP(A84,Opt!$A$1:$F$43,2,0)</f>
        <v>36</v>
      </c>
      <c r="I84">
        <f t="shared" si="1"/>
        <v>0</v>
      </c>
      <c r="J84" t="str">
        <f>IF(I84=0, "COMPLETE", "TO")</f>
        <v>COMPLETE</v>
      </c>
      <c r="K84">
        <f>VLOOKUP(A84,[1]Sheet1!$A$2:$H$42,8,0)</f>
        <v>34</v>
      </c>
      <c r="L84">
        <f>IF(J84="TO","TO",D84)</f>
        <v>11.490787619096229</v>
      </c>
    </row>
    <row r="85" spans="1:12" x14ac:dyDescent="0.2">
      <c r="A85" t="s">
        <v>6</v>
      </c>
      <c r="B85">
        <v>25331</v>
      </c>
      <c r="C85">
        <v>2050766</v>
      </c>
      <c r="D85" t="s">
        <v>51</v>
      </c>
      <c r="E85">
        <v>69</v>
      </c>
      <c r="F85" t="s">
        <v>51</v>
      </c>
      <c r="G85" t="s">
        <v>68</v>
      </c>
      <c r="H85">
        <f>VLOOKUP(A85,Opt!$A$1:$F$43,2,0)</f>
        <v>67</v>
      </c>
      <c r="I85">
        <f t="shared" si="1"/>
        <v>2.9850746268656714</v>
      </c>
      <c r="J85" t="str">
        <f>IF(I85=0, "COMPLETE", "TO")</f>
        <v>TO</v>
      </c>
      <c r="K85">
        <f>VLOOKUP(A85,[1]Sheet1!$A$2:$H$42,8,0)</f>
        <v>35</v>
      </c>
      <c r="L85" t="str">
        <f>IF(J85="TO","TO",D85)</f>
        <v>TO</v>
      </c>
    </row>
    <row r="86" spans="1:12" x14ac:dyDescent="0.2">
      <c r="A86" t="s">
        <v>7</v>
      </c>
      <c r="B86">
        <v>53103</v>
      </c>
      <c r="C86">
        <v>5950344</v>
      </c>
      <c r="D86" t="s">
        <v>51</v>
      </c>
      <c r="E86">
        <v>108</v>
      </c>
      <c r="F86" t="s">
        <v>51</v>
      </c>
      <c r="G86" t="s">
        <v>68</v>
      </c>
      <c r="H86">
        <f>VLOOKUP(A86,Opt!$A$1:$F$43,2,0)</f>
        <v>101</v>
      </c>
      <c r="I86">
        <f t="shared" si="1"/>
        <v>6.9306930693069315</v>
      </c>
      <c r="J86" t="str">
        <f>IF(I86=0, "COMPLETE", "TO")</f>
        <v>TO</v>
      </c>
      <c r="L86" t="str">
        <f>IF(J86="TO","TO",D86)</f>
        <v>TO</v>
      </c>
    </row>
    <row r="87" spans="1:12" x14ac:dyDescent="0.2">
      <c r="A87" t="s">
        <v>8</v>
      </c>
      <c r="B87">
        <v>92735</v>
      </c>
      <c r="C87">
        <v>13514188</v>
      </c>
      <c r="D87" t="s">
        <v>51</v>
      </c>
      <c r="E87">
        <v>137</v>
      </c>
      <c r="F87" t="s">
        <v>51</v>
      </c>
      <c r="G87" t="s">
        <v>68</v>
      </c>
      <c r="H87">
        <f>VLOOKUP(A87,Opt!$A$1:$F$43,2,0)</f>
        <v>126</v>
      </c>
      <c r="I87">
        <f t="shared" si="1"/>
        <v>8.7301587301587293</v>
      </c>
      <c r="J87" t="str">
        <f>IF(I87=0, "COMPLETE", "TO")</f>
        <v>TO</v>
      </c>
      <c r="L87" t="str">
        <f>IF(J87="TO","TO",D87)</f>
        <v>TO</v>
      </c>
    </row>
    <row r="88" spans="1:12" x14ac:dyDescent="0.2">
      <c r="A88" t="s">
        <v>9</v>
      </c>
      <c r="B88">
        <v>141312</v>
      </c>
      <c r="C88">
        <v>24894125</v>
      </c>
      <c r="D88" t="s">
        <v>51</v>
      </c>
      <c r="E88">
        <v>169</v>
      </c>
      <c r="F88" t="s">
        <v>51</v>
      </c>
      <c r="G88" t="s">
        <v>68</v>
      </c>
      <c r="H88">
        <f>VLOOKUP(A88,Opt!$A$1:$F$43,2,0)</f>
        <v>156</v>
      </c>
      <c r="I88">
        <f t="shared" si="1"/>
        <v>8.3333333333333321</v>
      </c>
      <c r="J88" t="str">
        <f>IF(I88=0, "COMPLETE", "TO")</f>
        <v>TO</v>
      </c>
      <c r="L88" t="str">
        <f>IF(J88="TO","TO",D88)</f>
        <v>TO</v>
      </c>
    </row>
    <row r="89" spans="1:12" x14ac:dyDescent="0.2">
      <c r="A89" t="s">
        <v>10</v>
      </c>
      <c r="B89">
        <v>1365</v>
      </c>
      <c r="C89">
        <v>27498</v>
      </c>
      <c r="D89">
        <v>0.2056194648030214</v>
      </c>
      <c r="E89">
        <v>23</v>
      </c>
      <c r="F89" t="s">
        <v>49</v>
      </c>
      <c r="G89" t="s">
        <v>69</v>
      </c>
      <c r="H89">
        <f>VLOOKUP(A89,Opt!$A$1:$F$43,2,0)</f>
        <v>23</v>
      </c>
      <c r="I89">
        <f t="shared" si="1"/>
        <v>0</v>
      </c>
      <c r="J89" t="str">
        <f>IF(I89=0, "COMPLETE", "TO")</f>
        <v>COMPLETE</v>
      </c>
      <c r="K89">
        <f>VLOOKUP(A89,[1]Sheet1!$A$2:$H$42,8,0)</f>
        <v>10</v>
      </c>
      <c r="L89">
        <f>IF(J89="TO","TO",D89)</f>
        <v>0.2056194648030214</v>
      </c>
    </row>
    <row r="90" spans="1:12" x14ac:dyDescent="0.2">
      <c r="A90" t="s">
        <v>11</v>
      </c>
      <c r="B90">
        <v>5943</v>
      </c>
      <c r="C90">
        <v>220888</v>
      </c>
      <c r="D90" t="s">
        <v>51</v>
      </c>
      <c r="E90">
        <v>140</v>
      </c>
      <c r="F90" t="s">
        <v>51</v>
      </c>
      <c r="G90" t="s">
        <v>69</v>
      </c>
      <c r="H90">
        <f>VLOOKUP(A90,Opt!$A$1:$F$43,2,0)</f>
        <v>63</v>
      </c>
      <c r="I90">
        <f t="shared" si="1"/>
        <v>122.22222222222223</v>
      </c>
      <c r="J90" t="str">
        <f>IF(I90=0, "COMPLETE", "TO")</f>
        <v>TO</v>
      </c>
      <c r="L90" t="str">
        <f>IF(J90="TO","TO",D90)</f>
        <v>TO</v>
      </c>
    </row>
    <row r="91" spans="1:12" x14ac:dyDescent="0.2">
      <c r="A91" t="s">
        <v>12</v>
      </c>
      <c r="B91">
        <v>62046</v>
      </c>
      <c r="C91">
        <v>6705912</v>
      </c>
      <c r="D91" t="s">
        <v>51</v>
      </c>
      <c r="E91">
        <v>805</v>
      </c>
      <c r="F91" t="s">
        <v>51</v>
      </c>
      <c r="G91" t="s">
        <v>69</v>
      </c>
      <c r="H91" t="str">
        <f>VLOOKUP(A91,Opt!$A$1:$F$43,2,0)</f>
        <v>-</v>
      </c>
      <c r="I91" t="str">
        <f t="shared" si="1"/>
        <v>-</v>
      </c>
      <c r="J91" t="str">
        <f>IF(I91=0, "COMPLETE", "TO")</f>
        <v>TO</v>
      </c>
      <c r="L91" t="str">
        <f>IF(J91="TO","TO",D91)</f>
        <v>TO</v>
      </c>
    </row>
    <row r="92" spans="1:12" x14ac:dyDescent="0.2">
      <c r="A92" t="s">
        <v>13</v>
      </c>
      <c r="B92">
        <v>13256</v>
      </c>
      <c r="C92">
        <v>244604</v>
      </c>
      <c r="D92">
        <v>17.685350730000003</v>
      </c>
      <c r="E92">
        <v>696</v>
      </c>
      <c r="F92" t="s">
        <v>49</v>
      </c>
      <c r="G92" t="s">
        <v>69</v>
      </c>
      <c r="H92">
        <f>VLOOKUP(A92,Opt!$A$1:$F$43,2,0)</f>
        <v>696</v>
      </c>
      <c r="I92">
        <f t="shared" si="1"/>
        <v>0</v>
      </c>
      <c r="J92" t="str">
        <f>IF(I92=0, "COMPLETE", "TO")</f>
        <v>COMPLETE</v>
      </c>
      <c r="K92">
        <f>VLOOKUP(A92,[1]Sheet1!$A$2:$H$42,8,0)</f>
        <v>13</v>
      </c>
      <c r="L92">
        <f>IF(J92="TO","TO",D92)</f>
        <v>17.685350730000003</v>
      </c>
    </row>
    <row r="93" spans="1:12" x14ac:dyDescent="0.2">
      <c r="A93" t="s">
        <v>14</v>
      </c>
      <c r="B93">
        <v>37379</v>
      </c>
      <c r="C93">
        <v>1428892</v>
      </c>
      <c r="D93" t="s">
        <v>51</v>
      </c>
      <c r="E93">
        <v>1557</v>
      </c>
      <c r="F93" t="s">
        <v>51</v>
      </c>
      <c r="G93" t="s">
        <v>69</v>
      </c>
      <c r="H93" t="str">
        <f>VLOOKUP(A93,Opt!$A$1:$F$43,2,0)</f>
        <v>-</v>
      </c>
      <c r="I93" t="str">
        <f t="shared" si="1"/>
        <v>-</v>
      </c>
      <c r="J93" t="str">
        <f>IF(I93=0, "COMPLETE", "TO")</f>
        <v>TO</v>
      </c>
      <c r="L93" t="str">
        <f>IF(J93="TO","TO",D93)</f>
        <v>TO</v>
      </c>
    </row>
    <row r="94" spans="1:12" x14ac:dyDescent="0.2">
      <c r="A94" t="s">
        <v>15</v>
      </c>
      <c r="B94">
        <v>78661</v>
      </c>
      <c r="C94">
        <v>4530304</v>
      </c>
      <c r="D94" t="s">
        <v>51</v>
      </c>
      <c r="E94">
        <v>2291</v>
      </c>
      <c r="F94" t="s">
        <v>51</v>
      </c>
      <c r="G94" t="s">
        <v>69</v>
      </c>
      <c r="H94" t="str">
        <f>VLOOKUP(A94,Opt!$A$1:$F$43,2,0)</f>
        <v>-</v>
      </c>
      <c r="I94" t="str">
        <f t="shared" si="1"/>
        <v>-</v>
      </c>
      <c r="J94" t="str">
        <f>IF(I94=0, "COMPLETE", "TO")</f>
        <v>TO</v>
      </c>
      <c r="L94" t="str">
        <f>IF(J94="TO","TO",D94)</f>
        <v>TO</v>
      </c>
    </row>
    <row r="95" spans="1:12" x14ac:dyDescent="0.2">
      <c r="A95" t="s">
        <v>16</v>
      </c>
      <c r="B95">
        <v>213629</v>
      </c>
      <c r="C95">
        <v>20510918</v>
      </c>
      <c r="D95" t="s">
        <v>51</v>
      </c>
      <c r="E95">
        <v>3904</v>
      </c>
      <c r="F95" t="s">
        <v>51</v>
      </c>
      <c r="G95" t="s">
        <v>69</v>
      </c>
      <c r="H95" t="str">
        <f>VLOOKUP(A95,Opt!$A$1:$F$43,2,0)</f>
        <v>-</v>
      </c>
      <c r="I95" t="str">
        <f t="shared" si="1"/>
        <v>-</v>
      </c>
      <c r="J95" t="str">
        <f>IF(I95=0, "COMPLETE", "TO")</f>
        <v>TO</v>
      </c>
      <c r="L95" t="str">
        <f>IF(J95="TO","TO",D95)</f>
        <v>TO</v>
      </c>
    </row>
    <row r="96" spans="1:12" x14ac:dyDescent="0.2">
      <c r="A96" t="s">
        <v>29</v>
      </c>
      <c r="B96">
        <v>723</v>
      </c>
      <c r="C96">
        <v>10558</v>
      </c>
      <c r="D96">
        <v>27.258587810990868</v>
      </c>
      <c r="E96">
        <v>20</v>
      </c>
      <c r="F96" t="s">
        <v>49</v>
      </c>
      <c r="G96" t="s">
        <v>69</v>
      </c>
      <c r="H96">
        <f>VLOOKUP(A96,Opt!$A$1:$F$43,2,0)</f>
        <v>20</v>
      </c>
      <c r="I96">
        <f t="shared" si="1"/>
        <v>0</v>
      </c>
      <c r="J96" t="str">
        <f>IF(I96=0, "COMPLETE", "TO")</f>
        <v>COMPLETE</v>
      </c>
      <c r="K96">
        <f>VLOOKUP(A96,[1]Sheet1!$A$2:$H$42,8,0)</f>
        <v>17</v>
      </c>
      <c r="L96">
        <f>IF(J96="TO","TO",D96)</f>
        <v>27.258587810990868</v>
      </c>
    </row>
    <row r="97" spans="1:12" x14ac:dyDescent="0.2">
      <c r="A97" t="s">
        <v>30</v>
      </c>
      <c r="B97">
        <v>1856</v>
      </c>
      <c r="C97">
        <v>43324</v>
      </c>
      <c r="D97">
        <v>3.5661307752016</v>
      </c>
      <c r="E97">
        <v>28</v>
      </c>
      <c r="F97" t="s">
        <v>49</v>
      </c>
      <c r="G97" t="s">
        <v>69</v>
      </c>
      <c r="H97">
        <f>VLOOKUP(A97,Opt!$A$1:$F$43,2,0)</f>
        <v>28</v>
      </c>
      <c r="I97">
        <f t="shared" si="1"/>
        <v>0</v>
      </c>
      <c r="J97" t="str">
        <f>IF(I97=0, "COMPLETE", "TO")</f>
        <v>COMPLETE</v>
      </c>
      <c r="K97">
        <f>VLOOKUP(A97,[1]Sheet1!$A$2:$H$42,8,0)</f>
        <v>18</v>
      </c>
      <c r="L97">
        <f>IF(J97="TO","TO",D97)</f>
        <v>3.5661307752016</v>
      </c>
    </row>
    <row r="98" spans="1:12" x14ac:dyDescent="0.2">
      <c r="A98" t="s">
        <v>31</v>
      </c>
      <c r="B98">
        <v>2342</v>
      </c>
      <c r="C98">
        <v>61843</v>
      </c>
      <c r="D98">
        <v>2.4495816816051956</v>
      </c>
      <c r="E98">
        <v>28</v>
      </c>
      <c r="F98" t="s">
        <v>49</v>
      </c>
      <c r="G98" t="s">
        <v>69</v>
      </c>
      <c r="H98">
        <f>VLOOKUP(A98,Opt!$A$1:$F$43,2,0)</f>
        <v>28</v>
      </c>
      <c r="I98">
        <f t="shared" si="1"/>
        <v>0</v>
      </c>
      <c r="J98" t="str">
        <f>IF(I98=0, "COMPLETE", "TO")</f>
        <v>COMPLETE</v>
      </c>
      <c r="K98">
        <f>VLOOKUP(A98,[1]Sheet1!$A$2:$H$42,8,0)</f>
        <v>19</v>
      </c>
      <c r="L98">
        <f>IF(J98="TO","TO",D98)</f>
        <v>2.4495816816051956</v>
      </c>
    </row>
    <row r="99" spans="1:12" x14ac:dyDescent="0.2">
      <c r="A99" t="s">
        <v>32</v>
      </c>
      <c r="B99">
        <v>385</v>
      </c>
      <c r="C99">
        <v>3910</v>
      </c>
      <c r="D99">
        <v>3.7639363310532645</v>
      </c>
      <c r="E99">
        <v>18</v>
      </c>
      <c r="F99" t="s">
        <v>49</v>
      </c>
      <c r="G99" t="s">
        <v>69</v>
      </c>
      <c r="H99">
        <f>VLOOKUP(A99,Opt!$A$1:$F$43,2,0)</f>
        <v>18</v>
      </c>
      <c r="I99">
        <f t="shared" si="1"/>
        <v>0</v>
      </c>
      <c r="J99" t="str">
        <f>IF(I99=0, "COMPLETE", "TO")</f>
        <v>COMPLETE</v>
      </c>
      <c r="K99">
        <f>VLOOKUP(A99,[1]Sheet1!$A$2:$H$42,8,0)</f>
        <v>20</v>
      </c>
      <c r="L99">
        <f>IF(J99="TO","TO",D99)</f>
        <v>3.7639363310532645</v>
      </c>
    </row>
    <row r="100" spans="1:12" x14ac:dyDescent="0.2">
      <c r="A100" t="s">
        <v>33</v>
      </c>
      <c r="B100">
        <v>1203</v>
      </c>
      <c r="C100">
        <v>22918</v>
      </c>
      <c r="D100">
        <v>0.12653038709540848</v>
      </c>
      <c r="E100">
        <v>36</v>
      </c>
      <c r="F100" t="s">
        <v>49</v>
      </c>
      <c r="G100" t="s">
        <v>69</v>
      </c>
      <c r="H100">
        <f>VLOOKUP(A100,Opt!$A$1:$F$43,2,0)</f>
        <v>36</v>
      </c>
      <c r="I100">
        <f t="shared" si="1"/>
        <v>0</v>
      </c>
      <c r="J100" t="str">
        <f>IF(I100=0, "COMPLETE", "TO")</f>
        <v>COMPLETE</v>
      </c>
      <c r="K100">
        <f>VLOOKUP(A100,[1]Sheet1!$A$2:$H$42,8,0)</f>
        <v>21</v>
      </c>
      <c r="L100">
        <f>IF(J100="TO","TO",D100)</f>
        <v>0.12653038709540848</v>
      </c>
    </row>
    <row r="101" spans="1:12" x14ac:dyDescent="0.2">
      <c r="A101" t="s">
        <v>34</v>
      </c>
      <c r="B101">
        <v>1661</v>
      </c>
      <c r="C101">
        <v>36245</v>
      </c>
      <c r="D101">
        <v>11.628668988909343</v>
      </c>
      <c r="E101">
        <v>29</v>
      </c>
      <c r="F101" t="s">
        <v>49</v>
      </c>
      <c r="G101" t="s">
        <v>69</v>
      </c>
      <c r="H101">
        <f>VLOOKUP(A101,Opt!$A$1:$F$43,2,0)</f>
        <v>29</v>
      </c>
      <c r="I101">
        <f t="shared" si="1"/>
        <v>0</v>
      </c>
      <c r="J101" t="str">
        <f>IF(I101=0, "COMPLETE", "TO")</f>
        <v>COMPLETE</v>
      </c>
      <c r="K101">
        <f>VLOOKUP(A101,[1]Sheet1!$A$2:$H$42,8,0)</f>
        <v>22</v>
      </c>
      <c r="L101">
        <f>IF(J101="TO","TO",D101)</f>
        <v>11.628668988909343</v>
      </c>
    </row>
    <row r="102" spans="1:12" s="8" customFormat="1" x14ac:dyDescent="0.2">
      <c r="A102" s="8" t="s">
        <v>35</v>
      </c>
      <c r="B102" s="8">
        <v>603</v>
      </c>
      <c r="C102" s="8">
        <v>7118</v>
      </c>
      <c r="D102" s="8" t="s">
        <v>51</v>
      </c>
      <c r="E102" s="8">
        <v>20</v>
      </c>
      <c r="F102" s="8" t="s">
        <v>51</v>
      </c>
      <c r="G102" s="8" t="s">
        <v>69</v>
      </c>
      <c r="H102" s="8">
        <f>VLOOKUP(A102,Opt!$A$1:$F$43,2,0)</f>
        <v>10</v>
      </c>
      <c r="I102">
        <f t="shared" si="1"/>
        <v>100</v>
      </c>
      <c r="J102" s="8" t="str">
        <f>IF(I102=0, "COMPLETE", "TO")</f>
        <v>TO</v>
      </c>
      <c r="L102" t="str">
        <f>IF(J102="TO","TO",D102)</f>
        <v>TO</v>
      </c>
    </row>
    <row r="103" spans="1:12" x14ac:dyDescent="0.2">
      <c r="A103" t="s">
        <v>36</v>
      </c>
      <c r="B103">
        <v>1520</v>
      </c>
      <c r="C103">
        <v>30691</v>
      </c>
      <c r="D103">
        <v>327.50495994514205</v>
      </c>
      <c r="E103">
        <v>33</v>
      </c>
      <c r="F103" t="s">
        <v>49</v>
      </c>
      <c r="G103" t="s">
        <v>69</v>
      </c>
      <c r="H103">
        <f>VLOOKUP(A103,Opt!$A$1:$F$43,2,0)</f>
        <v>33</v>
      </c>
      <c r="I103">
        <f t="shared" si="1"/>
        <v>0</v>
      </c>
      <c r="J103" t="str">
        <f>IF(I103=0, "COMPLETE", "TO")</f>
        <v>COMPLETE</v>
      </c>
      <c r="K103">
        <f>VLOOKUP(A103,[1]Sheet1!$A$2:$H$42,8,0)</f>
        <v>24</v>
      </c>
      <c r="L103">
        <f>IF(J103="TO","TO",D103)</f>
        <v>327.50495994514205</v>
      </c>
    </row>
    <row r="104" spans="1:12" x14ac:dyDescent="0.2">
      <c r="A104" t="s">
        <v>37</v>
      </c>
      <c r="B104">
        <v>2975</v>
      </c>
      <c r="C104">
        <v>83410</v>
      </c>
      <c r="D104">
        <v>15.00286671452341</v>
      </c>
      <c r="E104">
        <v>49</v>
      </c>
      <c r="F104" t="s">
        <v>49</v>
      </c>
      <c r="G104" t="s">
        <v>69</v>
      </c>
      <c r="H104">
        <f>VLOOKUP(A104,Opt!$A$1:$F$43,2,0)</f>
        <v>49</v>
      </c>
      <c r="I104">
        <f t="shared" si="1"/>
        <v>0</v>
      </c>
      <c r="J104" t="str">
        <f>IF(I104=0, "COMPLETE", "TO")</f>
        <v>COMPLETE</v>
      </c>
      <c r="K104">
        <f>VLOOKUP(A104,[1]Sheet1!$A$2:$H$42,8,0)</f>
        <v>25</v>
      </c>
      <c r="L104">
        <f>IF(J104="TO","TO",D104)</f>
        <v>15.00286671452341</v>
      </c>
    </row>
    <row r="105" spans="1:12" s="8" customFormat="1" x14ac:dyDescent="0.2">
      <c r="A105" s="8" t="s">
        <v>38</v>
      </c>
      <c r="B105" s="8">
        <v>2688</v>
      </c>
      <c r="C105" s="8">
        <v>60481</v>
      </c>
      <c r="D105" s="8">
        <v>21.824376075</v>
      </c>
      <c r="E105" s="8">
        <v>59</v>
      </c>
      <c r="F105" s="8" t="s">
        <v>49</v>
      </c>
      <c r="G105" s="8" t="s">
        <v>69</v>
      </c>
      <c r="H105" s="8">
        <f>VLOOKUP(A105,Opt!$A$1:$F$43,2,0)</f>
        <v>59</v>
      </c>
      <c r="I105">
        <f t="shared" si="1"/>
        <v>0</v>
      </c>
      <c r="J105" s="8" t="str">
        <f>IF(I105=0, "COMPLETE", "TO")</f>
        <v>COMPLETE</v>
      </c>
      <c r="K105">
        <f>VLOOKUP(A105,[1]Sheet1!$A$2:$H$42,8,0)</f>
        <v>26</v>
      </c>
      <c r="L105">
        <f>IF(J105="TO","TO",D105)</f>
        <v>21.824376075</v>
      </c>
    </row>
    <row r="106" spans="1:12" x14ac:dyDescent="0.2">
      <c r="A106" t="s">
        <v>39</v>
      </c>
      <c r="B106">
        <v>2916</v>
      </c>
      <c r="C106">
        <v>72226</v>
      </c>
      <c r="D106">
        <v>623.0083238540625</v>
      </c>
      <c r="E106">
        <v>51</v>
      </c>
      <c r="F106" t="s">
        <v>49</v>
      </c>
      <c r="G106" t="s">
        <v>69</v>
      </c>
      <c r="H106">
        <f>VLOOKUP(A106,Opt!$A$1:$F$43,2,0)</f>
        <v>51</v>
      </c>
      <c r="I106">
        <f t="shared" si="1"/>
        <v>0</v>
      </c>
      <c r="J106" t="str">
        <f>IF(I106=0, "COMPLETE", "TO")</f>
        <v>COMPLETE</v>
      </c>
      <c r="K106">
        <f>VLOOKUP(A106,[1]Sheet1!$A$2:$H$42,8,0)</f>
        <v>27</v>
      </c>
      <c r="L106">
        <f>IF(J106="TO","TO",D106)</f>
        <v>623.0083238540625</v>
      </c>
    </row>
    <row r="107" spans="1:12" x14ac:dyDescent="0.2">
      <c r="A107" t="s">
        <v>40</v>
      </c>
      <c r="B107">
        <v>5509</v>
      </c>
      <c r="C107">
        <v>198502</v>
      </c>
      <c r="D107" t="s">
        <v>51</v>
      </c>
      <c r="E107">
        <v>173</v>
      </c>
      <c r="F107" t="s">
        <v>51</v>
      </c>
      <c r="G107" t="s">
        <v>69</v>
      </c>
      <c r="H107">
        <f>VLOOKUP(A107,Opt!$A$1:$F$43,2,0)</f>
        <v>77</v>
      </c>
      <c r="I107">
        <f t="shared" si="1"/>
        <v>124.67532467532467</v>
      </c>
      <c r="J107" t="str">
        <f>IF(I107=0, "COMPLETE", "TO")</f>
        <v>TO</v>
      </c>
      <c r="L107" t="str">
        <f>IF(J107="TO","TO",D107)</f>
        <v>TO</v>
      </c>
    </row>
    <row r="108" spans="1:12" x14ac:dyDescent="0.2">
      <c r="A108" t="s">
        <v>0</v>
      </c>
      <c r="B108">
        <v>2448</v>
      </c>
      <c r="C108">
        <v>66066</v>
      </c>
      <c r="D108">
        <v>0.82087934132432572</v>
      </c>
      <c r="E108">
        <v>30</v>
      </c>
      <c r="F108" t="s">
        <v>49</v>
      </c>
      <c r="G108" t="s">
        <v>69</v>
      </c>
      <c r="H108">
        <f>VLOOKUP(A108,Opt!$A$1:$F$43,2,0)</f>
        <v>30</v>
      </c>
      <c r="I108">
        <f t="shared" si="1"/>
        <v>0</v>
      </c>
      <c r="J108" t="str">
        <f>IF(I108=0, "COMPLETE", "TO")</f>
        <v>COMPLETE</v>
      </c>
      <c r="K108">
        <f>VLOOKUP(A108,[1]Sheet1!$A$2:$H$42,8,0)</f>
        <v>29</v>
      </c>
      <c r="L108">
        <f>IF(J108="TO","TO",D108)</f>
        <v>0.82087934132432572</v>
      </c>
    </row>
    <row r="109" spans="1:12" x14ac:dyDescent="0.2">
      <c r="A109" t="s">
        <v>1</v>
      </c>
      <c r="B109">
        <v>7958</v>
      </c>
      <c r="C109">
        <v>380572</v>
      </c>
      <c r="D109">
        <v>54.868316172313648</v>
      </c>
      <c r="E109">
        <v>57</v>
      </c>
      <c r="F109" t="s">
        <v>49</v>
      </c>
      <c r="G109" t="s">
        <v>69</v>
      </c>
      <c r="H109">
        <f>VLOOKUP(A109,Opt!$A$1:$F$43,2,0)</f>
        <v>57</v>
      </c>
      <c r="I109">
        <f t="shared" si="1"/>
        <v>0</v>
      </c>
      <c r="J109" t="str">
        <f>IF(I109=0, "COMPLETE", "TO")</f>
        <v>COMPLETE</v>
      </c>
      <c r="K109">
        <f>VLOOKUP(A109,[1]Sheet1!$A$2:$H$42,8,0)</f>
        <v>30</v>
      </c>
      <c r="L109">
        <f>IF(J109="TO","TO",D109)</f>
        <v>54.868316172313648</v>
      </c>
    </row>
    <row r="110" spans="1:12" x14ac:dyDescent="0.2">
      <c r="A110" t="s">
        <v>2</v>
      </c>
      <c r="B110">
        <v>16975</v>
      </c>
      <c r="C110">
        <v>1173324</v>
      </c>
      <c r="D110">
        <v>857.78110978472398</v>
      </c>
      <c r="E110">
        <v>84</v>
      </c>
      <c r="F110" t="s">
        <v>49</v>
      </c>
      <c r="G110" t="s">
        <v>69</v>
      </c>
      <c r="H110">
        <f>VLOOKUP(A110,Opt!$A$1:$F$43,2,0)</f>
        <v>84</v>
      </c>
      <c r="I110">
        <f t="shared" si="1"/>
        <v>0</v>
      </c>
      <c r="J110" t="str">
        <f>IF(I110=0, "COMPLETE", "TO")</f>
        <v>COMPLETE</v>
      </c>
      <c r="K110">
        <f>VLOOKUP(A110,[1]Sheet1!$A$2:$H$42,8,0)</f>
        <v>31</v>
      </c>
      <c r="L110">
        <f>IF(J110="TO","TO",D110)</f>
        <v>857.78110978472398</v>
      </c>
    </row>
    <row r="111" spans="1:12" x14ac:dyDescent="0.2">
      <c r="A111" t="s">
        <v>3</v>
      </c>
      <c r="B111">
        <v>28546</v>
      </c>
      <c r="C111">
        <v>2524296</v>
      </c>
      <c r="D111" t="s">
        <v>51</v>
      </c>
      <c r="E111">
        <v>172</v>
      </c>
      <c r="F111" t="s">
        <v>51</v>
      </c>
      <c r="G111" t="s">
        <v>69</v>
      </c>
      <c r="H111">
        <f>VLOOKUP(A111,Opt!$A$1:$F$43,2,0)</f>
        <v>107</v>
      </c>
      <c r="I111">
        <f t="shared" si="1"/>
        <v>60.747663551401864</v>
      </c>
      <c r="J111" t="str">
        <f>IF(I111=0, "COMPLETE", "TO")</f>
        <v>TO</v>
      </c>
      <c r="L111" t="str">
        <f>IF(J111="TO","TO",D111)</f>
        <v>TO</v>
      </c>
    </row>
    <row r="112" spans="1:12" x14ac:dyDescent="0.2">
      <c r="A112" t="s">
        <v>4</v>
      </c>
      <c r="B112">
        <v>44184</v>
      </c>
      <c r="C112">
        <v>4844704</v>
      </c>
      <c r="D112" t="s">
        <v>51</v>
      </c>
      <c r="E112">
        <v>217</v>
      </c>
      <c r="F112" t="s">
        <v>51</v>
      </c>
      <c r="G112" t="s">
        <v>69</v>
      </c>
      <c r="H112">
        <f>VLOOKUP(A112,Opt!$A$1:$F$43,2,0)</f>
        <v>134</v>
      </c>
      <c r="I112">
        <f t="shared" si="1"/>
        <v>61.940298507462686</v>
      </c>
      <c r="J112" t="str">
        <f>IF(I112=0, "COMPLETE", "TO")</f>
        <v>TO</v>
      </c>
      <c r="L112" t="str">
        <f>IF(J112="TO","TO",D112)</f>
        <v>TO</v>
      </c>
    </row>
    <row r="113" spans="1:12" x14ac:dyDescent="0.2">
      <c r="A113" t="s">
        <v>5</v>
      </c>
      <c r="B113">
        <v>7185</v>
      </c>
      <c r="C113">
        <v>317906</v>
      </c>
      <c r="D113">
        <v>23.177861087420023</v>
      </c>
      <c r="E113">
        <v>36</v>
      </c>
      <c r="F113" t="s">
        <v>49</v>
      </c>
      <c r="G113" t="s">
        <v>69</v>
      </c>
      <c r="H113">
        <f>VLOOKUP(A113,Opt!$A$1:$F$43,2,0)</f>
        <v>36</v>
      </c>
      <c r="I113">
        <f t="shared" si="1"/>
        <v>0</v>
      </c>
      <c r="J113" t="str">
        <f>IF(I113=0, "COMPLETE", "TO")</f>
        <v>COMPLETE</v>
      </c>
      <c r="K113">
        <f>VLOOKUP(A113,[1]Sheet1!$A$2:$H$42,8,0)</f>
        <v>34</v>
      </c>
      <c r="L113">
        <f>IF(J113="TO","TO",D113)</f>
        <v>23.177861087420023</v>
      </c>
    </row>
    <row r="114" spans="1:12" x14ac:dyDescent="0.2">
      <c r="A114" t="s">
        <v>6</v>
      </c>
      <c r="B114">
        <v>25331</v>
      </c>
      <c r="C114">
        <v>2009106</v>
      </c>
      <c r="D114" t="s">
        <v>51</v>
      </c>
      <c r="E114">
        <v>117</v>
      </c>
      <c r="F114" t="s">
        <v>51</v>
      </c>
      <c r="G114" t="s">
        <v>69</v>
      </c>
      <c r="H114">
        <f>VLOOKUP(A114,Opt!$A$1:$F$43,2,0)</f>
        <v>67</v>
      </c>
      <c r="I114">
        <f t="shared" si="1"/>
        <v>74.626865671641795</v>
      </c>
      <c r="J114" t="str">
        <f>IF(I114=0, "COMPLETE", "TO")</f>
        <v>TO</v>
      </c>
      <c r="L114" t="str">
        <f>IF(J114="TO","TO",D114)</f>
        <v>TO</v>
      </c>
    </row>
    <row r="115" spans="1:12" x14ac:dyDescent="0.2">
      <c r="A115" t="s">
        <v>7</v>
      </c>
      <c r="B115">
        <v>53103</v>
      </c>
      <c r="C115">
        <v>5848408</v>
      </c>
      <c r="D115" t="s">
        <v>51</v>
      </c>
      <c r="E115">
        <v>163</v>
      </c>
      <c r="F115" t="s">
        <v>51</v>
      </c>
      <c r="G115" t="s">
        <v>69</v>
      </c>
      <c r="H115">
        <f>VLOOKUP(A115,Opt!$A$1:$F$43,2,0)</f>
        <v>101</v>
      </c>
      <c r="I115">
        <f t="shared" si="1"/>
        <v>61.386138613861384</v>
      </c>
      <c r="J115" t="str">
        <f>IF(I115=0, "COMPLETE", "TO")</f>
        <v>TO</v>
      </c>
      <c r="L115" t="str">
        <f>IF(J115="TO","TO",D115)</f>
        <v>TO</v>
      </c>
    </row>
    <row r="116" spans="1:12" x14ac:dyDescent="0.2">
      <c r="A116" t="s">
        <v>8</v>
      </c>
      <c r="B116">
        <v>92735</v>
      </c>
      <c r="C116">
        <v>13326364</v>
      </c>
      <c r="D116" t="s">
        <v>51</v>
      </c>
      <c r="E116">
        <v>220</v>
      </c>
      <c r="F116" t="s">
        <v>51</v>
      </c>
      <c r="G116" t="s">
        <v>69</v>
      </c>
      <c r="H116">
        <f>VLOOKUP(A116,Opt!$A$1:$F$43,2,0)</f>
        <v>126</v>
      </c>
      <c r="I116">
        <f t="shared" si="1"/>
        <v>74.603174603174608</v>
      </c>
      <c r="J116" t="str">
        <f>IF(I116=0, "COMPLETE", "TO")</f>
        <v>TO</v>
      </c>
      <c r="L116" t="str">
        <f>IF(J116="TO","TO",D116)</f>
        <v>TO</v>
      </c>
    </row>
    <row r="117" spans="1:12" x14ac:dyDescent="0.2">
      <c r="A117" t="s">
        <v>9</v>
      </c>
      <c r="B117">
        <v>141312</v>
      </c>
      <c r="C117">
        <v>24587470</v>
      </c>
      <c r="D117" t="s">
        <v>51</v>
      </c>
      <c r="E117">
        <v>267</v>
      </c>
      <c r="F117" t="s">
        <v>51</v>
      </c>
      <c r="G117" t="s">
        <v>69</v>
      </c>
      <c r="H117">
        <f>VLOOKUP(A117,Opt!$A$1:$F$43,2,0)</f>
        <v>156</v>
      </c>
      <c r="I117">
        <f t="shared" si="1"/>
        <v>71.15384615384616</v>
      </c>
      <c r="J117" t="str">
        <f>IF(I117=0, "COMPLETE", "TO")</f>
        <v>TO</v>
      </c>
      <c r="L117" t="str">
        <f>IF(J117="TO","TO",D117)</f>
        <v>TO</v>
      </c>
    </row>
    <row r="118" spans="1:12" x14ac:dyDescent="0.2">
      <c r="A118" t="s">
        <v>10</v>
      </c>
      <c r="B118">
        <v>1365</v>
      </c>
      <c r="C118">
        <v>27698</v>
      </c>
      <c r="D118">
        <v>9.6122348996868806E-2</v>
      </c>
      <c r="E118">
        <v>23</v>
      </c>
      <c r="F118" t="s">
        <v>49</v>
      </c>
      <c r="G118" t="s">
        <v>70</v>
      </c>
      <c r="H118">
        <f>VLOOKUP(A118,Opt!$A$1:$F$43,2,0)</f>
        <v>23</v>
      </c>
      <c r="I118">
        <f t="shared" si="1"/>
        <v>0</v>
      </c>
      <c r="J118" t="str">
        <f>IF(I118=0, "COMPLETE", "TO")</f>
        <v>COMPLETE</v>
      </c>
      <c r="K118">
        <f>VLOOKUP(A118,[1]Sheet1!$A$2:$H$42,8,0)</f>
        <v>10</v>
      </c>
      <c r="L118">
        <f>IF(J118="TO","TO",D118)</f>
        <v>9.6122348996868806E-2</v>
      </c>
    </row>
    <row r="119" spans="1:12" x14ac:dyDescent="0.2">
      <c r="A119" t="s">
        <v>11</v>
      </c>
      <c r="B119">
        <v>5943</v>
      </c>
      <c r="C119">
        <v>223408</v>
      </c>
      <c r="D119" t="s">
        <v>51</v>
      </c>
      <c r="E119">
        <v>140</v>
      </c>
      <c r="F119" t="s">
        <v>51</v>
      </c>
      <c r="G119" t="s">
        <v>70</v>
      </c>
      <c r="H119">
        <f>VLOOKUP(A119,Opt!$A$1:$F$43,2,0)</f>
        <v>63</v>
      </c>
      <c r="I119">
        <f t="shared" si="1"/>
        <v>122.22222222222223</v>
      </c>
      <c r="J119" t="str">
        <f>IF(I119=0, "COMPLETE", "TO")</f>
        <v>TO</v>
      </c>
      <c r="L119" t="str">
        <f>IF(J119="TO","TO",D119)</f>
        <v>TO</v>
      </c>
    </row>
    <row r="120" spans="1:12" x14ac:dyDescent="0.2">
      <c r="A120" t="s">
        <v>12</v>
      </c>
      <c r="B120">
        <v>62046</v>
      </c>
      <c r="C120">
        <v>6708152</v>
      </c>
      <c r="D120" t="s">
        <v>51</v>
      </c>
      <c r="E120">
        <v>805</v>
      </c>
      <c r="F120" t="s">
        <v>51</v>
      </c>
      <c r="G120" t="s">
        <v>70</v>
      </c>
      <c r="H120" t="str">
        <f>VLOOKUP(A120,Opt!$A$1:$F$43,2,0)</f>
        <v>-</v>
      </c>
      <c r="I120" t="str">
        <f t="shared" si="1"/>
        <v>-</v>
      </c>
      <c r="J120" t="str">
        <f>IF(I120=0, "COMPLETE", "TO")</f>
        <v>TO</v>
      </c>
      <c r="L120" t="str">
        <f>IF(J120="TO","TO",D120)</f>
        <v>TO</v>
      </c>
    </row>
    <row r="121" spans="1:12" x14ac:dyDescent="0.2">
      <c r="A121" t="s">
        <v>13</v>
      </c>
      <c r="B121">
        <v>13256</v>
      </c>
      <c r="C121">
        <v>254604</v>
      </c>
      <c r="D121">
        <v>26.136768681</v>
      </c>
      <c r="E121">
        <v>696</v>
      </c>
      <c r="F121" t="s">
        <v>49</v>
      </c>
      <c r="G121" t="s">
        <v>70</v>
      </c>
      <c r="H121">
        <f>VLOOKUP(A121,Opt!$A$1:$F$43,2,0)</f>
        <v>696</v>
      </c>
      <c r="I121">
        <f t="shared" si="1"/>
        <v>0</v>
      </c>
      <c r="J121" t="str">
        <f>IF(I121=0, "COMPLETE", "TO")</f>
        <v>COMPLETE</v>
      </c>
      <c r="K121">
        <f>VLOOKUP(A121,[1]Sheet1!$A$2:$H$42,8,0)</f>
        <v>13</v>
      </c>
      <c r="L121">
        <f>IF(J121="TO","TO",D121)</f>
        <v>26.136768681</v>
      </c>
    </row>
    <row r="122" spans="1:12" x14ac:dyDescent="0.2">
      <c r="A122" t="s">
        <v>14</v>
      </c>
      <c r="B122">
        <v>37379</v>
      </c>
      <c r="C122">
        <v>1438892</v>
      </c>
      <c r="D122" t="s">
        <v>51</v>
      </c>
      <c r="E122">
        <v>1557</v>
      </c>
      <c r="F122" t="s">
        <v>51</v>
      </c>
      <c r="G122" t="s">
        <v>70</v>
      </c>
      <c r="H122" t="str">
        <f>VLOOKUP(A122,Opt!$A$1:$F$43,2,0)</f>
        <v>-</v>
      </c>
      <c r="I122" t="str">
        <f t="shared" si="1"/>
        <v>-</v>
      </c>
      <c r="J122" t="str">
        <f>IF(I122=0, "COMPLETE", "TO")</f>
        <v>TO</v>
      </c>
      <c r="L122" t="str">
        <f>IF(J122="TO","TO",D122)</f>
        <v>TO</v>
      </c>
    </row>
    <row r="123" spans="1:12" x14ac:dyDescent="0.2">
      <c r="A123" t="s">
        <v>15</v>
      </c>
      <c r="B123">
        <v>78661</v>
      </c>
      <c r="C123">
        <v>4554304</v>
      </c>
      <c r="D123" t="s">
        <v>51</v>
      </c>
      <c r="E123">
        <v>2291</v>
      </c>
      <c r="F123" t="s">
        <v>51</v>
      </c>
      <c r="G123" t="s">
        <v>70</v>
      </c>
      <c r="H123" t="str">
        <f>VLOOKUP(A123,Opt!$A$1:$F$43,2,0)</f>
        <v>-</v>
      </c>
      <c r="I123" t="str">
        <f t="shared" si="1"/>
        <v>-</v>
      </c>
      <c r="J123" t="str">
        <f>IF(I123=0, "COMPLETE", "TO")</f>
        <v>TO</v>
      </c>
      <c r="L123" t="str">
        <f>IF(J123="TO","TO",D123)</f>
        <v>TO</v>
      </c>
    </row>
    <row r="124" spans="1:12" x14ac:dyDescent="0.2">
      <c r="A124" t="s">
        <v>16</v>
      </c>
      <c r="B124">
        <v>213629</v>
      </c>
      <c r="C124">
        <v>20690918</v>
      </c>
      <c r="D124" t="s">
        <v>51</v>
      </c>
      <c r="E124">
        <v>3904</v>
      </c>
      <c r="F124" t="s">
        <v>51</v>
      </c>
      <c r="G124" t="s">
        <v>70</v>
      </c>
      <c r="H124" t="str">
        <f>VLOOKUP(A124,Opt!$A$1:$F$43,2,0)</f>
        <v>-</v>
      </c>
      <c r="I124" t="str">
        <f t="shared" si="1"/>
        <v>-</v>
      </c>
      <c r="J124" t="str">
        <f>IF(I124=0, "COMPLETE", "TO")</f>
        <v>TO</v>
      </c>
      <c r="L124" t="str">
        <f>IF(J124="TO","TO",D124)</f>
        <v>TO</v>
      </c>
    </row>
    <row r="125" spans="1:12" x14ac:dyDescent="0.2">
      <c r="A125" t="s">
        <v>29</v>
      </c>
      <c r="B125">
        <v>723</v>
      </c>
      <c r="C125">
        <v>10558</v>
      </c>
      <c r="D125">
        <v>17.271692248497857</v>
      </c>
      <c r="E125">
        <v>20</v>
      </c>
      <c r="F125" t="s">
        <v>49</v>
      </c>
      <c r="G125" t="s">
        <v>70</v>
      </c>
      <c r="H125">
        <f>VLOOKUP(A125,Opt!$A$1:$F$43,2,0)</f>
        <v>20</v>
      </c>
      <c r="I125">
        <f t="shared" si="1"/>
        <v>0</v>
      </c>
      <c r="J125" t="str">
        <f>IF(I125=0, "COMPLETE", "TO")</f>
        <v>COMPLETE</v>
      </c>
      <c r="K125">
        <f>VLOOKUP(A125,[1]Sheet1!$A$2:$H$42,8,0)</f>
        <v>17</v>
      </c>
      <c r="L125">
        <f>IF(J125="TO","TO",D125)</f>
        <v>17.271692248497857</v>
      </c>
    </row>
    <row r="126" spans="1:12" x14ac:dyDescent="0.2">
      <c r="A126" t="s">
        <v>30</v>
      </c>
      <c r="B126">
        <v>1856</v>
      </c>
      <c r="C126">
        <v>43684</v>
      </c>
      <c r="D126">
        <v>0.265484825099702</v>
      </c>
      <c r="E126">
        <v>28</v>
      </c>
      <c r="F126" t="s">
        <v>49</v>
      </c>
      <c r="G126" t="s">
        <v>70</v>
      </c>
      <c r="H126">
        <f>VLOOKUP(A126,Opt!$A$1:$F$43,2,0)</f>
        <v>28</v>
      </c>
      <c r="I126">
        <f t="shared" si="1"/>
        <v>0</v>
      </c>
      <c r="J126" t="str">
        <f>IF(I126=0, "COMPLETE", "TO")</f>
        <v>COMPLETE</v>
      </c>
      <c r="K126">
        <f>VLOOKUP(A126,[1]Sheet1!$A$2:$H$42,8,0)</f>
        <v>18</v>
      </c>
      <c r="L126">
        <f>IF(J126="TO","TO",D126)</f>
        <v>0.265484825099702</v>
      </c>
    </row>
    <row r="127" spans="1:12" x14ac:dyDescent="0.2">
      <c r="A127" t="s">
        <v>31</v>
      </c>
      <c r="B127">
        <v>2342</v>
      </c>
      <c r="C127">
        <v>61963</v>
      </c>
      <c r="D127">
        <v>12.313175469293494</v>
      </c>
      <c r="E127">
        <v>28</v>
      </c>
      <c r="F127" t="s">
        <v>49</v>
      </c>
      <c r="G127" t="s">
        <v>70</v>
      </c>
      <c r="H127">
        <f>VLOOKUP(A127,Opt!$A$1:$F$43,2,0)</f>
        <v>28</v>
      </c>
      <c r="I127">
        <f t="shared" si="1"/>
        <v>0</v>
      </c>
      <c r="J127" t="str">
        <f>IF(I127=0, "COMPLETE", "TO")</f>
        <v>COMPLETE</v>
      </c>
      <c r="K127">
        <f>VLOOKUP(A127,[1]Sheet1!$A$2:$H$42,8,0)</f>
        <v>19</v>
      </c>
      <c r="L127">
        <f>IF(J127="TO","TO",D127)</f>
        <v>12.313175469293494</v>
      </c>
    </row>
    <row r="128" spans="1:12" x14ac:dyDescent="0.2">
      <c r="A128" t="s">
        <v>32</v>
      </c>
      <c r="B128">
        <v>385</v>
      </c>
      <c r="C128">
        <v>4070</v>
      </c>
      <c r="D128">
        <v>3.3734151882003061</v>
      </c>
      <c r="E128">
        <v>18</v>
      </c>
      <c r="F128" t="s">
        <v>49</v>
      </c>
      <c r="G128" t="s">
        <v>70</v>
      </c>
      <c r="H128">
        <f>VLOOKUP(A128,Opt!$A$1:$F$43,2,0)</f>
        <v>18</v>
      </c>
      <c r="I128">
        <f t="shared" si="1"/>
        <v>0</v>
      </c>
      <c r="J128" t="str">
        <f>IF(I128=0, "COMPLETE", "TO")</f>
        <v>COMPLETE</v>
      </c>
      <c r="K128">
        <f>VLOOKUP(A128,[1]Sheet1!$A$2:$H$42,8,0)</f>
        <v>20</v>
      </c>
      <c r="L128">
        <f>IF(J128="TO","TO",D128)</f>
        <v>3.3734151882003061</v>
      </c>
    </row>
    <row r="129" spans="1:12" x14ac:dyDescent="0.2">
      <c r="A129" t="s">
        <v>33</v>
      </c>
      <c r="B129">
        <v>1203</v>
      </c>
      <c r="C129">
        <v>22918</v>
      </c>
      <c r="D129">
        <v>8.7726193210983183E-2</v>
      </c>
      <c r="E129">
        <v>36</v>
      </c>
      <c r="F129" t="s">
        <v>49</v>
      </c>
      <c r="G129" t="s">
        <v>70</v>
      </c>
      <c r="H129">
        <f>VLOOKUP(A129,Opt!$A$1:$F$43,2,0)</f>
        <v>36</v>
      </c>
      <c r="I129">
        <f t="shared" si="1"/>
        <v>0</v>
      </c>
      <c r="J129" t="str">
        <f>IF(I129=0, "COMPLETE", "TO")</f>
        <v>COMPLETE</v>
      </c>
      <c r="K129">
        <f>VLOOKUP(A129,[1]Sheet1!$A$2:$H$42,8,0)</f>
        <v>21</v>
      </c>
      <c r="L129">
        <f>IF(J129="TO","TO",D129)</f>
        <v>8.7726193210983183E-2</v>
      </c>
    </row>
    <row r="130" spans="1:12" x14ac:dyDescent="0.2">
      <c r="A130" t="s">
        <v>34</v>
      </c>
      <c r="B130">
        <v>1661</v>
      </c>
      <c r="C130">
        <v>36365</v>
      </c>
      <c r="D130">
        <v>9.6097325858936546</v>
      </c>
      <c r="E130">
        <v>29</v>
      </c>
      <c r="F130" t="s">
        <v>49</v>
      </c>
      <c r="G130" t="s">
        <v>70</v>
      </c>
      <c r="H130">
        <f>VLOOKUP(A130,Opt!$A$1:$F$43,2,0)</f>
        <v>29</v>
      </c>
      <c r="I130">
        <f t="shared" si="1"/>
        <v>0</v>
      </c>
      <c r="J130" t="str">
        <f>IF(I130=0, "COMPLETE", "TO")</f>
        <v>COMPLETE</v>
      </c>
      <c r="K130">
        <f>VLOOKUP(A130,[1]Sheet1!$A$2:$H$42,8,0)</f>
        <v>22</v>
      </c>
      <c r="L130">
        <f>IF(J130="TO","TO",D130)</f>
        <v>9.6097325858936546</v>
      </c>
    </row>
    <row r="131" spans="1:12" s="8" customFormat="1" x14ac:dyDescent="0.2">
      <c r="A131" s="8" t="s">
        <v>35</v>
      </c>
      <c r="B131" s="8">
        <v>603</v>
      </c>
      <c r="C131" s="8">
        <v>7598</v>
      </c>
      <c r="D131" s="8" t="s">
        <v>51</v>
      </c>
      <c r="E131" s="8">
        <v>20</v>
      </c>
      <c r="F131" s="8" t="s">
        <v>51</v>
      </c>
      <c r="G131" s="8" t="s">
        <v>70</v>
      </c>
      <c r="H131" s="8">
        <f>VLOOKUP(A131,Opt!$A$1:$F$43,2,0)</f>
        <v>10</v>
      </c>
      <c r="I131">
        <f t="shared" ref="I131:I194" si="2">IF(H131="-","-",(E131-H131)/H131*100)</f>
        <v>100</v>
      </c>
      <c r="J131" s="8" t="str">
        <f>IF(I131=0, "COMPLETE", "TO")</f>
        <v>TO</v>
      </c>
      <c r="L131" t="str">
        <f>IF(J131="TO","TO",D131)</f>
        <v>TO</v>
      </c>
    </row>
    <row r="132" spans="1:12" x14ac:dyDescent="0.2">
      <c r="A132" t="s">
        <v>36</v>
      </c>
      <c r="B132">
        <v>1520</v>
      </c>
      <c r="C132">
        <v>30691</v>
      </c>
      <c r="D132">
        <v>294.83831277719588</v>
      </c>
      <c r="E132">
        <v>33</v>
      </c>
      <c r="F132" t="s">
        <v>49</v>
      </c>
      <c r="G132" t="s">
        <v>70</v>
      </c>
      <c r="H132">
        <f>VLOOKUP(A132,Opt!$A$1:$F$43,2,0)</f>
        <v>33</v>
      </c>
      <c r="I132">
        <f t="shared" si="2"/>
        <v>0</v>
      </c>
      <c r="J132" t="str">
        <f>IF(I132=0, "COMPLETE", "TO")</f>
        <v>COMPLETE</v>
      </c>
      <c r="K132">
        <f>VLOOKUP(A132,[1]Sheet1!$A$2:$H$42,8,0)</f>
        <v>24</v>
      </c>
      <c r="L132">
        <f>IF(J132="TO","TO",D132)</f>
        <v>294.83831277719588</v>
      </c>
    </row>
    <row r="133" spans="1:12" x14ac:dyDescent="0.2">
      <c r="A133" t="s">
        <v>37</v>
      </c>
      <c r="B133">
        <v>2975</v>
      </c>
      <c r="C133">
        <v>83410</v>
      </c>
      <c r="D133">
        <v>14.942900876398202</v>
      </c>
      <c r="E133">
        <v>49</v>
      </c>
      <c r="F133" t="s">
        <v>49</v>
      </c>
      <c r="G133" t="s">
        <v>70</v>
      </c>
      <c r="H133">
        <f>VLOOKUP(A133,Opt!$A$1:$F$43,2,0)</f>
        <v>49</v>
      </c>
      <c r="I133">
        <f t="shared" si="2"/>
        <v>0</v>
      </c>
      <c r="J133" t="str">
        <f>IF(I133=0, "COMPLETE", "TO")</f>
        <v>COMPLETE</v>
      </c>
      <c r="K133">
        <f>VLOOKUP(A133,[1]Sheet1!$A$2:$H$42,8,0)</f>
        <v>25</v>
      </c>
      <c r="L133">
        <f>IF(J133="TO","TO",D133)</f>
        <v>14.942900876398202</v>
      </c>
    </row>
    <row r="134" spans="1:12" x14ac:dyDescent="0.2">
      <c r="A134" t="s">
        <v>38</v>
      </c>
      <c r="B134">
        <v>3052</v>
      </c>
      <c r="C134">
        <v>69659</v>
      </c>
      <c r="D134">
        <v>28.534576974305672</v>
      </c>
      <c r="E134">
        <v>59</v>
      </c>
      <c r="F134" t="s">
        <v>49</v>
      </c>
      <c r="G134" t="s">
        <v>70</v>
      </c>
      <c r="H134">
        <f>VLOOKUP(A134,Opt!$A$1:$F$43,2,0)</f>
        <v>59</v>
      </c>
      <c r="I134">
        <f t="shared" si="2"/>
        <v>0</v>
      </c>
      <c r="J134" t="str">
        <f>IF(I134=0, "COMPLETE", "TO")</f>
        <v>COMPLETE</v>
      </c>
      <c r="K134">
        <f>VLOOKUP(A134,[1]Sheet1!$A$2:$H$42,8,0)</f>
        <v>26</v>
      </c>
      <c r="L134">
        <f>IF(J134="TO","TO",D134)</f>
        <v>28.534576974305672</v>
      </c>
    </row>
    <row r="135" spans="1:12" x14ac:dyDescent="0.2">
      <c r="A135" t="s">
        <v>39</v>
      </c>
      <c r="B135">
        <v>2916</v>
      </c>
      <c r="C135">
        <v>73306</v>
      </c>
      <c r="D135" t="s">
        <v>51</v>
      </c>
      <c r="E135">
        <v>130</v>
      </c>
      <c r="F135" t="s">
        <v>51</v>
      </c>
      <c r="G135" t="s">
        <v>70</v>
      </c>
      <c r="H135">
        <f>VLOOKUP(A135,Opt!$A$1:$F$43,2,0)</f>
        <v>51</v>
      </c>
      <c r="I135">
        <f t="shared" si="2"/>
        <v>154.90196078431373</v>
      </c>
      <c r="J135" t="str">
        <f>IF(I135=0, "COMPLETE", "TO")</f>
        <v>TO</v>
      </c>
      <c r="L135" t="str">
        <f>IF(J135="TO","TO",D135)</f>
        <v>TO</v>
      </c>
    </row>
    <row r="136" spans="1:12" x14ac:dyDescent="0.2">
      <c r="A136" t="s">
        <v>40</v>
      </c>
      <c r="B136">
        <v>5509</v>
      </c>
      <c r="C136">
        <v>198502</v>
      </c>
      <c r="D136" t="s">
        <v>51</v>
      </c>
      <c r="E136">
        <v>173</v>
      </c>
      <c r="F136" t="s">
        <v>51</v>
      </c>
      <c r="G136" t="s">
        <v>70</v>
      </c>
      <c r="H136">
        <f>VLOOKUP(A136,Opt!$A$1:$F$43,2,0)</f>
        <v>77</v>
      </c>
      <c r="I136">
        <f t="shared" si="2"/>
        <v>124.67532467532467</v>
      </c>
      <c r="J136" t="str">
        <f>IF(I136=0, "COMPLETE", "TO")</f>
        <v>TO</v>
      </c>
      <c r="L136" t="str">
        <f>IF(J136="TO","TO",D136)</f>
        <v>TO</v>
      </c>
    </row>
    <row r="137" spans="1:12" x14ac:dyDescent="0.2">
      <c r="A137" t="s">
        <v>0</v>
      </c>
      <c r="B137">
        <v>2448</v>
      </c>
      <c r="C137">
        <v>66366</v>
      </c>
      <c r="D137">
        <v>1.7500238684981011</v>
      </c>
      <c r="E137">
        <v>30</v>
      </c>
      <c r="F137" t="s">
        <v>49</v>
      </c>
      <c r="G137" t="s">
        <v>70</v>
      </c>
      <c r="H137">
        <f>VLOOKUP(A137,Opt!$A$1:$F$43,2,0)</f>
        <v>30</v>
      </c>
      <c r="I137">
        <f t="shared" si="2"/>
        <v>0</v>
      </c>
      <c r="J137" t="str">
        <f>IF(I137=0, "COMPLETE", "TO")</f>
        <v>COMPLETE</v>
      </c>
      <c r="K137">
        <f>VLOOKUP(A137,[1]Sheet1!$A$2:$H$42,8,0)</f>
        <v>29</v>
      </c>
      <c r="L137">
        <f>IF(J137="TO","TO",D137)</f>
        <v>1.7500238684981011</v>
      </c>
    </row>
    <row r="138" spans="1:12" x14ac:dyDescent="0.2">
      <c r="A138" t="s">
        <v>1</v>
      </c>
      <c r="B138">
        <v>7958</v>
      </c>
      <c r="C138">
        <v>383172</v>
      </c>
      <c r="D138">
        <v>61.664611281300317</v>
      </c>
      <c r="E138">
        <v>57</v>
      </c>
      <c r="F138" t="s">
        <v>49</v>
      </c>
      <c r="G138" t="s">
        <v>70</v>
      </c>
      <c r="H138">
        <f>VLOOKUP(A138,Opt!$A$1:$F$43,2,0)</f>
        <v>57</v>
      </c>
      <c r="I138">
        <f t="shared" si="2"/>
        <v>0</v>
      </c>
      <c r="J138" t="str">
        <f>IF(I138=0, "COMPLETE", "TO")</f>
        <v>COMPLETE</v>
      </c>
      <c r="K138">
        <f>VLOOKUP(A138,[1]Sheet1!$A$2:$H$42,8,0)</f>
        <v>30</v>
      </c>
      <c r="L138">
        <f>IF(J138="TO","TO",D138)</f>
        <v>61.664611281300317</v>
      </c>
    </row>
    <row r="139" spans="1:12" x14ac:dyDescent="0.2">
      <c r="A139" t="s">
        <v>2</v>
      </c>
      <c r="B139">
        <v>16975</v>
      </c>
      <c r="C139">
        <v>1178924</v>
      </c>
      <c r="D139">
        <v>938.53041321329829</v>
      </c>
      <c r="E139">
        <v>84</v>
      </c>
      <c r="F139" t="s">
        <v>49</v>
      </c>
      <c r="G139" t="s">
        <v>70</v>
      </c>
      <c r="H139">
        <f>VLOOKUP(A139,Opt!$A$1:$F$43,2,0)</f>
        <v>84</v>
      </c>
      <c r="I139">
        <f t="shared" si="2"/>
        <v>0</v>
      </c>
      <c r="J139" t="str">
        <f>IF(I139=0, "COMPLETE", "TO")</f>
        <v>COMPLETE</v>
      </c>
      <c r="K139">
        <f>VLOOKUP(A139,[1]Sheet1!$A$2:$H$42,8,0)</f>
        <v>31</v>
      </c>
      <c r="L139">
        <f>IF(J139="TO","TO",D139)</f>
        <v>938.53041321329829</v>
      </c>
    </row>
    <row r="140" spans="1:12" x14ac:dyDescent="0.2">
      <c r="A140" t="s">
        <v>3</v>
      </c>
      <c r="B140">
        <v>28546</v>
      </c>
      <c r="C140">
        <v>2530896</v>
      </c>
      <c r="D140" t="s">
        <v>51</v>
      </c>
      <c r="E140">
        <v>172</v>
      </c>
      <c r="F140" t="s">
        <v>51</v>
      </c>
      <c r="G140" t="s">
        <v>70</v>
      </c>
      <c r="H140">
        <f>VLOOKUP(A140,Opt!$A$1:$F$43,2,0)</f>
        <v>107</v>
      </c>
      <c r="I140">
        <f t="shared" si="2"/>
        <v>60.747663551401864</v>
      </c>
      <c r="J140" t="str">
        <f>IF(I140=0, "COMPLETE", "TO")</f>
        <v>TO</v>
      </c>
      <c r="L140" t="str">
        <f>IF(J140="TO","TO",D140)</f>
        <v>TO</v>
      </c>
    </row>
    <row r="141" spans="1:12" x14ac:dyDescent="0.2">
      <c r="A141" t="s">
        <v>4</v>
      </c>
      <c r="B141">
        <v>44184</v>
      </c>
      <c r="C141">
        <v>4854704</v>
      </c>
      <c r="D141" t="s">
        <v>51</v>
      </c>
      <c r="E141">
        <v>217</v>
      </c>
      <c r="F141" t="s">
        <v>51</v>
      </c>
      <c r="G141" t="s">
        <v>70</v>
      </c>
      <c r="H141">
        <f>VLOOKUP(A141,Opt!$A$1:$F$43,2,0)</f>
        <v>134</v>
      </c>
      <c r="I141">
        <f t="shared" si="2"/>
        <v>61.940298507462686</v>
      </c>
      <c r="J141" t="str">
        <f>IF(I141=0, "COMPLETE", "TO")</f>
        <v>TO</v>
      </c>
      <c r="L141" t="str">
        <f>IF(J141="TO","TO",D141)</f>
        <v>TO</v>
      </c>
    </row>
    <row r="142" spans="1:12" x14ac:dyDescent="0.2">
      <c r="A142" t="s">
        <v>5</v>
      </c>
      <c r="B142">
        <v>7185</v>
      </c>
      <c r="C142">
        <v>322066</v>
      </c>
      <c r="D142">
        <v>16.016613677096032</v>
      </c>
      <c r="E142">
        <v>36</v>
      </c>
      <c r="F142" t="s">
        <v>49</v>
      </c>
      <c r="G142" t="s">
        <v>70</v>
      </c>
      <c r="H142">
        <f>VLOOKUP(A142,Opt!$A$1:$F$43,2,0)</f>
        <v>36</v>
      </c>
      <c r="I142">
        <f t="shared" si="2"/>
        <v>0</v>
      </c>
      <c r="J142" t="str">
        <f>IF(I142=0, "COMPLETE", "TO")</f>
        <v>COMPLETE</v>
      </c>
      <c r="K142">
        <f>VLOOKUP(A142,[1]Sheet1!$A$2:$H$42,8,0)</f>
        <v>34</v>
      </c>
      <c r="L142">
        <f>IF(J142="TO","TO",D142)</f>
        <v>16.016613677096032</v>
      </c>
    </row>
    <row r="143" spans="1:12" x14ac:dyDescent="0.2">
      <c r="A143" t="s">
        <v>6</v>
      </c>
      <c r="B143">
        <v>25331</v>
      </c>
      <c r="C143">
        <v>2019666</v>
      </c>
      <c r="D143" t="s">
        <v>51</v>
      </c>
      <c r="E143">
        <v>117</v>
      </c>
      <c r="F143" t="s">
        <v>51</v>
      </c>
      <c r="G143" t="s">
        <v>70</v>
      </c>
      <c r="H143">
        <f>VLOOKUP(A143,Opt!$A$1:$F$43,2,0)</f>
        <v>67</v>
      </c>
      <c r="I143">
        <f t="shared" si="2"/>
        <v>74.626865671641795</v>
      </c>
      <c r="J143" t="str">
        <f>IF(I143=0, "COMPLETE", "TO")</f>
        <v>TO</v>
      </c>
      <c r="L143" t="str">
        <f>IF(J143="TO","TO",D143)</f>
        <v>TO</v>
      </c>
    </row>
    <row r="144" spans="1:12" x14ac:dyDescent="0.2">
      <c r="A144" t="s">
        <v>7</v>
      </c>
      <c r="B144">
        <v>53103</v>
      </c>
      <c r="C144">
        <v>5868408</v>
      </c>
      <c r="D144" t="s">
        <v>51</v>
      </c>
      <c r="E144">
        <v>163</v>
      </c>
      <c r="F144" t="s">
        <v>51</v>
      </c>
      <c r="G144" t="s">
        <v>70</v>
      </c>
      <c r="H144">
        <f>VLOOKUP(A144,Opt!$A$1:$F$43,2,0)</f>
        <v>101</v>
      </c>
      <c r="I144">
        <f t="shared" si="2"/>
        <v>61.386138613861384</v>
      </c>
      <c r="J144" t="str">
        <f>IF(I144=0, "COMPLETE", "TO")</f>
        <v>TO</v>
      </c>
      <c r="L144" t="str">
        <f>IF(J144="TO","TO",D144)</f>
        <v>TO</v>
      </c>
    </row>
    <row r="145" spans="1:12" s="8" customFormat="1" x14ac:dyDescent="0.2">
      <c r="A145" s="8" t="s">
        <v>8</v>
      </c>
      <c r="B145" s="8">
        <v>92735</v>
      </c>
      <c r="C145" s="8">
        <v>13355164</v>
      </c>
      <c r="D145" s="8" t="s">
        <v>51</v>
      </c>
      <c r="E145" s="8">
        <v>220</v>
      </c>
      <c r="F145" s="8" t="s">
        <v>51</v>
      </c>
      <c r="G145" s="8" t="s">
        <v>70</v>
      </c>
      <c r="H145" s="8">
        <f>VLOOKUP(A145,Opt!$A$1:$F$43,2,0)</f>
        <v>126</v>
      </c>
      <c r="I145">
        <f t="shared" si="2"/>
        <v>74.603174603174608</v>
      </c>
      <c r="J145" s="8" t="str">
        <f>IF(I145=0, "COMPLETE", "TO")</f>
        <v>TO</v>
      </c>
      <c r="L145" t="str">
        <f>IF(J145="TO","TO",D145)</f>
        <v>TO</v>
      </c>
    </row>
    <row r="146" spans="1:12" x14ac:dyDescent="0.2">
      <c r="A146" t="s">
        <v>9</v>
      </c>
      <c r="B146">
        <v>141312</v>
      </c>
      <c r="C146">
        <v>24627310</v>
      </c>
      <c r="D146" t="s">
        <v>51</v>
      </c>
      <c r="E146">
        <v>267</v>
      </c>
      <c r="F146" t="s">
        <v>51</v>
      </c>
      <c r="G146" t="s">
        <v>70</v>
      </c>
      <c r="H146">
        <f>VLOOKUP(A146,Opt!$A$1:$F$43,2,0)</f>
        <v>156</v>
      </c>
      <c r="I146">
        <f t="shared" si="2"/>
        <v>71.15384615384616</v>
      </c>
      <c r="J146" t="str">
        <f>IF(I146=0, "COMPLETE", "TO")</f>
        <v>TO</v>
      </c>
      <c r="L146" t="str">
        <f>IF(J146="TO","TO",D146)</f>
        <v>TO</v>
      </c>
    </row>
    <row r="147" spans="1:12" x14ac:dyDescent="0.2">
      <c r="A147" t="s">
        <v>17</v>
      </c>
      <c r="B147">
        <v>1528</v>
      </c>
      <c r="C147">
        <v>32850</v>
      </c>
      <c r="D147">
        <v>14.367674260799999</v>
      </c>
      <c r="E147">
        <v>20</v>
      </c>
      <c r="F147" t="s">
        <v>49</v>
      </c>
      <c r="G147" t="s">
        <v>70</v>
      </c>
      <c r="H147">
        <f>VLOOKUP(A147,Opt!$A$1:$F$43,2,0)</f>
        <v>20</v>
      </c>
      <c r="I147">
        <f t="shared" si="2"/>
        <v>0</v>
      </c>
      <c r="J147" t="str">
        <f>IF(I147=0, "COMPLETE", "TO")</f>
        <v>COMPLETE</v>
      </c>
      <c r="K147">
        <f>VLOOKUP(A147,[1]Sheet1!$A$2:$H$42,8,0)</f>
        <v>1</v>
      </c>
      <c r="L147">
        <f>IF(J147="TO","TO",D147)</f>
        <v>14.367674260799999</v>
      </c>
    </row>
    <row r="148" spans="1:12" x14ac:dyDescent="0.2">
      <c r="A148" t="s">
        <v>18</v>
      </c>
      <c r="B148">
        <v>1710</v>
      </c>
      <c r="C148">
        <v>38858</v>
      </c>
      <c r="D148">
        <v>13.765421186100072</v>
      </c>
      <c r="E148">
        <v>20</v>
      </c>
      <c r="F148" t="s">
        <v>49</v>
      </c>
      <c r="G148" t="s">
        <v>70</v>
      </c>
      <c r="H148">
        <f>VLOOKUP(A148,Opt!$A$1:$F$43,2,0)</f>
        <v>20</v>
      </c>
      <c r="I148">
        <f t="shared" si="2"/>
        <v>0</v>
      </c>
      <c r="J148" t="str">
        <f>IF(I148=0, "COMPLETE", "TO")</f>
        <v>COMPLETE</v>
      </c>
      <c r="K148">
        <f>VLOOKUP(A148,[1]Sheet1!$A$2:$H$42,8,0)</f>
        <v>2</v>
      </c>
      <c r="L148">
        <f>IF(J148="TO","TO",D148)</f>
        <v>13.765421186100072</v>
      </c>
    </row>
    <row r="149" spans="1:12" x14ac:dyDescent="0.2">
      <c r="A149" t="s">
        <v>19</v>
      </c>
      <c r="B149">
        <v>1460</v>
      </c>
      <c r="C149">
        <v>30716</v>
      </c>
      <c r="D149">
        <v>13.635804324600144</v>
      </c>
      <c r="E149">
        <v>20</v>
      </c>
      <c r="F149" t="s">
        <v>49</v>
      </c>
      <c r="G149" t="s">
        <v>70</v>
      </c>
      <c r="H149">
        <f>VLOOKUP(A149,Opt!$A$1:$F$43,2,0)</f>
        <v>20</v>
      </c>
      <c r="I149">
        <f t="shared" si="2"/>
        <v>0</v>
      </c>
      <c r="J149" t="str">
        <f>IF(I149=0, "COMPLETE", "TO")</f>
        <v>COMPLETE</v>
      </c>
      <c r="K149">
        <f>VLOOKUP(A149,[1]Sheet1!$A$2:$H$42,8,0)</f>
        <v>3</v>
      </c>
      <c r="L149">
        <f>IF(J149="TO","TO",D149)</f>
        <v>13.635804324600144</v>
      </c>
    </row>
    <row r="150" spans="1:12" x14ac:dyDescent="0.2">
      <c r="A150" t="s">
        <v>20</v>
      </c>
      <c r="B150">
        <v>2809</v>
      </c>
      <c r="C150">
        <v>79341</v>
      </c>
      <c r="D150">
        <v>15.566597683200026</v>
      </c>
      <c r="E150">
        <v>15</v>
      </c>
      <c r="F150" t="s">
        <v>49</v>
      </c>
      <c r="G150" t="s">
        <v>70</v>
      </c>
      <c r="H150">
        <f>VLOOKUP(A150,Opt!$A$1:$F$43,2,0)</f>
        <v>15</v>
      </c>
      <c r="I150">
        <f t="shared" si="2"/>
        <v>0</v>
      </c>
      <c r="J150" t="str">
        <f>IF(I150=0, "COMPLETE", "TO")</f>
        <v>COMPLETE</v>
      </c>
      <c r="K150">
        <f>VLOOKUP(A150,[1]Sheet1!$A$2:$H$42,8,0)</f>
        <v>4</v>
      </c>
      <c r="L150">
        <f>IF(J150="TO","TO",D150)</f>
        <v>15.566597683200026</v>
      </c>
    </row>
    <row r="151" spans="1:12" s="8" customFormat="1" x14ac:dyDescent="0.2">
      <c r="A151" s="8" t="s">
        <v>21</v>
      </c>
      <c r="B151" s="8">
        <v>2876</v>
      </c>
      <c r="C151" s="8">
        <v>82566</v>
      </c>
      <c r="D151" s="8" t="s">
        <v>51</v>
      </c>
      <c r="E151" s="8">
        <v>26</v>
      </c>
      <c r="F151" s="8" t="s">
        <v>51</v>
      </c>
      <c r="G151" s="8" t="s">
        <v>70</v>
      </c>
      <c r="H151" s="8">
        <f>VLOOKUP(A151,Opt!$A$1:$F$43,2,0)</f>
        <v>15</v>
      </c>
      <c r="I151">
        <f t="shared" si="2"/>
        <v>73.333333333333329</v>
      </c>
      <c r="J151" s="8" t="str">
        <f>IF(I151=0, "COMPLETE", "TO")</f>
        <v>TO</v>
      </c>
      <c r="L151" t="str">
        <f>IF(J151="TO","TO",D151)</f>
        <v>TO</v>
      </c>
    </row>
    <row r="152" spans="1:12" s="8" customFormat="1" x14ac:dyDescent="0.2">
      <c r="A152" s="8" t="s">
        <v>22</v>
      </c>
      <c r="B152" s="8">
        <v>2964</v>
      </c>
      <c r="C152" s="8">
        <v>86921</v>
      </c>
      <c r="D152" s="8" t="s">
        <v>51</v>
      </c>
      <c r="E152" s="8">
        <v>16</v>
      </c>
      <c r="F152" s="8" t="s">
        <v>51</v>
      </c>
      <c r="G152" s="8" t="s">
        <v>70</v>
      </c>
      <c r="H152" s="8">
        <f>VLOOKUP(A152,Opt!$A$1:$F$43,2,0)</f>
        <v>15</v>
      </c>
      <c r="I152">
        <f t="shared" si="2"/>
        <v>6.666666666666667</v>
      </c>
      <c r="J152" s="8" t="str">
        <f>IF(I152=0, "COMPLETE", "TO")</f>
        <v>TO</v>
      </c>
      <c r="K152">
        <f>VLOOKUP(A152,[1]Sheet1!$A$2:$H$42,8,0)</f>
        <v>6</v>
      </c>
      <c r="L152" t="str">
        <f>IF(J152="TO","TO",D152)</f>
        <v>TO</v>
      </c>
    </row>
    <row r="153" spans="1:12" x14ac:dyDescent="0.2">
      <c r="A153" t="s">
        <v>23</v>
      </c>
      <c r="B153">
        <v>5076</v>
      </c>
      <c r="C153">
        <v>196978</v>
      </c>
      <c r="D153" t="s">
        <v>51</v>
      </c>
      <c r="E153">
        <v>65</v>
      </c>
      <c r="F153" t="s">
        <v>51</v>
      </c>
      <c r="G153" t="s">
        <v>70</v>
      </c>
      <c r="H153">
        <f>VLOOKUP(A153,Opt!$A$1:$F$43,2,0)</f>
        <v>30</v>
      </c>
      <c r="I153">
        <f t="shared" si="2"/>
        <v>116.66666666666667</v>
      </c>
      <c r="J153" t="str">
        <f>IF(I153=0, "COMPLETE", "TO")</f>
        <v>TO</v>
      </c>
      <c r="L153" t="str">
        <f>IF(J153="TO","TO",D153)</f>
        <v>TO</v>
      </c>
    </row>
    <row r="154" spans="1:12" x14ac:dyDescent="0.2">
      <c r="A154" t="s">
        <v>24</v>
      </c>
      <c r="B154">
        <v>4894</v>
      </c>
      <c r="C154">
        <v>187289</v>
      </c>
      <c r="D154">
        <v>49.809200977800259</v>
      </c>
      <c r="E154">
        <v>30</v>
      </c>
      <c r="F154" t="s">
        <v>49</v>
      </c>
      <c r="G154" t="s">
        <v>70</v>
      </c>
      <c r="H154">
        <f>VLOOKUP(A154,Opt!$A$1:$F$43,2,0)</f>
        <v>30</v>
      </c>
      <c r="I154">
        <f t="shared" si="2"/>
        <v>0</v>
      </c>
      <c r="J154" t="str">
        <f>IF(I154=0, "COMPLETE", "TO")</f>
        <v>COMPLETE</v>
      </c>
      <c r="K154">
        <f>VLOOKUP(A154,[1]Sheet1!$A$2:$H$42,8,0)</f>
        <v>8</v>
      </c>
      <c r="L154">
        <f>IF(J154="TO","TO",D154)</f>
        <v>49.809200977800259</v>
      </c>
    </row>
    <row r="155" spans="1:12" x14ac:dyDescent="0.2">
      <c r="A155" t="s">
        <v>25</v>
      </c>
      <c r="B155">
        <v>4989</v>
      </c>
      <c r="C155">
        <v>192176</v>
      </c>
      <c r="D155" t="s">
        <v>51</v>
      </c>
      <c r="E155">
        <v>62</v>
      </c>
      <c r="F155" t="s">
        <v>51</v>
      </c>
      <c r="G155" t="s">
        <v>70</v>
      </c>
      <c r="H155">
        <f>VLOOKUP(A155,Opt!$A$1:$F$43,2,0)</f>
        <v>30</v>
      </c>
      <c r="I155">
        <f t="shared" si="2"/>
        <v>106.66666666666667</v>
      </c>
      <c r="J155" t="str">
        <f>IF(I155=0, "COMPLETE", "TO")</f>
        <v>TO</v>
      </c>
      <c r="L155" t="str">
        <f>IF(J155="TO","TO",D155)</f>
        <v>TO</v>
      </c>
    </row>
    <row r="156" spans="1:12" x14ac:dyDescent="0.2">
      <c r="A156" t="s">
        <v>26</v>
      </c>
      <c r="B156">
        <v>14784</v>
      </c>
      <c r="C156">
        <v>979615</v>
      </c>
      <c r="D156" t="s">
        <v>51</v>
      </c>
      <c r="E156">
        <v>143</v>
      </c>
      <c r="F156" t="s">
        <v>51</v>
      </c>
      <c r="G156" t="s">
        <v>70</v>
      </c>
      <c r="H156">
        <f>VLOOKUP(A156,Opt!$A$1:$F$43,2,0)</f>
        <v>60</v>
      </c>
      <c r="I156">
        <f t="shared" si="2"/>
        <v>138.33333333333334</v>
      </c>
      <c r="J156" t="str">
        <f>IF(I156=0, "COMPLETE", "TO")</f>
        <v>TO</v>
      </c>
      <c r="L156" t="str">
        <f>IF(J156="TO","TO",D156)</f>
        <v>TO</v>
      </c>
    </row>
    <row r="157" spans="1:12" x14ac:dyDescent="0.2">
      <c r="A157" t="s">
        <v>27</v>
      </c>
      <c r="B157">
        <v>14884</v>
      </c>
      <c r="C157">
        <v>989255</v>
      </c>
      <c r="D157" t="s">
        <v>51</v>
      </c>
      <c r="E157">
        <v>145</v>
      </c>
      <c r="F157" t="s">
        <v>51</v>
      </c>
      <c r="G157" t="s">
        <v>70</v>
      </c>
      <c r="H157">
        <f>VLOOKUP(A157,Opt!$A$1:$F$43,2,0)</f>
        <v>60</v>
      </c>
      <c r="I157">
        <f t="shared" si="2"/>
        <v>141.66666666666669</v>
      </c>
      <c r="J157" t="str">
        <f>IF(I157=0, "COMPLETE", "TO")</f>
        <v>TO</v>
      </c>
      <c r="L157" t="str">
        <f>IF(J157="TO","TO",D157)</f>
        <v>TO</v>
      </c>
    </row>
    <row r="158" spans="1:12" x14ac:dyDescent="0.2">
      <c r="A158" t="s">
        <v>28</v>
      </c>
      <c r="B158">
        <v>15134</v>
      </c>
      <c r="C158">
        <v>1013486</v>
      </c>
      <c r="D158" t="s">
        <v>51</v>
      </c>
      <c r="E158">
        <v>150</v>
      </c>
      <c r="F158" t="s">
        <v>51</v>
      </c>
      <c r="G158" t="s">
        <v>70</v>
      </c>
      <c r="H158">
        <f>VLOOKUP(A158,Opt!$A$1:$F$43,2,0)</f>
        <v>60</v>
      </c>
      <c r="I158">
        <f t="shared" si="2"/>
        <v>150</v>
      </c>
      <c r="J158" t="str">
        <f>IF(I158=0, "COMPLETE", "TO")</f>
        <v>TO</v>
      </c>
      <c r="L158" t="str">
        <f>IF(J158="TO","TO",D158)</f>
        <v>TO</v>
      </c>
    </row>
    <row r="159" spans="1:12" x14ac:dyDescent="0.2">
      <c r="A159" t="s">
        <v>17</v>
      </c>
      <c r="B159">
        <v>1528</v>
      </c>
      <c r="C159">
        <v>32825</v>
      </c>
      <c r="D159">
        <v>1.751588764199892</v>
      </c>
      <c r="E159">
        <v>20</v>
      </c>
      <c r="F159" t="s">
        <v>49</v>
      </c>
      <c r="G159" s="6" t="s">
        <v>68</v>
      </c>
      <c r="H159">
        <f>VLOOKUP(A159,Opt!$A$1:$F$43,2,0)</f>
        <v>20</v>
      </c>
      <c r="I159">
        <f t="shared" si="2"/>
        <v>0</v>
      </c>
      <c r="J159" t="str">
        <f>IF(I159=0, "COMPLETE", "TO")</f>
        <v>COMPLETE</v>
      </c>
      <c r="K159">
        <f>VLOOKUP(A159,[1]Sheet1!$A$2:$H$42,8,0)</f>
        <v>1</v>
      </c>
      <c r="L159">
        <f>IF(J159="TO","TO",D159)</f>
        <v>1.751588764199892</v>
      </c>
    </row>
    <row r="160" spans="1:12" x14ac:dyDescent="0.2">
      <c r="A160" t="s">
        <v>18</v>
      </c>
      <c r="B160">
        <v>1710</v>
      </c>
      <c r="C160">
        <v>39018</v>
      </c>
      <c r="D160">
        <v>1.9563296346000243</v>
      </c>
      <c r="E160">
        <v>20</v>
      </c>
      <c r="F160" t="s">
        <v>49</v>
      </c>
      <c r="G160" s="6" t="s">
        <v>68</v>
      </c>
      <c r="H160">
        <f>VLOOKUP(A160,Opt!$A$1:$F$43,2,0)</f>
        <v>20</v>
      </c>
      <c r="I160">
        <f t="shared" si="2"/>
        <v>0</v>
      </c>
      <c r="J160" t="str">
        <f>IF(I160=0, "COMPLETE", "TO")</f>
        <v>COMPLETE</v>
      </c>
      <c r="K160">
        <f>VLOOKUP(A160,[1]Sheet1!$A$2:$H$42,8,0)</f>
        <v>2</v>
      </c>
      <c r="L160">
        <f>IF(J160="TO","TO",D160)</f>
        <v>1.9563296346000243</v>
      </c>
    </row>
    <row r="161" spans="1:12" x14ac:dyDescent="0.2">
      <c r="A161" t="s">
        <v>19</v>
      </c>
      <c r="B161">
        <v>1460</v>
      </c>
      <c r="C161">
        <v>30695</v>
      </c>
      <c r="D161">
        <v>0.60463073159994563</v>
      </c>
      <c r="E161">
        <v>20</v>
      </c>
      <c r="F161" t="s">
        <v>49</v>
      </c>
      <c r="G161" s="6" t="s">
        <v>68</v>
      </c>
      <c r="H161">
        <f>VLOOKUP(A161,Opt!$A$1:$F$43,2,0)</f>
        <v>20</v>
      </c>
      <c r="I161">
        <f t="shared" si="2"/>
        <v>0</v>
      </c>
      <c r="J161" t="str">
        <f>IF(I161=0, "COMPLETE", "TO")</f>
        <v>COMPLETE</v>
      </c>
      <c r="K161">
        <f>VLOOKUP(A161,[1]Sheet1!$A$2:$H$42,8,0)</f>
        <v>3</v>
      </c>
      <c r="L161">
        <f>IF(J161="TO","TO",D161)</f>
        <v>0.60463073159994563</v>
      </c>
    </row>
    <row r="162" spans="1:12" x14ac:dyDescent="0.2">
      <c r="A162" t="s">
        <v>20</v>
      </c>
      <c r="B162">
        <v>2809</v>
      </c>
      <c r="C162">
        <v>80003</v>
      </c>
      <c r="D162">
        <v>20.082389648400017</v>
      </c>
      <c r="E162">
        <v>15</v>
      </c>
      <c r="F162" t="s">
        <v>49</v>
      </c>
      <c r="G162" s="6" t="s">
        <v>68</v>
      </c>
      <c r="H162">
        <f>VLOOKUP(A162,Opt!$A$1:$F$43,2,0)</f>
        <v>15</v>
      </c>
      <c r="I162">
        <f t="shared" si="2"/>
        <v>0</v>
      </c>
      <c r="J162" t="str">
        <f>IF(I162=0, "COMPLETE", "TO")</f>
        <v>COMPLETE</v>
      </c>
      <c r="K162">
        <f>VLOOKUP(A162,[1]Sheet1!$A$2:$H$42,8,0)</f>
        <v>4</v>
      </c>
      <c r="L162">
        <f>IF(J162="TO","TO",D162)</f>
        <v>20.082389648400017</v>
      </c>
    </row>
    <row r="163" spans="1:12" x14ac:dyDescent="0.2">
      <c r="A163" t="s">
        <v>21</v>
      </c>
      <c r="B163">
        <v>2887</v>
      </c>
      <c r="C163">
        <v>83114</v>
      </c>
      <c r="D163" t="s">
        <v>51</v>
      </c>
      <c r="E163">
        <v>26</v>
      </c>
      <c r="F163" t="s">
        <v>51</v>
      </c>
      <c r="G163" s="6" t="s">
        <v>68</v>
      </c>
      <c r="H163">
        <f>VLOOKUP(A163,Opt!$A$1:$F$43,2,0)</f>
        <v>15</v>
      </c>
      <c r="I163">
        <f t="shared" si="2"/>
        <v>73.333333333333329</v>
      </c>
      <c r="J163" t="str">
        <f>IF(I163=0, "COMPLETE", "TO")</f>
        <v>TO</v>
      </c>
      <c r="L163" t="str">
        <f>IF(J163="TO","TO",D163)</f>
        <v>TO</v>
      </c>
    </row>
    <row r="164" spans="1:12" x14ac:dyDescent="0.2">
      <c r="A164" t="s">
        <v>22</v>
      </c>
      <c r="B164">
        <v>2965</v>
      </c>
      <c r="C164">
        <v>86955</v>
      </c>
      <c r="D164" t="s">
        <v>51</v>
      </c>
      <c r="E164">
        <v>16</v>
      </c>
      <c r="F164" t="s">
        <v>51</v>
      </c>
      <c r="G164" s="6" t="s">
        <v>68</v>
      </c>
      <c r="H164">
        <f>VLOOKUP(A164,Opt!$A$1:$F$43,2,0)</f>
        <v>15</v>
      </c>
      <c r="I164">
        <f t="shared" si="2"/>
        <v>6.666666666666667</v>
      </c>
      <c r="J164" t="str">
        <f>IF(I164=0, "COMPLETE", "TO")</f>
        <v>TO</v>
      </c>
      <c r="K164">
        <f>VLOOKUP(A164,[1]Sheet1!$A$2:$H$42,8,0)</f>
        <v>6</v>
      </c>
      <c r="L164" t="str">
        <f>IF(J164="TO","TO",D164)</f>
        <v>TO</v>
      </c>
    </row>
    <row r="165" spans="1:12" x14ac:dyDescent="0.2">
      <c r="A165" t="s">
        <v>23</v>
      </c>
      <c r="B165">
        <v>5076</v>
      </c>
      <c r="C165">
        <v>198789</v>
      </c>
      <c r="D165" t="s">
        <v>51</v>
      </c>
      <c r="E165">
        <v>31</v>
      </c>
      <c r="F165" t="s">
        <v>51</v>
      </c>
      <c r="G165" s="6" t="s">
        <v>68</v>
      </c>
      <c r="H165">
        <f>VLOOKUP(A165,Opt!$A$1:$F$43,2,0)</f>
        <v>30</v>
      </c>
      <c r="I165">
        <f t="shared" si="2"/>
        <v>3.3333333333333335</v>
      </c>
      <c r="J165" t="str">
        <f>IF(I165=0, "COMPLETE", "TO")</f>
        <v>TO</v>
      </c>
      <c r="K165">
        <f>VLOOKUP(A165,[1]Sheet1!$A$2:$H$42,8,0)</f>
        <v>7</v>
      </c>
      <c r="L165" t="str">
        <f>IF(J165="TO","TO",D165)</f>
        <v>TO</v>
      </c>
    </row>
    <row r="166" spans="1:12" x14ac:dyDescent="0.2">
      <c r="A166" t="s">
        <v>24</v>
      </c>
      <c r="B166">
        <v>4894</v>
      </c>
      <c r="C166">
        <v>187266</v>
      </c>
      <c r="D166" t="s">
        <v>51</v>
      </c>
      <c r="E166">
        <v>31</v>
      </c>
      <c r="F166" t="s">
        <v>51</v>
      </c>
      <c r="G166" s="6" t="s">
        <v>68</v>
      </c>
      <c r="H166">
        <f>VLOOKUP(A166,Opt!$A$1:$F$43,2,0)</f>
        <v>30</v>
      </c>
      <c r="I166">
        <f t="shared" si="2"/>
        <v>3.3333333333333335</v>
      </c>
      <c r="J166" t="str">
        <f>IF(I166=0, "COMPLETE", "TO")</f>
        <v>TO</v>
      </c>
      <c r="K166">
        <f>VLOOKUP(A166,[1]Sheet1!$A$2:$H$42,8,0)</f>
        <v>8</v>
      </c>
      <c r="L166" t="str">
        <f>IF(J166="TO","TO",D166)</f>
        <v>TO</v>
      </c>
    </row>
    <row r="167" spans="1:12" x14ac:dyDescent="0.2">
      <c r="A167" t="s">
        <v>25</v>
      </c>
      <c r="B167">
        <v>4989</v>
      </c>
      <c r="C167">
        <v>192646</v>
      </c>
      <c r="D167">
        <v>870.27951957300002</v>
      </c>
      <c r="E167">
        <v>30</v>
      </c>
      <c r="F167" t="s">
        <v>49</v>
      </c>
      <c r="G167" s="6" t="s">
        <v>68</v>
      </c>
      <c r="H167">
        <f>VLOOKUP(A167,Opt!$A$1:$F$43,2,0)</f>
        <v>30</v>
      </c>
      <c r="I167">
        <f t="shared" si="2"/>
        <v>0</v>
      </c>
      <c r="J167" t="str">
        <f>IF(I167=0, "COMPLETE", "TO")</f>
        <v>COMPLETE</v>
      </c>
      <c r="K167">
        <f>VLOOKUP(A167,[1]Sheet1!$A$2:$H$42,8,0)</f>
        <v>9</v>
      </c>
      <c r="L167">
        <f>IF(J167="TO","TO",D167)</f>
        <v>870.27951957300002</v>
      </c>
    </row>
    <row r="168" spans="1:12" x14ac:dyDescent="0.2">
      <c r="A168" t="s">
        <v>26</v>
      </c>
      <c r="B168">
        <v>14784</v>
      </c>
      <c r="C168">
        <v>981834</v>
      </c>
      <c r="D168" t="s">
        <v>51</v>
      </c>
      <c r="E168">
        <v>61</v>
      </c>
      <c r="F168" t="s">
        <v>51</v>
      </c>
      <c r="G168" s="6" t="s">
        <v>68</v>
      </c>
      <c r="H168">
        <f>VLOOKUP(A168,Opt!$A$1:$F$43,2,0)</f>
        <v>60</v>
      </c>
      <c r="I168">
        <f t="shared" si="2"/>
        <v>1.6666666666666667</v>
      </c>
      <c r="J168" t="str">
        <f>IF(I168=0, "COMPLETE", "TO")</f>
        <v>TO</v>
      </c>
      <c r="K168">
        <f>VLOOKUP(A168,[1]Sheet1!$A$2:$H$42,8,0)</f>
        <v>39</v>
      </c>
      <c r="L168" t="str">
        <f>IF(J168="TO","TO",D168)</f>
        <v>TO</v>
      </c>
    </row>
    <row r="169" spans="1:12" x14ac:dyDescent="0.2">
      <c r="A169" t="s">
        <v>27</v>
      </c>
      <c r="B169">
        <v>14884</v>
      </c>
      <c r="C169">
        <v>990336</v>
      </c>
      <c r="D169" t="s">
        <v>51</v>
      </c>
      <c r="E169">
        <v>61</v>
      </c>
      <c r="F169" t="s">
        <v>51</v>
      </c>
      <c r="G169" s="6" t="s">
        <v>68</v>
      </c>
      <c r="H169">
        <f>VLOOKUP(A169,Opt!$A$1:$F$43,2,0)</f>
        <v>60</v>
      </c>
      <c r="I169">
        <f t="shared" si="2"/>
        <v>1.6666666666666667</v>
      </c>
      <c r="J169" t="str">
        <f>IF(I169=0, "COMPLETE", "TO")</f>
        <v>TO</v>
      </c>
      <c r="K169">
        <f>VLOOKUP(A169,[1]Sheet1!$A$2:$H$42,8,0)</f>
        <v>40</v>
      </c>
      <c r="L169" t="str">
        <f>IF(J169="TO","TO",D169)</f>
        <v>TO</v>
      </c>
    </row>
    <row r="170" spans="1:12" x14ac:dyDescent="0.2">
      <c r="A170" t="s">
        <v>28</v>
      </c>
      <c r="B170">
        <v>15134</v>
      </c>
      <c r="C170">
        <v>1013394</v>
      </c>
      <c r="D170" t="s">
        <v>51</v>
      </c>
      <c r="E170">
        <v>61</v>
      </c>
      <c r="F170" t="s">
        <v>51</v>
      </c>
      <c r="G170" s="6" t="s">
        <v>68</v>
      </c>
      <c r="H170">
        <f>VLOOKUP(A170,Opt!$A$1:$F$43,2,0)</f>
        <v>60</v>
      </c>
      <c r="I170">
        <f t="shared" si="2"/>
        <v>1.6666666666666667</v>
      </c>
      <c r="J170" t="str">
        <f>IF(I170=0, "COMPLETE", "TO")</f>
        <v>TO</v>
      </c>
      <c r="K170">
        <f>VLOOKUP(A170,[1]Sheet1!$A$2:$H$42,8,0)</f>
        <v>41</v>
      </c>
      <c r="L170" t="str">
        <f>IF(J170="TO","TO",D170)</f>
        <v>TO</v>
      </c>
    </row>
    <row r="171" spans="1:12" x14ac:dyDescent="0.2">
      <c r="A171" t="s">
        <v>17</v>
      </c>
      <c r="B171">
        <v>1528</v>
      </c>
      <c r="C171">
        <v>32850</v>
      </c>
      <c r="D171">
        <v>15.9632742649992</v>
      </c>
      <c r="E171">
        <v>20</v>
      </c>
      <c r="F171" t="s">
        <v>49</v>
      </c>
      <c r="G171" s="6" t="s">
        <v>69</v>
      </c>
      <c r="H171">
        <f>VLOOKUP(A171,Opt!$A$1:$F$43,2,0)</f>
        <v>20</v>
      </c>
      <c r="I171">
        <f t="shared" si="2"/>
        <v>0</v>
      </c>
      <c r="J171" t="str">
        <f>IF(I171=0, "COMPLETE", "TO")</f>
        <v>COMPLETE</v>
      </c>
      <c r="K171">
        <f>VLOOKUP(A171,[1]Sheet1!$A$2:$H$42,8,0)</f>
        <v>1</v>
      </c>
      <c r="L171">
        <f>IF(J171="TO","TO",D171)</f>
        <v>15.9632742649992</v>
      </c>
    </row>
    <row r="172" spans="1:12" x14ac:dyDescent="0.2">
      <c r="A172" t="s">
        <v>18</v>
      </c>
      <c r="B172">
        <v>1710</v>
      </c>
      <c r="C172">
        <v>38778</v>
      </c>
      <c r="D172">
        <v>15.269559922991901</v>
      </c>
      <c r="E172">
        <v>20</v>
      </c>
      <c r="F172" t="s">
        <v>49</v>
      </c>
      <c r="G172" s="6" t="s">
        <v>69</v>
      </c>
      <c r="H172">
        <f>VLOOKUP(A172,Opt!$A$1:$F$43,2,0)</f>
        <v>20</v>
      </c>
      <c r="I172">
        <f t="shared" si="2"/>
        <v>0</v>
      </c>
      <c r="J172" t="str">
        <f>IF(I172=0, "COMPLETE", "TO")</f>
        <v>COMPLETE</v>
      </c>
      <c r="K172">
        <f>VLOOKUP(A172,[1]Sheet1!$A$2:$H$42,8,0)</f>
        <v>2</v>
      </c>
      <c r="L172">
        <f>IF(J172="TO","TO",D172)</f>
        <v>15.269559922991901</v>
      </c>
    </row>
    <row r="173" spans="1:12" x14ac:dyDescent="0.2">
      <c r="A173" t="s">
        <v>19</v>
      </c>
      <c r="B173">
        <v>1460</v>
      </c>
      <c r="C173">
        <v>30716</v>
      </c>
      <c r="D173">
        <v>15.175590549013579</v>
      </c>
      <c r="E173">
        <v>20</v>
      </c>
      <c r="F173" t="s">
        <v>49</v>
      </c>
      <c r="G173" s="6" t="s">
        <v>69</v>
      </c>
      <c r="H173">
        <f>VLOOKUP(A173,Opt!$A$1:$F$43,2,0)</f>
        <v>20</v>
      </c>
      <c r="I173">
        <f t="shared" si="2"/>
        <v>0</v>
      </c>
      <c r="J173" t="str">
        <f>IF(I173=0, "COMPLETE", "TO")</f>
        <v>COMPLETE</v>
      </c>
      <c r="K173">
        <f>VLOOKUP(A173,[1]Sheet1!$A$2:$H$42,8,0)</f>
        <v>3</v>
      </c>
      <c r="L173">
        <f>IF(J173="TO","TO",D173)</f>
        <v>15.175590549013579</v>
      </c>
    </row>
    <row r="174" spans="1:12" x14ac:dyDescent="0.2">
      <c r="A174" t="s">
        <v>20</v>
      </c>
      <c r="B174">
        <v>2809</v>
      </c>
      <c r="C174">
        <v>78221</v>
      </c>
      <c r="D174">
        <v>15.66904509600135</v>
      </c>
      <c r="E174">
        <v>15</v>
      </c>
      <c r="F174" t="s">
        <v>49</v>
      </c>
      <c r="G174" s="6" t="s">
        <v>69</v>
      </c>
      <c r="H174">
        <f>VLOOKUP(A174,Opt!$A$1:$F$43,2,0)</f>
        <v>15</v>
      </c>
      <c r="I174">
        <f t="shared" si="2"/>
        <v>0</v>
      </c>
      <c r="J174" t="str">
        <f>IF(I174=0, "COMPLETE", "TO")</f>
        <v>COMPLETE</v>
      </c>
      <c r="K174">
        <f>VLOOKUP(A174,[1]Sheet1!$A$2:$H$42,8,0)</f>
        <v>4</v>
      </c>
      <c r="L174">
        <f>IF(J174="TO","TO",D174)</f>
        <v>15.66904509600135</v>
      </c>
    </row>
    <row r="175" spans="1:12" s="8" customFormat="1" x14ac:dyDescent="0.2">
      <c r="A175" s="8" t="s">
        <v>21</v>
      </c>
      <c r="B175" s="8">
        <v>2876</v>
      </c>
      <c r="C175" s="8">
        <v>82566</v>
      </c>
      <c r="D175" s="8" t="s">
        <v>51</v>
      </c>
      <c r="E175" s="8">
        <v>26</v>
      </c>
      <c r="F175" s="8" t="s">
        <v>51</v>
      </c>
      <c r="G175" s="9" t="s">
        <v>69</v>
      </c>
      <c r="H175" s="8">
        <f>VLOOKUP(A175,Opt!$A$1:$F$43,2,0)</f>
        <v>15</v>
      </c>
      <c r="I175">
        <f t="shared" si="2"/>
        <v>73.333333333333329</v>
      </c>
      <c r="J175" s="8" t="str">
        <f>IF(I175=0, "COMPLETE", "TO")</f>
        <v>TO</v>
      </c>
      <c r="L175" t="str">
        <f>IF(J175="TO","TO",D175)</f>
        <v>TO</v>
      </c>
    </row>
    <row r="176" spans="1:12" s="8" customFormat="1" x14ac:dyDescent="0.2">
      <c r="A176" s="8" t="s">
        <v>22</v>
      </c>
      <c r="B176" s="8">
        <v>2964</v>
      </c>
      <c r="C176" s="8">
        <v>86921</v>
      </c>
      <c r="D176" s="8" t="s">
        <v>51</v>
      </c>
      <c r="E176" s="8">
        <v>16</v>
      </c>
      <c r="F176" s="8" t="s">
        <v>51</v>
      </c>
      <c r="G176" s="9" t="s">
        <v>69</v>
      </c>
      <c r="H176" s="8">
        <f>VLOOKUP(A176,Opt!$A$1:$F$43,2,0)</f>
        <v>15</v>
      </c>
      <c r="I176">
        <f t="shared" si="2"/>
        <v>6.666666666666667</v>
      </c>
      <c r="J176" s="8" t="str">
        <f>IF(I176=0, "COMPLETE", "TO")</f>
        <v>TO</v>
      </c>
      <c r="K176">
        <f>VLOOKUP(A176,[1]Sheet1!$A$2:$H$42,8,0)</f>
        <v>6</v>
      </c>
      <c r="L176" t="str">
        <f>IF(J176="TO","TO",D176)</f>
        <v>TO</v>
      </c>
    </row>
    <row r="177" spans="1:12" x14ac:dyDescent="0.2">
      <c r="A177" t="s">
        <v>23</v>
      </c>
      <c r="B177">
        <v>5076</v>
      </c>
      <c r="C177">
        <v>195298</v>
      </c>
      <c r="D177" t="s">
        <v>51</v>
      </c>
      <c r="E177">
        <v>65</v>
      </c>
      <c r="F177" t="s">
        <v>51</v>
      </c>
      <c r="G177" s="6" t="s">
        <v>69</v>
      </c>
      <c r="H177">
        <f>VLOOKUP(A177,Opt!$A$1:$F$43,2,0)</f>
        <v>30</v>
      </c>
      <c r="I177">
        <f t="shared" si="2"/>
        <v>116.66666666666667</v>
      </c>
      <c r="J177" t="str">
        <f>IF(I177=0, "COMPLETE", "TO")</f>
        <v>TO</v>
      </c>
      <c r="L177" t="str">
        <f>IF(J177="TO","TO",D177)</f>
        <v>TO</v>
      </c>
    </row>
    <row r="178" spans="1:12" x14ac:dyDescent="0.2">
      <c r="A178" t="s">
        <v>24</v>
      </c>
      <c r="B178">
        <v>4894</v>
      </c>
      <c r="C178">
        <v>187289</v>
      </c>
      <c r="D178">
        <v>61.197926263004767</v>
      </c>
      <c r="E178">
        <v>30</v>
      </c>
      <c r="F178" t="s">
        <v>49</v>
      </c>
      <c r="G178" s="6" t="s">
        <v>69</v>
      </c>
      <c r="H178">
        <f>VLOOKUP(A178,Opt!$A$1:$F$43,2,0)</f>
        <v>30</v>
      </c>
      <c r="I178">
        <f t="shared" si="2"/>
        <v>0</v>
      </c>
      <c r="J178" t="str">
        <f>IF(I178=0, "COMPLETE", "TO")</f>
        <v>COMPLETE</v>
      </c>
      <c r="K178">
        <f>VLOOKUP(A178,[1]Sheet1!$A$2:$H$42,8,0)</f>
        <v>8</v>
      </c>
      <c r="L178">
        <f>IF(J178="TO","TO",D178)</f>
        <v>61.197926263004767</v>
      </c>
    </row>
    <row r="179" spans="1:12" x14ac:dyDescent="0.2">
      <c r="A179" t="s">
        <v>25</v>
      </c>
      <c r="B179">
        <v>4989</v>
      </c>
      <c r="C179">
        <v>191696</v>
      </c>
      <c r="D179" t="s">
        <v>51</v>
      </c>
      <c r="E179">
        <v>62</v>
      </c>
      <c r="F179" t="s">
        <v>51</v>
      </c>
      <c r="G179" s="6" t="s">
        <v>69</v>
      </c>
      <c r="H179">
        <f>VLOOKUP(A179,Opt!$A$1:$F$43,2,0)</f>
        <v>30</v>
      </c>
      <c r="I179">
        <f t="shared" si="2"/>
        <v>106.66666666666667</v>
      </c>
      <c r="J179" t="str">
        <f>IF(I179=0, "COMPLETE", "TO")</f>
        <v>TO</v>
      </c>
      <c r="L179" t="str">
        <f>IF(J179="TO","TO",D179)</f>
        <v>TO</v>
      </c>
    </row>
    <row r="180" spans="1:12" x14ac:dyDescent="0.2">
      <c r="A180" t="s">
        <v>26</v>
      </c>
      <c r="B180">
        <v>14784</v>
      </c>
      <c r="C180">
        <v>978655</v>
      </c>
      <c r="D180" t="s">
        <v>51</v>
      </c>
      <c r="E180">
        <v>143</v>
      </c>
      <c r="F180" t="s">
        <v>51</v>
      </c>
      <c r="G180" s="6" t="s">
        <v>69</v>
      </c>
      <c r="H180">
        <f>VLOOKUP(A180,Opt!$A$1:$F$43,2,0)</f>
        <v>60</v>
      </c>
      <c r="I180">
        <f t="shared" si="2"/>
        <v>138.33333333333334</v>
      </c>
      <c r="J180" t="str">
        <f>IF(I180=0, "COMPLETE", "TO")</f>
        <v>TO</v>
      </c>
      <c r="L180" t="str">
        <f>IF(J180="TO","TO",D180)</f>
        <v>TO</v>
      </c>
    </row>
    <row r="181" spans="1:12" x14ac:dyDescent="0.2">
      <c r="A181" t="s">
        <v>27</v>
      </c>
      <c r="B181">
        <v>14884</v>
      </c>
      <c r="C181">
        <v>988775</v>
      </c>
      <c r="D181" s="6" t="s">
        <v>51</v>
      </c>
      <c r="E181">
        <v>145</v>
      </c>
      <c r="F181" t="s">
        <v>51</v>
      </c>
      <c r="G181" s="6" t="s">
        <v>69</v>
      </c>
      <c r="H181">
        <f>VLOOKUP(A181,Opt!$A$1:$F$43,2,0)</f>
        <v>60</v>
      </c>
      <c r="I181">
        <f t="shared" si="2"/>
        <v>141.66666666666669</v>
      </c>
      <c r="J181" t="str">
        <f>IF(I181=0, "COMPLETE", "TO")</f>
        <v>TO</v>
      </c>
      <c r="L181" t="str">
        <f>IF(J181="TO","TO",D181)</f>
        <v>TO</v>
      </c>
    </row>
    <row r="182" spans="1:12" x14ac:dyDescent="0.2">
      <c r="A182" t="s">
        <v>28</v>
      </c>
      <c r="B182">
        <v>15134</v>
      </c>
      <c r="C182">
        <v>1013486</v>
      </c>
      <c r="D182" t="s">
        <v>51</v>
      </c>
      <c r="E182">
        <v>150</v>
      </c>
      <c r="F182" t="s">
        <v>51</v>
      </c>
      <c r="G182" s="6" t="s">
        <v>69</v>
      </c>
      <c r="H182">
        <f>VLOOKUP(A182,Opt!$A$1:$F$43,2,0)</f>
        <v>60</v>
      </c>
      <c r="I182">
        <f t="shared" si="2"/>
        <v>150</v>
      </c>
      <c r="J182" t="str">
        <f>IF(I182=0, "COMPLETE", "TO")</f>
        <v>TO</v>
      </c>
      <c r="L182" t="str">
        <f>IF(J182="TO","TO",D182)</f>
        <v>TO</v>
      </c>
    </row>
    <row r="183" spans="1:12" x14ac:dyDescent="0.2">
      <c r="A183" t="s">
        <v>17</v>
      </c>
      <c r="B183">
        <v>1136</v>
      </c>
      <c r="C183">
        <v>20626</v>
      </c>
      <c r="D183">
        <v>2.7217574240057729</v>
      </c>
      <c r="E183">
        <v>20</v>
      </c>
      <c r="F183" t="s">
        <v>49</v>
      </c>
      <c r="G183" s="6" t="s">
        <v>65</v>
      </c>
      <c r="H183">
        <f>VLOOKUP(A183,Opt!$A$1:$F$43,2,0)</f>
        <v>20</v>
      </c>
      <c r="I183">
        <f t="shared" si="2"/>
        <v>0</v>
      </c>
      <c r="J183" t="str">
        <f>IF(I183=0, "COMPLETE", "TO")</f>
        <v>COMPLETE</v>
      </c>
      <c r="K183">
        <f>VLOOKUP(A183,[1]Sheet1!$A$2:$H$42,8,0)</f>
        <v>1</v>
      </c>
      <c r="L183">
        <f>IF(J183="TO","TO",D183)</f>
        <v>2.7217574240057729</v>
      </c>
    </row>
    <row r="184" spans="1:12" x14ac:dyDescent="0.2">
      <c r="A184" t="s">
        <v>18</v>
      </c>
      <c r="B184">
        <v>1241</v>
      </c>
      <c r="C184">
        <v>23300</v>
      </c>
      <c r="D184">
        <v>4.1821514789480716</v>
      </c>
      <c r="E184">
        <v>20</v>
      </c>
      <c r="F184" t="s">
        <v>49</v>
      </c>
      <c r="G184" s="6" t="s">
        <v>65</v>
      </c>
      <c r="H184">
        <f>VLOOKUP(A184,Opt!$A$1:$F$43,2,0)</f>
        <v>20</v>
      </c>
      <c r="I184">
        <f t="shared" si="2"/>
        <v>0</v>
      </c>
      <c r="J184" t="str">
        <f>IF(I184=0, "COMPLETE", "TO")</f>
        <v>COMPLETE</v>
      </c>
      <c r="K184">
        <f>VLOOKUP(A184,[1]Sheet1!$A$2:$H$42,8,0)</f>
        <v>2</v>
      </c>
      <c r="L184">
        <f>IF(J184="TO","TO",D184)</f>
        <v>4.1821514789480716</v>
      </c>
    </row>
    <row r="185" spans="1:12" x14ac:dyDescent="0.2">
      <c r="A185" t="s">
        <v>19</v>
      </c>
      <c r="B185">
        <v>1136</v>
      </c>
      <c r="C185">
        <v>20612</v>
      </c>
      <c r="D185">
        <v>0.14058931899489829</v>
      </c>
      <c r="E185">
        <v>20</v>
      </c>
      <c r="F185" t="s">
        <v>49</v>
      </c>
      <c r="G185" s="6" t="s">
        <v>65</v>
      </c>
      <c r="H185">
        <f>VLOOKUP(A185,Opt!$A$1:$F$43,2,0)</f>
        <v>20</v>
      </c>
      <c r="I185">
        <f t="shared" si="2"/>
        <v>0</v>
      </c>
      <c r="J185" t="str">
        <f>IF(I185=0, "COMPLETE", "TO")</f>
        <v>COMPLETE</v>
      </c>
      <c r="K185">
        <f>VLOOKUP(A185,[1]Sheet1!$A$2:$H$42,8,0)</f>
        <v>3</v>
      </c>
      <c r="L185">
        <f>IF(J185="TO","TO",D185)</f>
        <v>0.14058931899489829</v>
      </c>
    </row>
    <row r="186" spans="1:12" x14ac:dyDescent="0.2">
      <c r="A186" t="s">
        <v>20</v>
      </c>
      <c r="B186">
        <v>2600</v>
      </c>
      <c r="C186">
        <v>69073</v>
      </c>
      <c r="D186">
        <v>12.920743321010381</v>
      </c>
      <c r="E186">
        <v>15</v>
      </c>
      <c r="F186" t="s">
        <v>49</v>
      </c>
      <c r="G186" s="6" t="s">
        <v>65</v>
      </c>
      <c r="H186">
        <f>VLOOKUP(A186,Opt!$A$1:$F$43,2,0)</f>
        <v>15</v>
      </c>
      <c r="I186">
        <f t="shared" si="2"/>
        <v>0</v>
      </c>
      <c r="J186" t="str">
        <f>IF(I186=0, "COMPLETE", "TO")</f>
        <v>COMPLETE</v>
      </c>
      <c r="K186">
        <f>VLOOKUP(A186,[1]Sheet1!$A$2:$H$42,8,0)</f>
        <v>4</v>
      </c>
      <c r="L186">
        <f>IF(J186="TO","TO",D186)</f>
        <v>12.920743321010381</v>
      </c>
    </row>
    <row r="187" spans="1:12" x14ac:dyDescent="0.2">
      <c r="A187" t="s">
        <v>21</v>
      </c>
      <c r="B187">
        <v>2600</v>
      </c>
      <c r="C187">
        <v>69014</v>
      </c>
      <c r="D187">
        <v>363.89439993904671</v>
      </c>
      <c r="E187">
        <v>15</v>
      </c>
      <c r="F187" t="s">
        <v>49</v>
      </c>
      <c r="G187" s="6" t="s">
        <v>65</v>
      </c>
      <c r="H187">
        <f>VLOOKUP(A187,Opt!$A$1:$F$43,2,0)</f>
        <v>15</v>
      </c>
      <c r="I187">
        <f t="shared" si="2"/>
        <v>0</v>
      </c>
      <c r="J187" t="str">
        <f>IF(I187=0, "COMPLETE", "TO")</f>
        <v>COMPLETE</v>
      </c>
      <c r="K187">
        <f>VLOOKUP(A187,[1]Sheet1!$A$2:$H$42,8,0)</f>
        <v>5</v>
      </c>
      <c r="L187">
        <f>IF(J187="TO","TO",D187)</f>
        <v>363.89439993904671</v>
      </c>
    </row>
    <row r="188" spans="1:12" x14ac:dyDescent="0.2">
      <c r="A188" t="s">
        <v>22</v>
      </c>
      <c r="B188">
        <v>2600</v>
      </c>
      <c r="C188">
        <v>69013</v>
      </c>
      <c r="D188">
        <v>16.669851905026011</v>
      </c>
      <c r="E188">
        <v>15</v>
      </c>
      <c r="F188" t="s">
        <v>49</v>
      </c>
      <c r="G188" s="6" t="s">
        <v>65</v>
      </c>
      <c r="H188">
        <f>VLOOKUP(A188,Opt!$A$1:$F$43,2,0)</f>
        <v>15</v>
      </c>
      <c r="I188">
        <f t="shared" si="2"/>
        <v>0</v>
      </c>
      <c r="J188" t="str">
        <f>IF(I188=0, "COMPLETE", "TO")</f>
        <v>COMPLETE</v>
      </c>
      <c r="K188">
        <f>VLOOKUP(A188,[1]Sheet1!$A$2:$H$42,8,0)</f>
        <v>6</v>
      </c>
      <c r="L188">
        <f>IF(J188="TO","TO",D188)</f>
        <v>16.669851905026011</v>
      </c>
    </row>
    <row r="189" spans="1:12" x14ac:dyDescent="0.2">
      <c r="A189" t="s">
        <v>23</v>
      </c>
      <c r="B189">
        <v>4060</v>
      </c>
      <c r="C189">
        <v>140990</v>
      </c>
      <c r="D189" t="s">
        <v>51</v>
      </c>
      <c r="E189">
        <v>31</v>
      </c>
      <c r="F189" t="s">
        <v>51</v>
      </c>
      <c r="G189" s="6" t="s">
        <v>65</v>
      </c>
      <c r="H189">
        <f>VLOOKUP(A189,Opt!$A$1:$F$43,2,0)</f>
        <v>30</v>
      </c>
      <c r="I189">
        <f t="shared" si="2"/>
        <v>3.3333333333333335</v>
      </c>
      <c r="J189" t="str">
        <f>IF(I189=0, "COMPLETE", "TO")</f>
        <v>TO</v>
      </c>
      <c r="K189">
        <f>VLOOKUP(A189,[1]Sheet1!$A$2:$H$42,8,0)</f>
        <v>7</v>
      </c>
      <c r="L189" t="str">
        <f>IF(J189="TO","TO",D189)</f>
        <v>TO</v>
      </c>
    </row>
    <row r="190" spans="1:12" x14ac:dyDescent="0.2">
      <c r="A190" t="s">
        <v>24</v>
      </c>
      <c r="B190">
        <v>4263</v>
      </c>
      <c r="C190">
        <v>151256</v>
      </c>
      <c r="D190">
        <v>60.96479574701516</v>
      </c>
      <c r="E190">
        <v>30</v>
      </c>
      <c r="F190" t="s">
        <v>49</v>
      </c>
      <c r="G190" s="6" t="s">
        <v>65</v>
      </c>
      <c r="H190">
        <f>VLOOKUP(A190,Opt!$A$1:$F$43,2,0)</f>
        <v>30</v>
      </c>
      <c r="I190">
        <f t="shared" si="2"/>
        <v>0</v>
      </c>
      <c r="J190" t="str">
        <f>IF(I190=0, "COMPLETE", "TO")</f>
        <v>COMPLETE</v>
      </c>
      <c r="K190">
        <f>VLOOKUP(A190,[1]Sheet1!$A$2:$H$42,8,0)</f>
        <v>8</v>
      </c>
      <c r="L190">
        <f>IF(J190="TO","TO",D190)</f>
        <v>60.96479574701516</v>
      </c>
    </row>
    <row r="191" spans="1:12" x14ac:dyDescent="0.2">
      <c r="A191" t="s">
        <v>25</v>
      </c>
      <c r="B191">
        <v>4060</v>
      </c>
      <c r="C191">
        <v>140982</v>
      </c>
      <c r="D191">
        <v>953.09012198302662</v>
      </c>
      <c r="E191">
        <v>30</v>
      </c>
      <c r="F191" t="s">
        <v>49</v>
      </c>
      <c r="G191" s="6" t="s">
        <v>65</v>
      </c>
      <c r="H191">
        <f>VLOOKUP(A191,Opt!$A$1:$F$43,2,0)</f>
        <v>30</v>
      </c>
      <c r="I191">
        <f t="shared" si="2"/>
        <v>0</v>
      </c>
      <c r="J191" t="str">
        <f>IF(I191=0, "COMPLETE", "TO")</f>
        <v>COMPLETE</v>
      </c>
      <c r="K191">
        <f>VLOOKUP(A191,[1]Sheet1!$A$2:$H$42,8,0)</f>
        <v>9</v>
      </c>
      <c r="L191">
        <f>IF(J191="TO","TO",D191)</f>
        <v>953.09012198302662</v>
      </c>
    </row>
    <row r="192" spans="1:12" x14ac:dyDescent="0.2">
      <c r="A192" t="s">
        <v>26</v>
      </c>
      <c r="B192">
        <v>10682</v>
      </c>
      <c r="C192">
        <v>581469</v>
      </c>
      <c r="D192" t="s">
        <v>51</v>
      </c>
      <c r="E192">
        <v>64</v>
      </c>
      <c r="F192" t="s">
        <v>51</v>
      </c>
      <c r="G192" s="6" t="s">
        <v>65</v>
      </c>
      <c r="H192">
        <f>VLOOKUP(A192,Opt!$A$1:$F$43,2,0)</f>
        <v>60</v>
      </c>
      <c r="I192">
        <f t="shared" si="2"/>
        <v>6.666666666666667</v>
      </c>
      <c r="J192" t="str">
        <f>IF(I192=0, "COMPLETE", "TO")</f>
        <v>TO</v>
      </c>
      <c r="L192" t="str">
        <f>IF(J192="TO","TO",D192)</f>
        <v>TO</v>
      </c>
    </row>
    <row r="193" spans="1:12" x14ac:dyDescent="0.2">
      <c r="A193" t="s">
        <v>27</v>
      </c>
      <c r="B193">
        <v>10633</v>
      </c>
      <c r="C193">
        <v>576650</v>
      </c>
      <c r="D193" t="s">
        <v>51</v>
      </c>
      <c r="E193">
        <v>61</v>
      </c>
      <c r="F193" t="s">
        <v>51</v>
      </c>
      <c r="G193" s="6" t="s">
        <v>65</v>
      </c>
      <c r="H193">
        <f>VLOOKUP(A193,Opt!$A$1:$F$43,2,0)</f>
        <v>60</v>
      </c>
      <c r="I193">
        <f t="shared" si="2"/>
        <v>1.6666666666666667</v>
      </c>
      <c r="J193" t="str">
        <f>IF(I193=0, "COMPLETE", "TO")</f>
        <v>TO</v>
      </c>
      <c r="K193">
        <f>VLOOKUP(A193,[1]Sheet1!$A$2:$H$42,8,0)</f>
        <v>40</v>
      </c>
      <c r="L193" t="str">
        <f>IF(J193="TO","TO",D193)</f>
        <v>TO</v>
      </c>
    </row>
    <row r="194" spans="1:12" x14ac:dyDescent="0.2">
      <c r="A194" t="s">
        <v>28</v>
      </c>
      <c r="B194">
        <v>10633</v>
      </c>
      <c r="C194">
        <v>576616</v>
      </c>
      <c r="D194" t="s">
        <v>51</v>
      </c>
      <c r="E194">
        <v>61</v>
      </c>
      <c r="F194" t="s">
        <v>51</v>
      </c>
      <c r="G194" s="6" t="s">
        <v>65</v>
      </c>
      <c r="H194">
        <f>VLOOKUP(A194,Opt!$A$1:$F$43,2,0)</f>
        <v>60</v>
      </c>
      <c r="I194">
        <f t="shared" si="2"/>
        <v>1.6666666666666667</v>
      </c>
      <c r="J194" t="str">
        <f>IF(I194=0, "COMPLETE", "TO")</f>
        <v>TO</v>
      </c>
      <c r="K194">
        <f>VLOOKUP(A194,[1]Sheet1!$A$2:$H$42,8,0)</f>
        <v>41</v>
      </c>
      <c r="L194" t="str">
        <f>IF(J194="TO","TO",D194)</f>
        <v>TO</v>
      </c>
    </row>
    <row r="195" spans="1:12" x14ac:dyDescent="0.2">
      <c r="A195" t="s">
        <v>17</v>
      </c>
      <c r="B195">
        <v>1136</v>
      </c>
      <c r="C195">
        <v>20626</v>
      </c>
      <c r="D195">
        <v>5.0578840602014683</v>
      </c>
      <c r="E195">
        <v>20</v>
      </c>
      <c r="F195" t="s">
        <v>49</v>
      </c>
      <c r="G195" s="6" t="s">
        <v>64</v>
      </c>
      <c r="H195">
        <f>VLOOKUP(A195,Opt!$A$1:$F$43,2,0)</f>
        <v>20</v>
      </c>
      <c r="I195">
        <f t="shared" ref="I195:I206" si="3">IF(H195="-","-",(E195-H195)/H195*100)</f>
        <v>0</v>
      </c>
      <c r="J195" t="str">
        <f>IF(I195=0, "COMPLETE", "TO")</f>
        <v>COMPLETE</v>
      </c>
      <c r="K195">
        <f>VLOOKUP(A195,[1]Sheet1!$A$2:$H$42,8,0)</f>
        <v>1</v>
      </c>
      <c r="L195">
        <f>IF(J195="TO","TO",D195)</f>
        <v>5.0578840602014683</v>
      </c>
    </row>
    <row r="196" spans="1:12" x14ac:dyDescent="0.2">
      <c r="A196" t="s">
        <v>18</v>
      </c>
      <c r="B196">
        <v>1241</v>
      </c>
      <c r="C196">
        <v>23384</v>
      </c>
      <c r="D196">
        <v>4.9046927822782891</v>
      </c>
      <c r="E196">
        <v>20</v>
      </c>
      <c r="F196" t="s">
        <v>49</v>
      </c>
      <c r="G196" s="6" t="s">
        <v>64</v>
      </c>
      <c r="H196">
        <f>VLOOKUP(A196,Opt!$A$1:$F$43,2,0)</f>
        <v>20</v>
      </c>
      <c r="I196">
        <f t="shared" si="3"/>
        <v>0</v>
      </c>
      <c r="J196" t="str">
        <f>IF(I196=0, "COMPLETE", "TO")</f>
        <v>COMPLETE</v>
      </c>
      <c r="K196">
        <f>VLOOKUP(A196,[1]Sheet1!$A$2:$H$42,8,0)</f>
        <v>2</v>
      </c>
      <c r="L196">
        <f>IF(J196="TO","TO",D196)</f>
        <v>4.9046927822782891</v>
      </c>
    </row>
    <row r="197" spans="1:12" x14ac:dyDescent="0.2">
      <c r="A197" t="s">
        <v>19</v>
      </c>
      <c r="B197">
        <v>1136</v>
      </c>
      <c r="C197">
        <v>20612</v>
      </c>
      <c r="D197">
        <v>4.4023894119163742</v>
      </c>
      <c r="E197">
        <v>20</v>
      </c>
      <c r="F197" t="s">
        <v>49</v>
      </c>
      <c r="G197" s="6" t="s">
        <v>64</v>
      </c>
      <c r="H197">
        <f>VLOOKUP(A197,Opt!$A$1:$F$43,2,0)</f>
        <v>20</v>
      </c>
      <c r="I197">
        <f t="shared" si="3"/>
        <v>0</v>
      </c>
      <c r="J197" t="str">
        <f>IF(I197=0, "COMPLETE", "TO")</f>
        <v>COMPLETE</v>
      </c>
      <c r="K197">
        <f>VLOOKUP(A197,[1]Sheet1!$A$2:$H$42,8,0)</f>
        <v>3</v>
      </c>
      <c r="L197">
        <f>IF(J197="TO","TO",D197)</f>
        <v>4.4023894119163742</v>
      </c>
    </row>
    <row r="198" spans="1:12" x14ac:dyDescent="0.2">
      <c r="A198" t="s">
        <v>20</v>
      </c>
      <c r="B198">
        <v>2600</v>
      </c>
      <c r="C198">
        <v>69521</v>
      </c>
      <c r="D198">
        <v>904.37003316000903</v>
      </c>
      <c r="E198">
        <v>15</v>
      </c>
      <c r="F198" t="s">
        <v>49</v>
      </c>
      <c r="G198" s="6" t="s">
        <v>64</v>
      </c>
      <c r="H198">
        <f>VLOOKUP(A198,Opt!$A$1:$F$43,2,0)</f>
        <v>15</v>
      </c>
      <c r="I198">
        <f t="shared" si="3"/>
        <v>0</v>
      </c>
      <c r="J198" t="str">
        <f>IF(I198=0, "COMPLETE", "TO")</f>
        <v>COMPLETE</v>
      </c>
      <c r="K198">
        <f>VLOOKUP(A198,[1]Sheet1!$A$2:$H$42,8,0)</f>
        <v>4</v>
      </c>
      <c r="L198">
        <f>IF(J198="TO","TO",D198)</f>
        <v>904.37003316000903</v>
      </c>
    </row>
    <row r="199" spans="1:12" x14ac:dyDescent="0.2">
      <c r="A199" t="s">
        <v>21</v>
      </c>
      <c r="B199">
        <v>2600</v>
      </c>
      <c r="C199">
        <v>69014</v>
      </c>
      <c r="D199">
        <v>7.00057414258481</v>
      </c>
      <c r="E199">
        <v>15</v>
      </c>
      <c r="F199" t="s">
        <v>49</v>
      </c>
      <c r="G199" s="6" t="s">
        <v>64</v>
      </c>
      <c r="H199">
        <f>VLOOKUP(A199,Opt!$A$1:$F$43,2,0)</f>
        <v>15</v>
      </c>
      <c r="I199">
        <f t="shared" si="3"/>
        <v>0</v>
      </c>
      <c r="J199" t="str">
        <f>IF(I199=0, "COMPLETE", "TO")</f>
        <v>COMPLETE</v>
      </c>
      <c r="K199">
        <f>VLOOKUP(A199,[1]Sheet1!$A$2:$H$42,8,0)</f>
        <v>5</v>
      </c>
      <c r="L199">
        <f>IF(J199="TO","TO",D199)</f>
        <v>7.00057414258481</v>
      </c>
    </row>
    <row r="200" spans="1:12" x14ac:dyDescent="0.2">
      <c r="A200" t="s">
        <v>22</v>
      </c>
      <c r="B200">
        <v>2600</v>
      </c>
      <c r="C200">
        <v>69013</v>
      </c>
      <c r="D200">
        <v>0.47850503097288311</v>
      </c>
      <c r="E200">
        <v>15</v>
      </c>
      <c r="F200" t="s">
        <v>49</v>
      </c>
      <c r="G200" s="6" t="s">
        <v>64</v>
      </c>
      <c r="H200">
        <f>VLOOKUP(A200,Opt!$A$1:$F$43,2,0)</f>
        <v>15</v>
      </c>
      <c r="I200">
        <f t="shared" si="3"/>
        <v>0</v>
      </c>
      <c r="J200" t="str">
        <f>IF(I200=0, "COMPLETE", "TO")</f>
        <v>COMPLETE</v>
      </c>
      <c r="K200">
        <f>VLOOKUP(A200,[1]Sheet1!$A$2:$H$42,8,0)</f>
        <v>6</v>
      </c>
      <c r="L200">
        <f>IF(J200="TO","TO",D200)</f>
        <v>0.47850503097288311</v>
      </c>
    </row>
    <row r="201" spans="1:12" x14ac:dyDescent="0.2">
      <c r="A201" t="s">
        <v>23</v>
      </c>
      <c r="B201">
        <v>4060</v>
      </c>
      <c r="C201">
        <v>141858</v>
      </c>
      <c r="D201">
        <v>0.22228278302354743</v>
      </c>
      <c r="E201">
        <v>30</v>
      </c>
      <c r="F201" t="s">
        <v>49</v>
      </c>
      <c r="G201" s="6" t="s">
        <v>64</v>
      </c>
      <c r="H201">
        <f>VLOOKUP(A201,Opt!$A$1:$F$43,2,0)</f>
        <v>30</v>
      </c>
      <c r="I201">
        <f t="shared" si="3"/>
        <v>0</v>
      </c>
      <c r="J201" t="str">
        <f>IF(I201=0, "COMPLETE", "TO")</f>
        <v>COMPLETE</v>
      </c>
      <c r="K201">
        <f>VLOOKUP(A201,[1]Sheet1!$A$2:$H$42,8,0)</f>
        <v>7</v>
      </c>
      <c r="L201">
        <f>IF(J201="TO","TO",D201)</f>
        <v>0.22228278302354743</v>
      </c>
    </row>
    <row r="202" spans="1:12" x14ac:dyDescent="0.2">
      <c r="A202" t="s">
        <v>24</v>
      </c>
      <c r="B202">
        <v>4263</v>
      </c>
      <c r="C202">
        <v>151256</v>
      </c>
      <c r="D202">
        <v>3.8850725582975429</v>
      </c>
      <c r="E202">
        <v>30</v>
      </c>
      <c r="F202" t="s">
        <v>49</v>
      </c>
      <c r="G202" s="6" t="s">
        <v>64</v>
      </c>
      <c r="H202">
        <f>VLOOKUP(A202,Opt!$A$1:$F$43,2,0)</f>
        <v>30</v>
      </c>
      <c r="I202">
        <f t="shared" si="3"/>
        <v>0</v>
      </c>
      <c r="J202" t="str">
        <f>IF(I202=0, "COMPLETE", "TO")</f>
        <v>COMPLETE</v>
      </c>
      <c r="K202">
        <f>VLOOKUP(A202,[1]Sheet1!$A$2:$H$42,8,0)</f>
        <v>8</v>
      </c>
      <c r="L202">
        <f>IF(J202="TO","TO",D202)</f>
        <v>3.8850725582975429</v>
      </c>
    </row>
    <row r="203" spans="1:12" x14ac:dyDescent="0.2">
      <c r="A203" t="s">
        <v>25</v>
      </c>
      <c r="B203">
        <v>4060</v>
      </c>
      <c r="C203">
        <v>141230</v>
      </c>
      <c r="D203">
        <v>4.298848744947463E-2</v>
      </c>
      <c r="E203">
        <v>30</v>
      </c>
      <c r="F203" t="s">
        <v>49</v>
      </c>
      <c r="G203" s="6" t="s">
        <v>64</v>
      </c>
      <c r="H203">
        <f>VLOOKUP(A203,Opt!$A$1:$F$43,2,0)</f>
        <v>30</v>
      </c>
      <c r="I203">
        <f t="shared" si="3"/>
        <v>0</v>
      </c>
      <c r="J203" t="str">
        <f>IF(I203=0, "COMPLETE", "TO")</f>
        <v>COMPLETE</v>
      </c>
      <c r="K203">
        <f>VLOOKUP(A203,[1]Sheet1!$A$2:$H$42,8,0)</f>
        <v>9</v>
      </c>
      <c r="L203">
        <f>IF(J203="TO","TO",D203)</f>
        <v>4.298848744947463E-2</v>
      </c>
    </row>
    <row r="204" spans="1:12" x14ac:dyDescent="0.2">
      <c r="A204" t="s">
        <v>26</v>
      </c>
      <c r="B204">
        <v>10682</v>
      </c>
      <c r="C204">
        <v>582461</v>
      </c>
      <c r="D204" t="s">
        <v>51</v>
      </c>
      <c r="E204">
        <v>64</v>
      </c>
      <c r="F204" t="s">
        <v>51</v>
      </c>
      <c r="G204" s="6" t="s">
        <v>64</v>
      </c>
      <c r="H204">
        <f>VLOOKUP(A204,Opt!$A$1:$F$43,2,0)</f>
        <v>60</v>
      </c>
      <c r="I204">
        <f t="shared" si="3"/>
        <v>6.666666666666667</v>
      </c>
      <c r="J204" t="str">
        <f>IF(I204=0, "COMPLETE", "TO")</f>
        <v>TO</v>
      </c>
      <c r="L204" t="str">
        <f>IF(J204="TO","TO",D204)</f>
        <v>TO</v>
      </c>
    </row>
    <row r="205" spans="1:12" x14ac:dyDescent="0.2">
      <c r="A205" t="s">
        <v>27</v>
      </c>
      <c r="B205">
        <v>10633</v>
      </c>
      <c r="C205">
        <v>577138</v>
      </c>
      <c r="D205" t="s">
        <v>51</v>
      </c>
      <c r="E205">
        <v>61</v>
      </c>
      <c r="F205" t="s">
        <v>51</v>
      </c>
      <c r="G205" s="6" t="s">
        <v>64</v>
      </c>
      <c r="H205">
        <f>VLOOKUP(A205,Opt!$A$1:$F$43,2,0)</f>
        <v>60</v>
      </c>
      <c r="I205">
        <f t="shared" si="3"/>
        <v>1.6666666666666667</v>
      </c>
      <c r="J205" t="str">
        <f>IF(I205=0, "COMPLETE", "TO")</f>
        <v>TO</v>
      </c>
      <c r="K205">
        <f>VLOOKUP(A205,[1]Sheet1!$A$2:$H$42,8,0)</f>
        <v>40</v>
      </c>
      <c r="L205" t="str">
        <f>IF(J205="TO","TO",D205)</f>
        <v>TO</v>
      </c>
    </row>
    <row r="206" spans="1:12" x14ac:dyDescent="0.2">
      <c r="A206" t="s">
        <v>28</v>
      </c>
      <c r="B206">
        <v>10633</v>
      </c>
      <c r="C206">
        <v>576616</v>
      </c>
      <c r="D206" t="s">
        <v>51</v>
      </c>
      <c r="E206">
        <v>61</v>
      </c>
      <c r="F206" t="s">
        <v>51</v>
      </c>
      <c r="G206" s="6" t="s">
        <v>64</v>
      </c>
      <c r="H206">
        <f>VLOOKUP(A206,Opt!$A$1:$F$43,2,0)</f>
        <v>60</v>
      </c>
      <c r="I206">
        <f t="shared" si="3"/>
        <v>1.6666666666666667</v>
      </c>
      <c r="J206" t="str">
        <f>IF(I206=0, "COMPLETE", "TO")</f>
        <v>TO</v>
      </c>
      <c r="K206">
        <f>VLOOKUP(A206,[1]Sheet1!$A$2:$H$42,8,0)</f>
        <v>41</v>
      </c>
      <c r="L206" t="str">
        <f>IF(J206="TO","TO",D206)</f>
        <v>TO</v>
      </c>
    </row>
  </sheetData>
  <autoFilter ref="A1:J206" xr:uid="{D774EDE2-C42C-4179-834F-A4322457EACF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Opt</vt:lpstr>
      <vt:lpstr>Lower_Bound</vt:lpstr>
      <vt:lpstr>Rotation</vt:lpstr>
      <vt:lpstr>R_Overview</vt:lpstr>
      <vt:lpstr>R</vt:lpstr>
      <vt:lpstr>NRotation</vt:lpstr>
      <vt:lpstr>NR_Overview</vt:lpstr>
      <vt:lpstr>NR</vt:lpstr>
      <vt:lpstr>SAT-Rotation</vt:lpstr>
      <vt:lpstr>SR_Overview</vt:lpstr>
      <vt:lpstr>SR</vt:lpstr>
      <vt:lpstr>SAT-NRotation</vt:lpstr>
      <vt:lpstr>SN_Overview</vt:lpstr>
      <vt:lpstr>SN</vt:lpstr>
      <vt:lpstr>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Kiều Văn Tuyên</dc:creator>
  <cp:lastModifiedBy>Kiều Văn Tuyên</cp:lastModifiedBy>
  <dcterms:created xsi:type="dcterms:W3CDTF">2025-05-14T04:02:41Z</dcterms:created>
  <dcterms:modified xsi:type="dcterms:W3CDTF">2025-05-23T00:43:51Z</dcterms:modified>
</cp:coreProperties>
</file>