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str\Documents\BOKU\Thesis\Data\Soy-processing-facilities\Processing_facilities\"/>
    </mc:Choice>
  </mc:AlternateContent>
  <xr:revisionPtr revIDLastSave="0" documentId="13_ncr:1_{3C19150B-E462-41EF-BAFA-E90661114011}" xr6:coauthVersionLast="45" xr6:coauthVersionMax="45" xr10:uidLastSave="{00000000-0000-0000-0000-000000000000}"/>
  <bookViews>
    <workbookView xWindow="-120" yWindow="-120" windowWidth="29040" windowHeight="15840" tabRatio="792" firstSheet="3" activeTab="13" xr2:uid="{00000000-000D-0000-FFFF-FFFF00000000}"/>
  </bookViews>
  <sheets>
    <sheet name="1. resumo" sheetId="43" r:id="rId1"/>
    <sheet name="2. evolução" sheetId="35" r:id="rId2"/>
    <sheet name="3. geralproces" sheetId="39" r:id="rId3"/>
    <sheet name="4. estratific" sheetId="48" r:id="rId4"/>
    <sheet name="6. empreproces" sheetId="36" r:id="rId5"/>
    <sheet name="5. estadoproces" sheetId="49" r:id="rId6"/>
    <sheet name="7. geralrefin" sheetId="41" r:id="rId7"/>
    <sheet name="8. estadorefin" sheetId="45" r:id="rId8"/>
    <sheet name="9. empresasrefin" sheetId="37" r:id="rId9"/>
    <sheet name="GEO-MUN" sheetId="50" r:id="rId10"/>
    <sheet name="processing_MUN" sheetId="52" r:id="rId11"/>
    <sheet name="refining_bottling_MUN" sheetId="53" r:id="rId12"/>
    <sheet name="facilities_proc" sheetId="54" r:id="rId13"/>
    <sheet name="facilities_ref" sheetId="55" r:id="rId14"/>
  </sheets>
  <definedNames>
    <definedName name="_xlnm._FilterDatabase" localSheetId="0" hidden="1">'1. resumo'!$B$8:$I$8</definedName>
    <definedName name="_xlnm._FilterDatabase" localSheetId="1" hidden="1">'2. evolução'!#REF!</definedName>
    <definedName name="_xlnm._FilterDatabase" localSheetId="2" hidden="1">'3. geralproces'!$C$6:$K$117</definedName>
    <definedName name="_xlnm.Print_Area" localSheetId="0">'1. resumo'!$A$1:$M$29</definedName>
    <definedName name="_xlnm.Print_Area" localSheetId="1">'2. evolução'!$B$2:$BB$27</definedName>
    <definedName name="_xlnm.Print_Area" localSheetId="2">'3. geralproces'!$C$1:$K$128</definedName>
    <definedName name="_xlnm.Print_Area" localSheetId="3">'4. estratific'!$B$1:$J$39</definedName>
    <definedName name="_xlnm.Print_Area" localSheetId="5">'5. estadoproces'!$A$1:$L$27</definedName>
    <definedName name="_xlnm.Print_Area" localSheetId="4">'6. empreproces'!$A$1:$H$34</definedName>
    <definedName name="_xlnm.Print_Area" localSheetId="6">'7. geralrefin'!$B$1:$I$76</definedName>
    <definedName name="_xlnm.Print_Area" localSheetId="7">'8. estadorefin'!$A$1:$U$25</definedName>
    <definedName name="_xlnm.Print_Area" localSheetId="8">'9. empresasrefin'!$A$1:$H$28</definedName>
    <definedName name="_xlnm.Print_Titles" localSheetId="2">'3. geralproces'!$1:$6</definedName>
    <definedName name="_xlnm.Print_Titles" localSheetId="6">'7. geralrefin'!$6:$6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6" i="41" l="1"/>
  <c r="M136" i="41"/>
  <c r="Q133" i="41"/>
  <c r="Q138" i="41" s="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81" i="41"/>
  <c r="U89" i="41"/>
  <c r="S89" i="41"/>
  <c r="M138" i="41"/>
  <c r="M133" i="41"/>
  <c r="M82" i="41"/>
  <c r="M83" i="41"/>
  <c r="M84" i="41"/>
  <c r="M85" i="41"/>
  <c r="M86" i="41"/>
  <c r="M87" i="41"/>
  <c r="M88" i="41"/>
  <c r="M89" i="41"/>
  <c r="M90" i="41"/>
  <c r="M91" i="41"/>
  <c r="M92" i="41"/>
  <c r="M93" i="41"/>
  <c r="M94" i="41"/>
  <c r="M95" i="41"/>
  <c r="M96" i="41"/>
  <c r="M97" i="41"/>
  <c r="M98" i="41"/>
  <c r="M99" i="41"/>
  <c r="M100" i="41"/>
  <c r="M101" i="41"/>
  <c r="M102" i="41"/>
  <c r="M103" i="41"/>
  <c r="M104" i="41"/>
  <c r="M105" i="41"/>
  <c r="M106" i="41"/>
  <c r="M107" i="41"/>
  <c r="M108" i="41"/>
  <c r="M109" i="41"/>
  <c r="M110" i="41"/>
  <c r="M111" i="41"/>
  <c r="M112" i="41"/>
  <c r="M113" i="41"/>
  <c r="M114" i="41"/>
  <c r="M115" i="41"/>
  <c r="M116" i="41"/>
  <c r="M117" i="41"/>
  <c r="M118" i="41"/>
  <c r="M119" i="41"/>
  <c r="M120" i="41"/>
  <c r="M121" i="41"/>
  <c r="M122" i="41"/>
  <c r="M123" i="41"/>
  <c r="M124" i="41"/>
  <c r="M125" i="41"/>
  <c r="M126" i="41"/>
  <c r="M127" i="41"/>
  <c r="M128" i="41"/>
  <c r="M129" i="41"/>
  <c r="M130" i="41"/>
  <c r="M131" i="41"/>
  <c r="M81" i="41"/>
  <c r="I10" i="43" l="1"/>
  <c r="G11" i="43"/>
  <c r="I11" i="43"/>
  <c r="G13" i="43"/>
  <c r="G14" i="43"/>
  <c r="I18" i="43"/>
  <c r="G19" i="43"/>
  <c r="I19" i="43"/>
  <c r="G21" i="43"/>
  <c r="G22" i="43"/>
  <c r="D24" i="43"/>
  <c r="E9" i="43" s="1"/>
  <c r="F24" i="43"/>
  <c r="G9" i="43" s="1"/>
  <c r="H24" i="43"/>
  <c r="I14" i="43" s="1"/>
  <c r="S8" i="35"/>
  <c r="T8" i="35"/>
  <c r="AJ8" i="35"/>
  <c r="AK8" i="35"/>
  <c r="BA8" i="35"/>
  <c r="BB8" i="35"/>
  <c r="S9" i="35"/>
  <c r="T9" i="35"/>
  <c r="AJ9" i="35"/>
  <c r="AK9" i="35"/>
  <c r="BA9" i="35"/>
  <c r="BB9" i="35"/>
  <c r="S10" i="35"/>
  <c r="T10" i="35"/>
  <c r="AJ10" i="35"/>
  <c r="AK10" i="35"/>
  <c r="BA10" i="35"/>
  <c r="BB10" i="35"/>
  <c r="S11" i="35"/>
  <c r="T11" i="35"/>
  <c r="AJ11" i="35"/>
  <c r="AK11" i="35"/>
  <c r="BA11" i="35"/>
  <c r="BB11" i="35"/>
  <c r="S12" i="35"/>
  <c r="T12" i="35"/>
  <c r="AJ12" i="35"/>
  <c r="AK12" i="35"/>
  <c r="BA12" i="35"/>
  <c r="BB12" i="35"/>
  <c r="S13" i="35"/>
  <c r="T13" i="35"/>
  <c r="AJ13" i="35"/>
  <c r="AK13" i="35"/>
  <c r="BA13" i="35"/>
  <c r="BB13" i="35"/>
  <c r="S14" i="35"/>
  <c r="T14" i="35"/>
  <c r="AJ14" i="35"/>
  <c r="AK14" i="35"/>
  <c r="BA14" i="35"/>
  <c r="BB14" i="35"/>
  <c r="S15" i="35"/>
  <c r="T15" i="35"/>
  <c r="AJ15" i="35"/>
  <c r="AK15" i="35"/>
  <c r="BA15" i="35"/>
  <c r="BB15" i="35"/>
  <c r="S16" i="35"/>
  <c r="T16" i="35"/>
  <c r="AJ16" i="35"/>
  <c r="AK16" i="35"/>
  <c r="BA16" i="35"/>
  <c r="BB16" i="35"/>
  <c r="S17" i="35"/>
  <c r="T17" i="35"/>
  <c r="AJ17" i="35"/>
  <c r="AK17" i="35"/>
  <c r="BA17" i="35"/>
  <c r="BB17" i="35"/>
  <c r="S18" i="35"/>
  <c r="T18" i="35"/>
  <c r="AJ18" i="35"/>
  <c r="BA18" i="35"/>
  <c r="S19" i="35"/>
  <c r="T19" i="35"/>
  <c r="AJ19" i="35"/>
  <c r="AK19" i="35"/>
  <c r="BA19" i="35"/>
  <c r="BB19" i="35"/>
  <c r="S20" i="35"/>
  <c r="T20" i="35"/>
  <c r="AJ20" i="35"/>
  <c r="AK20" i="35"/>
  <c r="BA20" i="35"/>
  <c r="BB20" i="35"/>
  <c r="S21" i="35"/>
  <c r="T21" i="35"/>
  <c r="AJ21" i="35"/>
  <c r="BA21" i="35"/>
  <c r="BB21" i="35"/>
  <c r="S22" i="35"/>
  <c r="T22" i="35"/>
  <c r="AJ22" i="35"/>
  <c r="AK22" i="35"/>
  <c r="BA22" i="35"/>
  <c r="BB22" i="35"/>
  <c r="S23" i="35"/>
  <c r="AJ23" i="35"/>
  <c r="BA23" i="35"/>
  <c r="M24" i="35"/>
  <c r="N24" i="35"/>
  <c r="O24" i="35"/>
  <c r="P24" i="35"/>
  <c r="Q24" i="35"/>
  <c r="R24" i="35"/>
  <c r="T24" i="35" s="1"/>
  <c r="S24" i="35"/>
  <c r="AD24" i="35"/>
  <c r="AE24" i="35"/>
  <c r="AF24" i="35"/>
  <c r="AG24" i="35"/>
  <c r="AH24" i="35"/>
  <c r="AI24" i="35"/>
  <c r="AK24" i="35" s="1"/>
  <c r="AJ24" i="35"/>
  <c r="AU24" i="35"/>
  <c r="AV24" i="35"/>
  <c r="AW24" i="35"/>
  <c r="AX24" i="35"/>
  <c r="AY24" i="35"/>
  <c r="AZ24" i="35"/>
  <c r="BB24" i="35" s="1"/>
  <c r="BA24" i="35"/>
  <c r="E7" i="39" a="1"/>
  <c r="E7" i="39" s="1"/>
  <c r="J7" i="39"/>
  <c r="L7" i="39"/>
  <c r="M7" i="39"/>
  <c r="O7" i="39"/>
  <c r="R7" i="39" s="1"/>
  <c r="O7" i="39" a="1"/>
  <c r="P7" i="39" a="1"/>
  <c r="P7" i="39" s="1"/>
  <c r="Q7" i="39"/>
  <c r="E8" i="39" a="1"/>
  <c r="E8" i="39" s="1"/>
  <c r="J8" i="39"/>
  <c r="L8" i="39"/>
  <c r="M8" i="39"/>
  <c r="O8" i="39" a="1"/>
  <c r="O8" i="39" s="1"/>
  <c r="R8" i="39" s="1"/>
  <c r="P8" i="39" a="1"/>
  <c r="P8" i="39" s="1"/>
  <c r="Q8" i="39"/>
  <c r="E9" i="39" a="1"/>
  <c r="E9" i="39" s="1"/>
  <c r="J9" i="39"/>
  <c r="L9" i="39"/>
  <c r="M9" i="39"/>
  <c r="O9" i="39" a="1"/>
  <c r="O9" i="39" s="1"/>
  <c r="R9" i="39" s="1"/>
  <c r="P9" i="39" a="1"/>
  <c r="P9" i="39" s="1"/>
  <c r="Q9" i="39"/>
  <c r="E10" i="39" a="1"/>
  <c r="E10" i="39" s="1"/>
  <c r="J10" i="39"/>
  <c r="L10" i="39"/>
  <c r="M10" i="39"/>
  <c r="O10" i="39" a="1"/>
  <c r="O10" i="39" s="1"/>
  <c r="R10" i="39" s="1"/>
  <c r="P10" i="39" a="1"/>
  <c r="P10" i="39" s="1"/>
  <c r="Q10" i="39"/>
  <c r="E11" i="39" a="1"/>
  <c r="E11" i="39" s="1"/>
  <c r="J11" i="39"/>
  <c r="L11" i="39"/>
  <c r="M11" i="39"/>
  <c r="O11" i="39" a="1"/>
  <c r="O11" i="39" s="1"/>
  <c r="R11" i="39" s="1"/>
  <c r="P11" i="39" a="1"/>
  <c r="P11" i="39" s="1"/>
  <c r="Q11" i="39"/>
  <c r="E12" i="39" a="1"/>
  <c r="E12" i="39" s="1"/>
  <c r="J12" i="39"/>
  <c r="L12" i="39"/>
  <c r="M12" i="39"/>
  <c r="O12" i="39" a="1"/>
  <c r="O12" i="39" s="1"/>
  <c r="P12" i="39" a="1"/>
  <c r="P12" i="39" s="1"/>
  <c r="Q12" i="39"/>
  <c r="E13" i="39" a="1"/>
  <c r="E13" i="39" s="1"/>
  <c r="J13" i="39"/>
  <c r="L13" i="39"/>
  <c r="M13" i="39"/>
  <c r="O13" i="39" a="1"/>
  <c r="O13" i="39" s="1"/>
  <c r="P13" i="39" a="1"/>
  <c r="P13" i="39" s="1"/>
  <c r="Q13" i="39"/>
  <c r="E14" i="39" a="1"/>
  <c r="E14" i="39" s="1"/>
  <c r="J14" i="39"/>
  <c r="L14" i="39"/>
  <c r="M14" i="39"/>
  <c r="O14" i="39" a="1"/>
  <c r="O14" i="39" s="1"/>
  <c r="R14" i="39" s="1"/>
  <c r="P14" i="39" a="1"/>
  <c r="P14" i="39" s="1"/>
  <c r="Q14" i="39"/>
  <c r="E15" i="39" a="1"/>
  <c r="E15" i="39" s="1"/>
  <c r="J15" i="39"/>
  <c r="L15" i="39"/>
  <c r="M15" i="39"/>
  <c r="O15" i="39" a="1"/>
  <c r="O15" i="39" s="1"/>
  <c r="R15" i="39" s="1"/>
  <c r="P15" i="39" a="1"/>
  <c r="P15" i="39" s="1"/>
  <c r="Q15" i="39"/>
  <c r="E16" i="39" a="1"/>
  <c r="E16" i="39" s="1"/>
  <c r="J16" i="39"/>
  <c r="L16" i="39"/>
  <c r="M16" i="39"/>
  <c r="O16" i="39" a="1"/>
  <c r="O16" i="39" s="1"/>
  <c r="R16" i="39" s="1"/>
  <c r="P16" i="39" a="1"/>
  <c r="P16" i="39" s="1"/>
  <c r="Q16" i="39"/>
  <c r="E17" i="39"/>
  <c r="E17" i="39" a="1"/>
  <c r="J17" i="39"/>
  <c r="L17" i="39"/>
  <c r="M17" i="39"/>
  <c r="O17" i="39" a="1"/>
  <c r="O17" i="39" s="1"/>
  <c r="R17" i="39" s="1"/>
  <c r="P17" i="39" a="1"/>
  <c r="P17" i="39" s="1"/>
  <c r="Q17" i="39"/>
  <c r="E18" i="39" a="1"/>
  <c r="E18" i="39" s="1"/>
  <c r="J18" i="39"/>
  <c r="L18" i="39"/>
  <c r="M18" i="39"/>
  <c r="O18" i="39" a="1"/>
  <c r="O18" i="39" s="1"/>
  <c r="R18" i="39" s="1"/>
  <c r="P18" i="39" a="1"/>
  <c r="P18" i="39" s="1"/>
  <c r="Q18" i="39"/>
  <c r="E19" i="39"/>
  <c r="E19" i="39" a="1"/>
  <c r="J19" i="39"/>
  <c r="L19" i="39"/>
  <c r="M19" i="39"/>
  <c r="O19" i="39" a="1"/>
  <c r="O19" i="39" s="1"/>
  <c r="R19" i="39" s="1"/>
  <c r="P19" i="39"/>
  <c r="P19" i="39" a="1"/>
  <c r="Q19" i="39"/>
  <c r="E20" i="39"/>
  <c r="E20" i="39" a="1"/>
  <c r="J20" i="39"/>
  <c r="L20" i="39"/>
  <c r="M20" i="39"/>
  <c r="O20" i="39" a="1"/>
  <c r="O20" i="39" s="1"/>
  <c r="R20" i="39" s="1"/>
  <c r="P20" i="39" a="1"/>
  <c r="P20" i="39" s="1"/>
  <c r="Q20" i="39"/>
  <c r="E21" i="39" a="1"/>
  <c r="E21" i="39" s="1"/>
  <c r="J21" i="39"/>
  <c r="L21" i="39"/>
  <c r="M21" i="39"/>
  <c r="O21" i="39" a="1"/>
  <c r="O21" i="39" s="1"/>
  <c r="R21" i="39" s="1"/>
  <c r="P21" i="39" a="1"/>
  <c r="P21" i="39" s="1"/>
  <c r="Q21" i="39"/>
  <c r="E22" i="39" a="1"/>
  <c r="E22" i="39" s="1"/>
  <c r="J22" i="39"/>
  <c r="L22" i="39"/>
  <c r="M22" i="39"/>
  <c r="O22" i="39" a="1"/>
  <c r="O22" i="39" s="1"/>
  <c r="R22" i="39" s="1"/>
  <c r="P22" i="39" a="1"/>
  <c r="P22" i="39" s="1"/>
  <c r="Q22" i="39"/>
  <c r="E23" i="39" a="1"/>
  <c r="E23" i="39" s="1"/>
  <c r="J23" i="39"/>
  <c r="L23" i="39"/>
  <c r="M23" i="39"/>
  <c r="O23" i="39" a="1"/>
  <c r="O23" i="39" s="1"/>
  <c r="R23" i="39" s="1"/>
  <c r="P23" i="39" a="1"/>
  <c r="P23" i="39" s="1"/>
  <c r="Q23" i="39"/>
  <c r="E24" i="39" a="1"/>
  <c r="E24" i="39" s="1"/>
  <c r="J24" i="39"/>
  <c r="L24" i="39"/>
  <c r="M24" i="39"/>
  <c r="O24" i="39" a="1"/>
  <c r="O24" i="39" s="1"/>
  <c r="R24" i="39" s="1"/>
  <c r="P24" i="39" a="1"/>
  <c r="P24" i="39" s="1"/>
  <c r="Q24" i="39"/>
  <c r="E25" i="39" a="1"/>
  <c r="E25" i="39" s="1"/>
  <c r="J25" i="39"/>
  <c r="L25" i="39"/>
  <c r="M25" i="39"/>
  <c r="O25" i="39" a="1"/>
  <c r="O25" i="39" s="1"/>
  <c r="R25" i="39" s="1"/>
  <c r="P25" i="39" a="1"/>
  <c r="P25" i="39" s="1"/>
  <c r="Q25" i="39"/>
  <c r="E26" i="39" a="1"/>
  <c r="E26" i="39" s="1"/>
  <c r="J26" i="39"/>
  <c r="L26" i="39"/>
  <c r="M26" i="39"/>
  <c r="O26" i="39" a="1"/>
  <c r="O26" i="39" s="1"/>
  <c r="P26" i="39" a="1"/>
  <c r="P26" i="39" s="1"/>
  <c r="Q26" i="39"/>
  <c r="E27" i="39"/>
  <c r="E27" i="39" a="1"/>
  <c r="J27" i="39"/>
  <c r="L27" i="39"/>
  <c r="M27" i="39"/>
  <c r="O27" i="39" a="1"/>
  <c r="O27" i="39" s="1"/>
  <c r="R27" i="39" s="1"/>
  <c r="P27" i="39"/>
  <c r="P27" i="39" a="1"/>
  <c r="Q27" i="39"/>
  <c r="E28" i="39" a="1"/>
  <c r="E28" i="39" s="1"/>
  <c r="J28" i="39"/>
  <c r="L28" i="39"/>
  <c r="M28" i="39"/>
  <c r="O28" i="39" a="1"/>
  <c r="O28" i="39" s="1"/>
  <c r="R28" i="39" s="1"/>
  <c r="P28" i="39" a="1"/>
  <c r="P28" i="39" s="1"/>
  <c r="Q28" i="39"/>
  <c r="E29" i="39" a="1"/>
  <c r="E29" i="39" s="1"/>
  <c r="J29" i="39"/>
  <c r="L29" i="39"/>
  <c r="M29" i="39"/>
  <c r="O29" i="39"/>
  <c r="R29" i="39" s="1"/>
  <c r="O29" i="39" a="1"/>
  <c r="P29" i="39" a="1"/>
  <c r="P29" i="39" s="1"/>
  <c r="Q29" i="39"/>
  <c r="E30" i="39" a="1"/>
  <c r="E30" i="39" s="1"/>
  <c r="J30" i="39"/>
  <c r="L30" i="39"/>
  <c r="M30" i="39"/>
  <c r="O30" i="39" a="1"/>
  <c r="O30" i="39" s="1"/>
  <c r="R30" i="39" s="1"/>
  <c r="P30" i="39" a="1"/>
  <c r="P30" i="39" s="1"/>
  <c r="Q30" i="39"/>
  <c r="E31" i="39" a="1"/>
  <c r="E31" i="39" s="1"/>
  <c r="J31" i="39"/>
  <c r="L31" i="39"/>
  <c r="M31" i="39"/>
  <c r="O31" i="39" a="1"/>
  <c r="O31" i="39" s="1"/>
  <c r="P31" i="39" a="1"/>
  <c r="P31" i="39" s="1"/>
  <c r="Q31" i="39"/>
  <c r="E32" i="39" a="1"/>
  <c r="E32" i="39" s="1"/>
  <c r="J32" i="39"/>
  <c r="L32" i="39"/>
  <c r="M32" i="39"/>
  <c r="O32" i="39" a="1"/>
  <c r="O32" i="39" s="1"/>
  <c r="P32" i="39" a="1"/>
  <c r="P32" i="39" s="1"/>
  <c r="Q32" i="39"/>
  <c r="E33" i="39" a="1"/>
  <c r="E33" i="39" s="1"/>
  <c r="J33" i="39"/>
  <c r="L33" i="39"/>
  <c r="M33" i="39"/>
  <c r="O33" i="39" a="1"/>
  <c r="O33" i="39" s="1"/>
  <c r="R33" i="39" s="1"/>
  <c r="P33" i="39" a="1"/>
  <c r="P33" i="39" s="1"/>
  <c r="Q33" i="39"/>
  <c r="E34" i="39" a="1"/>
  <c r="E34" i="39" s="1"/>
  <c r="J34" i="39"/>
  <c r="L34" i="39"/>
  <c r="M34" i="39"/>
  <c r="O34" i="39" a="1"/>
  <c r="O34" i="39" s="1"/>
  <c r="R34" i="39" s="1"/>
  <c r="P34" i="39" a="1"/>
  <c r="P34" i="39" s="1"/>
  <c r="Q34" i="39"/>
  <c r="E35" i="39"/>
  <c r="E35" i="39" a="1"/>
  <c r="J35" i="39"/>
  <c r="L35" i="39"/>
  <c r="M35" i="39"/>
  <c r="O35" i="39" a="1"/>
  <c r="O35" i="39" s="1"/>
  <c r="R35" i="39" s="1"/>
  <c r="P35" i="39"/>
  <c r="P35" i="39" a="1"/>
  <c r="Q35" i="39"/>
  <c r="E36" i="39" a="1"/>
  <c r="E36" i="39" s="1"/>
  <c r="J36" i="39"/>
  <c r="L36" i="39"/>
  <c r="M36" i="39"/>
  <c r="O36" i="39" a="1"/>
  <c r="O36" i="39" s="1"/>
  <c r="R36" i="39" s="1"/>
  <c r="P36" i="39" a="1"/>
  <c r="P36" i="39" s="1"/>
  <c r="Q36" i="39"/>
  <c r="E37" i="39"/>
  <c r="E37" i="39" a="1"/>
  <c r="J37" i="39"/>
  <c r="L37" i="39"/>
  <c r="M37" i="39"/>
  <c r="O37" i="39"/>
  <c r="R37" i="39" s="1"/>
  <c r="O37" i="39" a="1"/>
  <c r="P37" i="39"/>
  <c r="P37" i="39" a="1"/>
  <c r="Q37" i="39"/>
  <c r="E38" i="39" a="1"/>
  <c r="E38" i="39" s="1"/>
  <c r="J38" i="39"/>
  <c r="L38" i="39"/>
  <c r="M38" i="39"/>
  <c r="O38" i="39" a="1"/>
  <c r="O38" i="39" s="1"/>
  <c r="R38" i="39" s="1"/>
  <c r="P38" i="39" a="1"/>
  <c r="P38" i="39" s="1"/>
  <c r="Q38" i="39"/>
  <c r="E39" i="39" a="1"/>
  <c r="E39" i="39" s="1"/>
  <c r="J39" i="39"/>
  <c r="L39" i="39"/>
  <c r="M39" i="39"/>
  <c r="O39" i="39"/>
  <c r="R39" i="39" s="1"/>
  <c r="O39" i="39" a="1"/>
  <c r="P39" i="39" a="1"/>
  <c r="P39" i="39" s="1"/>
  <c r="Q39" i="39"/>
  <c r="E40" i="39" a="1"/>
  <c r="E40" i="39" s="1"/>
  <c r="J40" i="39"/>
  <c r="L40" i="39"/>
  <c r="M40" i="39"/>
  <c r="O40" i="39" a="1"/>
  <c r="O40" i="39" s="1"/>
  <c r="R40" i="39" s="1"/>
  <c r="P40" i="39" a="1"/>
  <c r="P40" i="39" s="1"/>
  <c r="Q40" i="39"/>
  <c r="E41" i="39" a="1"/>
  <c r="E41" i="39" s="1"/>
  <c r="J41" i="39"/>
  <c r="L41" i="39"/>
  <c r="M41" i="39"/>
  <c r="O41" i="39" a="1"/>
  <c r="O41" i="39" s="1"/>
  <c r="R41" i="39" s="1"/>
  <c r="P41" i="39" a="1"/>
  <c r="P41" i="39" s="1"/>
  <c r="Q41" i="39"/>
  <c r="E42" i="39" a="1"/>
  <c r="E42" i="39" s="1"/>
  <c r="J42" i="39"/>
  <c r="L42" i="39"/>
  <c r="M42" i="39"/>
  <c r="O42" i="39" a="1"/>
  <c r="O42" i="39" s="1"/>
  <c r="R42" i="39" s="1"/>
  <c r="P42" i="39" a="1"/>
  <c r="P42" i="39" s="1"/>
  <c r="Q42" i="39"/>
  <c r="E43" i="39"/>
  <c r="E43" i="39" a="1"/>
  <c r="J43" i="39"/>
  <c r="L43" i="39"/>
  <c r="M43" i="39"/>
  <c r="O43" i="39" a="1"/>
  <c r="O43" i="39" s="1"/>
  <c r="R43" i="39" s="1"/>
  <c r="P43" i="39"/>
  <c r="P43" i="39" a="1"/>
  <c r="Q43" i="39"/>
  <c r="E44" i="39" a="1"/>
  <c r="E44" i="39" s="1"/>
  <c r="J44" i="39"/>
  <c r="L44" i="39"/>
  <c r="M44" i="39"/>
  <c r="O44" i="39" a="1"/>
  <c r="O44" i="39" s="1"/>
  <c r="R44" i="39" s="1"/>
  <c r="P44" i="39" a="1"/>
  <c r="P44" i="39" s="1"/>
  <c r="Q44" i="39"/>
  <c r="E45" i="39"/>
  <c r="E45" i="39" a="1"/>
  <c r="J45" i="39"/>
  <c r="L45" i="39"/>
  <c r="M45" i="39"/>
  <c r="O45" i="39"/>
  <c r="R45" i="39" s="1"/>
  <c r="O45" i="39" a="1"/>
  <c r="P45" i="39"/>
  <c r="P45" i="39" a="1"/>
  <c r="Q45" i="39"/>
  <c r="E46" i="39" a="1"/>
  <c r="E46" i="39" s="1"/>
  <c r="L46" i="39"/>
  <c r="M46" i="39"/>
  <c r="O46" i="39"/>
  <c r="R46" i="39" s="1"/>
  <c r="O46" i="39" a="1"/>
  <c r="P46" i="39"/>
  <c r="P46" i="39" a="1"/>
  <c r="Q46" i="39"/>
  <c r="E47" i="39" a="1"/>
  <c r="E47" i="39" s="1"/>
  <c r="J47" i="39"/>
  <c r="L47" i="39"/>
  <c r="M47" i="39"/>
  <c r="O47" i="39" a="1"/>
  <c r="O47" i="39" s="1"/>
  <c r="R47" i="39" s="1"/>
  <c r="P47" i="39" a="1"/>
  <c r="P47" i="39" s="1"/>
  <c r="Q47" i="39"/>
  <c r="E48" i="39" a="1"/>
  <c r="E48" i="39" s="1"/>
  <c r="L48" i="39"/>
  <c r="M48" i="39"/>
  <c r="O48" i="39" a="1"/>
  <c r="O48" i="39" s="1"/>
  <c r="P48" i="39" a="1"/>
  <c r="P48" i="39" s="1"/>
  <c r="R48" i="39" s="1"/>
  <c r="Q48" i="39"/>
  <c r="E49" i="39"/>
  <c r="E49" i="39" a="1"/>
  <c r="J49" i="39"/>
  <c r="L49" i="39"/>
  <c r="M49" i="39"/>
  <c r="O49" i="39"/>
  <c r="R49" i="39" s="1"/>
  <c r="O49" i="39" a="1"/>
  <c r="P49" i="39"/>
  <c r="P49" i="39" a="1"/>
  <c r="Q49" i="39"/>
  <c r="E50" i="39" a="1"/>
  <c r="E50" i="39" s="1"/>
  <c r="J50" i="39"/>
  <c r="L50" i="39"/>
  <c r="M50" i="39"/>
  <c r="O50" i="39" a="1"/>
  <c r="O50" i="39" s="1"/>
  <c r="R50" i="39" s="1"/>
  <c r="P50" i="39" a="1"/>
  <c r="P50" i="39" s="1"/>
  <c r="Q50" i="39"/>
  <c r="E51" i="39" a="1"/>
  <c r="E51" i="39" s="1"/>
  <c r="L51" i="39"/>
  <c r="M51" i="39"/>
  <c r="O51" i="39" a="1"/>
  <c r="O51" i="39" s="1"/>
  <c r="R51" i="39" s="1"/>
  <c r="P51" i="39"/>
  <c r="P51" i="39" a="1"/>
  <c r="Q51" i="39"/>
  <c r="E52" i="39" a="1"/>
  <c r="E52" i="39" s="1"/>
  <c r="J52" i="39"/>
  <c r="L52" i="39"/>
  <c r="M52" i="39"/>
  <c r="O52" i="39"/>
  <c r="R52" i="39" s="1"/>
  <c r="O52" i="39" a="1"/>
  <c r="P52" i="39" a="1"/>
  <c r="P52" i="39" s="1"/>
  <c r="Q52" i="39"/>
  <c r="E53" i="39" a="1"/>
  <c r="E53" i="39" s="1"/>
  <c r="J53" i="39"/>
  <c r="L53" i="39"/>
  <c r="M53" i="39"/>
  <c r="O53" i="39"/>
  <c r="R53" i="39" s="1"/>
  <c r="O53" i="39" a="1"/>
  <c r="P53" i="39" a="1"/>
  <c r="P53" i="39" s="1"/>
  <c r="Q53" i="39"/>
  <c r="E54" i="39" a="1"/>
  <c r="E54" i="39" s="1"/>
  <c r="J54" i="39"/>
  <c r="L54" i="39"/>
  <c r="M54" i="39"/>
  <c r="O54" i="39" a="1"/>
  <c r="O54" i="39" s="1"/>
  <c r="R54" i="39" s="1"/>
  <c r="P54" i="39" a="1"/>
  <c r="P54" i="39" s="1"/>
  <c r="Q54" i="39"/>
  <c r="E55" i="39" a="1"/>
  <c r="E55" i="39" s="1"/>
  <c r="J55" i="39"/>
  <c r="L55" i="39"/>
  <c r="M55" i="39"/>
  <c r="O55" i="39" a="1"/>
  <c r="O55" i="39" s="1"/>
  <c r="R55" i="39" s="1"/>
  <c r="P55" i="39" a="1"/>
  <c r="P55" i="39" s="1"/>
  <c r="Q55" i="39"/>
  <c r="E56" i="39" a="1"/>
  <c r="E56" i="39" s="1"/>
  <c r="J56" i="39"/>
  <c r="L56" i="39"/>
  <c r="M56" i="39"/>
  <c r="O56" i="39" a="1"/>
  <c r="O56" i="39" s="1"/>
  <c r="R56" i="39" s="1"/>
  <c r="P56" i="39" a="1"/>
  <c r="P56" i="39" s="1"/>
  <c r="Q56" i="39"/>
  <c r="E57" i="39" a="1"/>
  <c r="E57" i="39" s="1"/>
  <c r="J57" i="39"/>
  <c r="L57" i="39"/>
  <c r="M57" i="39"/>
  <c r="O57" i="39" a="1"/>
  <c r="O57" i="39" s="1"/>
  <c r="R57" i="39" s="1"/>
  <c r="P57" i="39" a="1"/>
  <c r="P57" i="39" s="1"/>
  <c r="Q57" i="39"/>
  <c r="E58" i="39"/>
  <c r="E58" i="39" a="1"/>
  <c r="J58" i="39"/>
  <c r="L58" i="39"/>
  <c r="M58" i="39"/>
  <c r="O58" i="39" a="1"/>
  <c r="O58" i="39" s="1"/>
  <c r="R58" i="39" s="1"/>
  <c r="P58" i="39"/>
  <c r="P58" i="39" a="1"/>
  <c r="Q58" i="39"/>
  <c r="E59" i="39"/>
  <c r="E59" i="39" a="1"/>
  <c r="J59" i="39"/>
  <c r="L59" i="39"/>
  <c r="M59" i="39"/>
  <c r="O59" i="39" a="1"/>
  <c r="O59" i="39" s="1"/>
  <c r="R59" i="39" s="1"/>
  <c r="P59" i="39"/>
  <c r="P59" i="39" a="1"/>
  <c r="Q59" i="39"/>
  <c r="E60" i="39" a="1"/>
  <c r="E60" i="39" s="1"/>
  <c r="J60" i="39"/>
  <c r="L60" i="39"/>
  <c r="M60" i="39"/>
  <c r="O60" i="39"/>
  <c r="R60" i="39" s="1"/>
  <c r="O60" i="39" a="1"/>
  <c r="P60" i="39" a="1"/>
  <c r="P60" i="39" s="1"/>
  <c r="Q60" i="39"/>
  <c r="E61" i="39" a="1"/>
  <c r="E61" i="39" s="1"/>
  <c r="J61" i="39"/>
  <c r="L61" i="39"/>
  <c r="M61" i="39"/>
  <c r="O61" i="39"/>
  <c r="O61" i="39" a="1"/>
  <c r="P61" i="39" a="1"/>
  <c r="P61" i="39" s="1"/>
  <c r="Q61" i="39"/>
  <c r="E62" i="39" a="1"/>
  <c r="E62" i="39" s="1"/>
  <c r="J62" i="39"/>
  <c r="L62" i="39"/>
  <c r="M62" i="39"/>
  <c r="O62" i="39" a="1"/>
  <c r="O62" i="39" s="1"/>
  <c r="R62" i="39" s="1"/>
  <c r="P62" i="39" a="1"/>
  <c r="P62" i="39" s="1"/>
  <c r="Q62" i="39"/>
  <c r="E63" i="39" a="1"/>
  <c r="E63" i="39" s="1"/>
  <c r="J63" i="39"/>
  <c r="L63" i="39"/>
  <c r="M63" i="39"/>
  <c r="O63" i="39" a="1"/>
  <c r="O63" i="39" s="1"/>
  <c r="R63" i="39" s="1"/>
  <c r="P63" i="39" a="1"/>
  <c r="P63" i="39" s="1"/>
  <c r="Q63" i="39"/>
  <c r="E64" i="39" a="1"/>
  <c r="E64" i="39" s="1"/>
  <c r="J64" i="39"/>
  <c r="L64" i="39"/>
  <c r="M64" i="39"/>
  <c r="O64" i="39" a="1"/>
  <c r="O64" i="39" s="1"/>
  <c r="R64" i="39" s="1"/>
  <c r="P64" i="39" a="1"/>
  <c r="P64" i="39" s="1"/>
  <c r="Q64" i="39"/>
  <c r="E65" i="39" a="1"/>
  <c r="E65" i="39" s="1"/>
  <c r="J65" i="39"/>
  <c r="L65" i="39"/>
  <c r="M65" i="39"/>
  <c r="O65" i="39" a="1"/>
  <c r="O65" i="39" s="1"/>
  <c r="R65" i="39" s="1"/>
  <c r="P65" i="39" a="1"/>
  <c r="P65" i="39" s="1"/>
  <c r="Q65" i="39"/>
  <c r="E66" i="39" a="1"/>
  <c r="E66" i="39" s="1"/>
  <c r="L66" i="39"/>
  <c r="M66" i="39"/>
  <c r="O66" i="39"/>
  <c r="R66" i="39" s="1"/>
  <c r="O66" i="39" a="1"/>
  <c r="P66" i="39"/>
  <c r="P66" i="39" a="1"/>
  <c r="Q66" i="39"/>
  <c r="E67" i="39" a="1"/>
  <c r="E67" i="39" s="1"/>
  <c r="J67" i="39"/>
  <c r="L67" i="39"/>
  <c r="M67" i="39"/>
  <c r="O67" i="39"/>
  <c r="R67" i="39" s="1"/>
  <c r="O67" i="39" a="1"/>
  <c r="P67" i="39" a="1"/>
  <c r="P67" i="39" s="1"/>
  <c r="Q67" i="39"/>
  <c r="E68" i="39" a="1"/>
  <c r="E68" i="39" s="1"/>
  <c r="J68" i="39"/>
  <c r="L68" i="39"/>
  <c r="M68" i="39"/>
  <c r="O68" i="39"/>
  <c r="O68" i="39" a="1"/>
  <c r="P68" i="39" a="1"/>
  <c r="P68" i="39" s="1"/>
  <c r="Q68" i="39"/>
  <c r="E69" i="39" a="1"/>
  <c r="E69" i="39" s="1"/>
  <c r="J69" i="39"/>
  <c r="L69" i="39"/>
  <c r="M69" i="39"/>
  <c r="O69" i="39" a="1"/>
  <c r="O69" i="39" s="1"/>
  <c r="R69" i="39" s="1"/>
  <c r="P69" i="39" a="1"/>
  <c r="P69" i="39" s="1"/>
  <c r="Q69" i="39"/>
  <c r="E70" i="39" a="1"/>
  <c r="E70" i="39" s="1"/>
  <c r="J70" i="39"/>
  <c r="L70" i="39"/>
  <c r="M70" i="39"/>
  <c r="O70" i="39" a="1"/>
  <c r="O70" i="39" s="1"/>
  <c r="P70" i="39" a="1"/>
  <c r="P70" i="39" s="1"/>
  <c r="Q70" i="39"/>
  <c r="E71" i="39" a="1"/>
  <c r="E71" i="39" s="1"/>
  <c r="J71" i="39"/>
  <c r="L71" i="39"/>
  <c r="M71" i="39"/>
  <c r="O71" i="39" a="1"/>
  <c r="O71" i="39" s="1"/>
  <c r="R71" i="39" s="1"/>
  <c r="P71" i="39" a="1"/>
  <c r="P71" i="39" s="1"/>
  <c r="Q71" i="39"/>
  <c r="E72" i="39"/>
  <c r="E72" i="39" a="1"/>
  <c r="J72" i="39"/>
  <c r="L72" i="39"/>
  <c r="M72" i="39"/>
  <c r="O72" i="39" a="1"/>
  <c r="O72" i="39" s="1"/>
  <c r="R72" i="39" s="1"/>
  <c r="P72" i="39"/>
  <c r="P72" i="39" a="1"/>
  <c r="Q72" i="39"/>
  <c r="E73" i="39" a="1"/>
  <c r="E73" i="39" s="1"/>
  <c r="J73" i="39"/>
  <c r="L73" i="39"/>
  <c r="M73" i="39"/>
  <c r="O73" i="39" a="1"/>
  <c r="O73" i="39" s="1"/>
  <c r="R73" i="39" s="1"/>
  <c r="P73" i="39" a="1"/>
  <c r="P73" i="39" s="1"/>
  <c r="Q73" i="39"/>
  <c r="E74" i="39"/>
  <c r="E74" i="39" a="1"/>
  <c r="J74" i="39"/>
  <c r="L74" i="39"/>
  <c r="M74" i="39"/>
  <c r="O74" i="39"/>
  <c r="R74" i="39" s="1"/>
  <c r="O74" i="39" a="1"/>
  <c r="P74" i="39"/>
  <c r="P74" i="39" a="1"/>
  <c r="Q74" i="39"/>
  <c r="E75" i="39"/>
  <c r="E75" i="39" a="1"/>
  <c r="J75" i="39"/>
  <c r="L75" i="39"/>
  <c r="M75" i="39"/>
  <c r="O75" i="39" a="1"/>
  <c r="O75" i="39" s="1"/>
  <c r="R75" i="39" s="1"/>
  <c r="P75" i="39"/>
  <c r="P75" i="39" a="1"/>
  <c r="Q75" i="39"/>
  <c r="E76" i="39" a="1"/>
  <c r="E76" i="39" s="1"/>
  <c r="J76" i="39"/>
  <c r="L76" i="39"/>
  <c r="M76" i="39"/>
  <c r="O76" i="39"/>
  <c r="O76" i="39" a="1"/>
  <c r="P76" i="39" a="1"/>
  <c r="P76" i="39" s="1"/>
  <c r="Q76" i="39"/>
  <c r="E77" i="39" a="1"/>
  <c r="E77" i="39" s="1"/>
  <c r="J77" i="39"/>
  <c r="L77" i="39"/>
  <c r="M77" i="39"/>
  <c r="O77" i="39" a="1"/>
  <c r="O77" i="39" s="1"/>
  <c r="R77" i="39" s="1"/>
  <c r="P77" i="39" a="1"/>
  <c r="P77" i="39" s="1"/>
  <c r="Q77" i="39"/>
  <c r="E78" i="39" a="1"/>
  <c r="E78" i="39" s="1"/>
  <c r="J78" i="39"/>
  <c r="L78" i="39"/>
  <c r="M78" i="39"/>
  <c r="O78" i="39" a="1"/>
  <c r="O78" i="39" s="1"/>
  <c r="R78" i="39" s="1"/>
  <c r="P78" i="39" a="1"/>
  <c r="P78" i="39" s="1"/>
  <c r="Q78" i="39"/>
  <c r="E79" i="39" a="1"/>
  <c r="E79" i="39" s="1"/>
  <c r="J79" i="39"/>
  <c r="L79" i="39"/>
  <c r="M79" i="39"/>
  <c r="O79" i="39" a="1"/>
  <c r="O79" i="39" s="1"/>
  <c r="R79" i="39" s="1"/>
  <c r="P79" i="39" a="1"/>
  <c r="P79" i="39" s="1"/>
  <c r="Q79" i="39"/>
  <c r="E80" i="39"/>
  <c r="E80" i="39" a="1"/>
  <c r="J80" i="39"/>
  <c r="L80" i="39"/>
  <c r="M80" i="39"/>
  <c r="O80" i="39" a="1"/>
  <c r="O80" i="39" s="1"/>
  <c r="R80" i="39" s="1"/>
  <c r="P80" i="39"/>
  <c r="P80" i="39" a="1"/>
  <c r="Q80" i="39"/>
  <c r="E81" i="39" a="1"/>
  <c r="E81" i="39" s="1"/>
  <c r="J81" i="39"/>
  <c r="L81" i="39"/>
  <c r="M81" i="39"/>
  <c r="O81" i="39" a="1"/>
  <c r="O81" i="39" s="1"/>
  <c r="R81" i="39" s="1"/>
  <c r="P81" i="39" a="1"/>
  <c r="P81" i="39" s="1"/>
  <c r="Q81" i="39"/>
  <c r="E82" i="39"/>
  <c r="E82" i="39" a="1"/>
  <c r="J82" i="39"/>
  <c r="L82" i="39"/>
  <c r="M82" i="39"/>
  <c r="O82" i="39"/>
  <c r="R82" i="39" s="1"/>
  <c r="O82" i="39" a="1"/>
  <c r="P82" i="39"/>
  <c r="P82" i="39" a="1"/>
  <c r="Q82" i="39"/>
  <c r="E83" i="39" a="1"/>
  <c r="E83" i="39" s="1"/>
  <c r="J83" i="39"/>
  <c r="L83" i="39"/>
  <c r="M83" i="39"/>
  <c r="O83" i="39" a="1"/>
  <c r="O83" i="39" s="1"/>
  <c r="R83" i="39" s="1"/>
  <c r="P83" i="39" a="1"/>
  <c r="P83" i="39" s="1"/>
  <c r="Q83" i="39"/>
  <c r="E84" i="39" a="1"/>
  <c r="E84" i="39" s="1"/>
  <c r="J84" i="39"/>
  <c r="L84" i="39"/>
  <c r="M84" i="39"/>
  <c r="O84" i="39"/>
  <c r="R84" i="39" s="1"/>
  <c r="O84" i="39" a="1"/>
  <c r="P84" i="39" a="1"/>
  <c r="P84" i="39" s="1"/>
  <c r="Q84" i="39"/>
  <c r="E85" i="39" a="1"/>
  <c r="E85" i="39" s="1"/>
  <c r="J85" i="39"/>
  <c r="L85" i="39"/>
  <c r="M85" i="39"/>
  <c r="O85" i="39"/>
  <c r="R85" i="39" s="1"/>
  <c r="O85" i="39" a="1"/>
  <c r="P85" i="39" a="1"/>
  <c r="P85" i="39" s="1"/>
  <c r="Q85" i="39"/>
  <c r="E86" i="39" a="1"/>
  <c r="E86" i="39" s="1"/>
  <c r="J86" i="39"/>
  <c r="L86" i="39"/>
  <c r="M86" i="39"/>
  <c r="O86" i="39" a="1"/>
  <c r="O86" i="39" s="1"/>
  <c r="R86" i="39" s="1"/>
  <c r="P86" i="39" a="1"/>
  <c r="P86" i="39" s="1"/>
  <c r="Q86" i="39"/>
  <c r="E87" i="39" a="1"/>
  <c r="E87" i="39" s="1"/>
  <c r="J87" i="39"/>
  <c r="L87" i="39"/>
  <c r="M87" i="39"/>
  <c r="O87" i="39" a="1"/>
  <c r="O87" i="39" s="1"/>
  <c r="P87" i="39" a="1"/>
  <c r="P87" i="39" s="1"/>
  <c r="Q87" i="39"/>
  <c r="E88" i="39"/>
  <c r="E88" i="39" a="1"/>
  <c r="J88" i="39"/>
  <c r="L88" i="39"/>
  <c r="M88" i="39"/>
  <c r="O88" i="39" a="1"/>
  <c r="O88" i="39" s="1"/>
  <c r="R88" i="39" s="1"/>
  <c r="P88" i="39"/>
  <c r="P88" i="39" a="1"/>
  <c r="Q88" i="39"/>
  <c r="E89" i="39" a="1"/>
  <c r="E89" i="39" s="1"/>
  <c r="J89" i="39"/>
  <c r="L89" i="39"/>
  <c r="M89" i="39"/>
  <c r="O89" i="39" a="1"/>
  <c r="O89" i="39" s="1"/>
  <c r="P89" i="39" a="1"/>
  <c r="P89" i="39" s="1"/>
  <c r="Q89" i="39"/>
  <c r="E90" i="39"/>
  <c r="E90" i="39" a="1"/>
  <c r="J90" i="39"/>
  <c r="L90" i="39"/>
  <c r="M90" i="39"/>
  <c r="O90" i="39"/>
  <c r="R90" i="39" s="1"/>
  <c r="O90" i="39" a="1"/>
  <c r="P90" i="39"/>
  <c r="P90" i="39" a="1"/>
  <c r="Q90" i="39"/>
  <c r="E91" i="39" a="1"/>
  <c r="E91" i="39" s="1"/>
  <c r="J91" i="39"/>
  <c r="L91" i="39"/>
  <c r="M91" i="39"/>
  <c r="O91" i="39" a="1"/>
  <c r="O91" i="39" s="1"/>
  <c r="R91" i="39" s="1"/>
  <c r="P91" i="39" a="1"/>
  <c r="P91" i="39" s="1"/>
  <c r="Q91" i="39"/>
  <c r="E92" i="39"/>
  <c r="E92" i="39" a="1"/>
  <c r="J92" i="39"/>
  <c r="L92" i="39"/>
  <c r="M92" i="39"/>
  <c r="O92" i="39"/>
  <c r="O92" i="39" a="1"/>
  <c r="P92" i="39" a="1"/>
  <c r="P92" i="39" s="1"/>
  <c r="Q92" i="39"/>
  <c r="E93" i="39" a="1"/>
  <c r="E93" i="39" s="1"/>
  <c r="J93" i="39"/>
  <c r="L93" i="39"/>
  <c r="M93" i="39"/>
  <c r="O93" i="39"/>
  <c r="O93" i="39" a="1"/>
  <c r="P93" i="39" a="1"/>
  <c r="P93" i="39" s="1"/>
  <c r="Q93" i="39"/>
  <c r="E94" i="39" a="1"/>
  <c r="E94" i="39" s="1"/>
  <c r="J94" i="39"/>
  <c r="L94" i="39"/>
  <c r="M94" i="39"/>
  <c r="O94" i="39"/>
  <c r="R94" i="39" s="1"/>
  <c r="O94" i="39" a="1"/>
  <c r="P94" i="39"/>
  <c r="P94" i="39" a="1"/>
  <c r="Q94" i="39"/>
  <c r="E95" i="39" a="1"/>
  <c r="E95" i="39" s="1"/>
  <c r="J95" i="39"/>
  <c r="L95" i="39"/>
  <c r="M95" i="39"/>
  <c r="O95" i="39" a="1"/>
  <c r="O95" i="39" s="1"/>
  <c r="R95" i="39" s="1"/>
  <c r="P95" i="39" a="1"/>
  <c r="P95" i="39" s="1"/>
  <c r="Q95" i="39"/>
  <c r="E96" i="39"/>
  <c r="E96" i="39" a="1"/>
  <c r="J96" i="39"/>
  <c r="L96" i="39"/>
  <c r="M96" i="39"/>
  <c r="O96" i="39"/>
  <c r="R96" i="39" s="1"/>
  <c r="O96" i="39" a="1"/>
  <c r="P96" i="39"/>
  <c r="P96" i="39" a="1"/>
  <c r="Q96" i="39"/>
  <c r="E97" i="39" a="1"/>
  <c r="E97" i="39" s="1"/>
  <c r="J97" i="39"/>
  <c r="L97" i="39"/>
  <c r="M97" i="39"/>
  <c r="O97" i="39" a="1"/>
  <c r="O97" i="39" s="1"/>
  <c r="R97" i="39" s="1"/>
  <c r="P97" i="39" a="1"/>
  <c r="P97" i="39" s="1"/>
  <c r="Q97" i="39"/>
  <c r="E98" i="39"/>
  <c r="E98" i="39" a="1"/>
  <c r="J98" i="39"/>
  <c r="L98" i="39"/>
  <c r="M98" i="39"/>
  <c r="O98" i="39"/>
  <c r="R98" i="39" s="1"/>
  <c r="O98" i="39" a="1"/>
  <c r="P98" i="39" a="1"/>
  <c r="P98" i="39" s="1"/>
  <c r="Q98" i="39"/>
  <c r="E99" i="39" a="1"/>
  <c r="E99" i="39" s="1"/>
  <c r="J99" i="39"/>
  <c r="L99" i="39"/>
  <c r="M99" i="39"/>
  <c r="O99" i="39"/>
  <c r="R99" i="39" s="1"/>
  <c r="O99" i="39" a="1"/>
  <c r="P99" i="39" a="1"/>
  <c r="P99" i="39" s="1"/>
  <c r="Q99" i="39"/>
  <c r="E100" i="39" a="1"/>
  <c r="E100" i="39" s="1"/>
  <c r="J100" i="39"/>
  <c r="L100" i="39"/>
  <c r="M100" i="39"/>
  <c r="O100" i="39"/>
  <c r="O100" i="39" a="1"/>
  <c r="P100" i="39"/>
  <c r="P100" i="39" a="1"/>
  <c r="Q100" i="39"/>
  <c r="E101" i="39" a="1"/>
  <c r="E101" i="39" s="1"/>
  <c r="J101" i="39"/>
  <c r="L101" i="39"/>
  <c r="M101" i="39"/>
  <c r="O101" i="39"/>
  <c r="R101" i="39" s="1"/>
  <c r="O101" i="39" a="1"/>
  <c r="P101" i="39" a="1"/>
  <c r="P101" i="39" s="1"/>
  <c r="Q101" i="39"/>
  <c r="E102" i="39" a="1"/>
  <c r="E102" i="39" s="1"/>
  <c r="J102" i="39"/>
  <c r="L102" i="39"/>
  <c r="M102" i="39"/>
  <c r="O102" i="39"/>
  <c r="O102" i="39" a="1"/>
  <c r="P102" i="39" a="1"/>
  <c r="P102" i="39" s="1"/>
  <c r="Q102" i="39"/>
  <c r="E103" i="39" a="1"/>
  <c r="E103" i="39" s="1"/>
  <c r="J103" i="39"/>
  <c r="L103" i="39"/>
  <c r="M103" i="39"/>
  <c r="O103" i="39" a="1"/>
  <c r="O103" i="39" s="1"/>
  <c r="R103" i="39" s="1"/>
  <c r="P103" i="39" a="1"/>
  <c r="P103" i="39" s="1"/>
  <c r="Q103" i="39"/>
  <c r="E104" i="39"/>
  <c r="E104" i="39" a="1"/>
  <c r="J104" i="39"/>
  <c r="L104" i="39"/>
  <c r="M104" i="39"/>
  <c r="O104" i="39"/>
  <c r="R104" i="39" s="1"/>
  <c r="O104" i="39" a="1"/>
  <c r="P104" i="39"/>
  <c r="P104" i="39" a="1"/>
  <c r="Q104" i="39"/>
  <c r="E105" i="39"/>
  <c r="E105" i="39" a="1"/>
  <c r="J105" i="39"/>
  <c r="L105" i="39"/>
  <c r="M105" i="39"/>
  <c r="O105" i="39" a="1"/>
  <c r="O105" i="39" s="1"/>
  <c r="R105" i="39" s="1"/>
  <c r="P105" i="39"/>
  <c r="P105" i="39" a="1"/>
  <c r="Q105" i="39"/>
  <c r="E106" i="39" a="1"/>
  <c r="E106" i="39" s="1"/>
  <c r="J106" i="39"/>
  <c r="L106" i="39"/>
  <c r="M106" i="39"/>
  <c r="O106" i="39"/>
  <c r="R106" i="39" s="1"/>
  <c r="O106" i="39" a="1"/>
  <c r="P106" i="39" a="1"/>
  <c r="P106" i="39" s="1"/>
  <c r="Q106" i="39"/>
  <c r="E107" i="39"/>
  <c r="E107" i="39" a="1"/>
  <c r="J107" i="39"/>
  <c r="L107" i="39"/>
  <c r="M107" i="39"/>
  <c r="O107" i="39" a="1"/>
  <c r="O107" i="39" s="1"/>
  <c r="R107" i="39" s="1"/>
  <c r="P107" i="39"/>
  <c r="P107" i="39" a="1"/>
  <c r="Q107" i="39"/>
  <c r="E108" i="39" a="1"/>
  <c r="E108" i="39" s="1"/>
  <c r="J108" i="39"/>
  <c r="L108" i="39"/>
  <c r="M108" i="39"/>
  <c r="O108" i="39" a="1"/>
  <c r="O108" i="39" s="1"/>
  <c r="R108" i="39" s="1"/>
  <c r="P108" i="39"/>
  <c r="P108" i="39" a="1"/>
  <c r="Q108" i="39"/>
  <c r="E109" i="39" a="1"/>
  <c r="E109" i="39" s="1"/>
  <c r="L109" i="39"/>
  <c r="M109" i="39"/>
  <c r="O109" i="39" a="1"/>
  <c r="O109" i="39" s="1"/>
  <c r="R109" i="39" s="1"/>
  <c r="P109" i="39"/>
  <c r="P109" i="39" a="1"/>
  <c r="Q109" i="39"/>
  <c r="E110" i="39"/>
  <c r="E110" i="39" a="1"/>
  <c r="J110" i="39"/>
  <c r="L110" i="39"/>
  <c r="M110" i="39"/>
  <c r="O110" i="39" a="1"/>
  <c r="O110" i="39" s="1"/>
  <c r="R110" i="39" s="1"/>
  <c r="P110" i="39"/>
  <c r="P110" i="39" a="1"/>
  <c r="Q110" i="39"/>
  <c r="E111" i="39" a="1"/>
  <c r="E111" i="39" s="1"/>
  <c r="J111" i="39"/>
  <c r="L111" i="39"/>
  <c r="M111" i="39"/>
  <c r="O111" i="39"/>
  <c r="R111" i="39" s="1"/>
  <c r="O111" i="39" a="1"/>
  <c r="P111" i="39" a="1"/>
  <c r="P111" i="39" s="1"/>
  <c r="Q111" i="39"/>
  <c r="E112" i="39" a="1"/>
  <c r="E112" i="39" s="1"/>
  <c r="J112" i="39"/>
  <c r="L112" i="39"/>
  <c r="M112" i="39"/>
  <c r="O112" i="39" a="1"/>
  <c r="O112" i="39" s="1"/>
  <c r="R112" i="39" s="1"/>
  <c r="P112" i="39" a="1"/>
  <c r="P112" i="39" s="1"/>
  <c r="Q112" i="39"/>
  <c r="E113" i="39" a="1"/>
  <c r="E113" i="39" s="1"/>
  <c r="J113" i="39"/>
  <c r="L113" i="39"/>
  <c r="M113" i="39"/>
  <c r="O113" i="39"/>
  <c r="R113" i="39" s="1"/>
  <c r="O113" i="39" a="1"/>
  <c r="P113" i="39"/>
  <c r="P113" i="39" a="1"/>
  <c r="Q113" i="39"/>
  <c r="E114" i="39" a="1"/>
  <c r="E114" i="39" s="1"/>
  <c r="J114" i="39"/>
  <c r="L114" i="39"/>
  <c r="M114" i="39"/>
  <c r="O114" i="39" a="1"/>
  <c r="O114" i="39" s="1"/>
  <c r="R114" i="39" s="1"/>
  <c r="P114" i="39" a="1"/>
  <c r="P114" i="39" s="1"/>
  <c r="Q114" i="39"/>
  <c r="E115" i="39"/>
  <c r="E115" i="39" a="1"/>
  <c r="J115" i="39"/>
  <c r="L115" i="39"/>
  <c r="M115" i="39"/>
  <c r="O115" i="39"/>
  <c r="R115" i="39" s="1"/>
  <c r="O115" i="39" a="1"/>
  <c r="P115" i="39"/>
  <c r="P115" i="39" a="1"/>
  <c r="Q115" i="39"/>
  <c r="E116" i="39" a="1"/>
  <c r="E116" i="39" s="1"/>
  <c r="J116" i="39"/>
  <c r="L116" i="39"/>
  <c r="M116" i="39"/>
  <c r="O116" i="39"/>
  <c r="O116" i="39" a="1"/>
  <c r="P116" i="39" a="1"/>
  <c r="P116" i="39" s="1"/>
  <c r="R116" i="39" s="1"/>
  <c r="Q116" i="39"/>
  <c r="E117" i="39" a="1"/>
  <c r="E117" i="39" s="1"/>
  <c r="J117" i="39"/>
  <c r="L117" i="39"/>
  <c r="M117" i="39"/>
  <c r="O117" i="39"/>
  <c r="O117" i="39" a="1"/>
  <c r="P117" i="39" a="1"/>
  <c r="P117" i="39" s="1"/>
  <c r="R117" i="39" s="1"/>
  <c r="Q117" i="39"/>
  <c r="E118" i="39" a="1"/>
  <c r="E118" i="39" s="1"/>
  <c r="J118" i="39"/>
  <c r="L118" i="39"/>
  <c r="M118" i="39"/>
  <c r="O118" i="39"/>
  <c r="O118" i="39" a="1"/>
  <c r="P118" i="39" a="1"/>
  <c r="P118" i="39" s="1"/>
  <c r="Q118" i="39"/>
  <c r="E119" i="39" a="1"/>
  <c r="E119" i="39" s="1"/>
  <c r="J119" i="39"/>
  <c r="L119" i="39"/>
  <c r="M119" i="39"/>
  <c r="O119" i="39" a="1"/>
  <c r="O119" i="39" s="1"/>
  <c r="P119" i="39" a="1"/>
  <c r="P119" i="39" s="1"/>
  <c r="R119" i="39" s="1"/>
  <c r="Q119" i="39"/>
  <c r="E120" i="39" a="1"/>
  <c r="E120" i="39" s="1"/>
  <c r="J120" i="39"/>
  <c r="L120" i="39"/>
  <c r="M120" i="39"/>
  <c r="O120" i="39" a="1"/>
  <c r="O120" i="39" s="1"/>
  <c r="R120" i="39" s="1"/>
  <c r="P120" i="39" a="1"/>
  <c r="P120" i="39" s="1"/>
  <c r="Q120" i="39"/>
  <c r="E121" i="39"/>
  <c r="E121" i="39" a="1"/>
  <c r="J121" i="39"/>
  <c r="L121" i="39"/>
  <c r="M121" i="39"/>
  <c r="O121" i="39" a="1"/>
  <c r="O121" i="39" s="1"/>
  <c r="R121" i="39" s="1"/>
  <c r="P121" i="39"/>
  <c r="P121" i="39" a="1"/>
  <c r="Q121" i="39"/>
  <c r="E122" i="39"/>
  <c r="E122" i="39" a="1"/>
  <c r="J122" i="39"/>
  <c r="L122" i="39"/>
  <c r="M122" i="39"/>
  <c r="O122" i="39" a="1"/>
  <c r="O122" i="39" s="1"/>
  <c r="R122" i="39" s="1"/>
  <c r="P122" i="39"/>
  <c r="P122" i="39" a="1"/>
  <c r="Q122" i="39"/>
  <c r="E123" i="39" a="1"/>
  <c r="E123" i="39" s="1"/>
  <c r="J123" i="39"/>
  <c r="L123" i="39"/>
  <c r="M123" i="39"/>
  <c r="O123" i="39"/>
  <c r="O123" i="39" a="1"/>
  <c r="P123" i="39"/>
  <c r="R123" i="39" s="1"/>
  <c r="P123" i="39" a="1"/>
  <c r="Q123" i="39"/>
  <c r="E124" i="39" a="1"/>
  <c r="E124" i="39" s="1"/>
  <c r="J124" i="39"/>
  <c r="L124" i="39"/>
  <c r="M124" i="39"/>
  <c r="O124" i="39"/>
  <c r="R124" i="39" s="1"/>
  <c r="O124" i="39" a="1"/>
  <c r="P124" i="39" a="1"/>
  <c r="P124" i="39" s="1"/>
  <c r="Q124" i="39"/>
  <c r="E125" i="39"/>
  <c r="E125" i="39" a="1"/>
  <c r="J125" i="39"/>
  <c r="L125" i="39"/>
  <c r="M125" i="39"/>
  <c r="N125" i="39"/>
  <c r="O125" i="39"/>
  <c r="R125" i="39" s="1"/>
  <c r="O125" i="39" a="1"/>
  <c r="P125" i="39" a="1"/>
  <c r="P125" i="39" s="1"/>
  <c r="Q125" i="39"/>
  <c r="E126" i="39" a="1"/>
  <c r="E126" i="39" s="1"/>
  <c r="L126" i="39"/>
  <c r="M126" i="39"/>
  <c r="O126" i="39" a="1"/>
  <c r="O126" i="39" s="1"/>
  <c r="R126" i="39" s="1"/>
  <c r="P126" i="39"/>
  <c r="P126" i="39" a="1"/>
  <c r="Q126" i="39"/>
  <c r="E127" i="39" a="1"/>
  <c r="E127" i="39" s="1"/>
  <c r="L127" i="39"/>
  <c r="M127" i="39"/>
  <c r="O127" i="39"/>
  <c r="O127" i="39" a="1"/>
  <c r="P127" i="39"/>
  <c r="P127" i="39" a="1"/>
  <c r="Q127" i="39"/>
  <c r="E128" i="39" a="1"/>
  <c r="E128" i="39" s="1"/>
  <c r="L128" i="39"/>
  <c r="M128" i="39"/>
  <c r="O128" i="39"/>
  <c r="O128" i="39" a="1"/>
  <c r="P128" i="39"/>
  <c r="P128" i="39" a="1"/>
  <c r="Q128" i="39"/>
  <c r="F9" i="48"/>
  <c r="G9" i="48"/>
  <c r="F10" i="48"/>
  <c r="G10" i="48"/>
  <c r="F11" i="48"/>
  <c r="G11" i="48"/>
  <c r="F12" i="48"/>
  <c r="G12" i="48"/>
  <c r="C13" i="48"/>
  <c r="E16" i="48"/>
  <c r="G10" i="49"/>
  <c r="H10" i="49"/>
  <c r="L10" i="49"/>
  <c r="H11" i="49"/>
  <c r="L11" i="49"/>
  <c r="R11" i="49"/>
  <c r="G12" i="49"/>
  <c r="H12" i="49"/>
  <c r="L12" i="49"/>
  <c r="H13" i="49"/>
  <c r="L13" i="49"/>
  <c r="R13" i="49"/>
  <c r="G14" i="49"/>
  <c r="H14" i="49"/>
  <c r="L14" i="49"/>
  <c r="H15" i="49"/>
  <c r="L15" i="49"/>
  <c r="R15" i="49"/>
  <c r="H16" i="49"/>
  <c r="L16" i="49"/>
  <c r="G17" i="49"/>
  <c r="H17" i="49"/>
  <c r="L17" i="49"/>
  <c r="R17" i="49"/>
  <c r="G18" i="49"/>
  <c r="H18" i="49"/>
  <c r="L18" i="49"/>
  <c r="H19" i="49"/>
  <c r="L19" i="49"/>
  <c r="R19" i="49"/>
  <c r="H20" i="49"/>
  <c r="N21" i="39" s="1"/>
  <c r="S21" i="39" s="1"/>
  <c r="L20" i="49"/>
  <c r="H21" i="49"/>
  <c r="L21" i="49"/>
  <c r="H22" i="49"/>
  <c r="N102" i="39" s="1"/>
  <c r="L22" i="49"/>
  <c r="H23" i="49"/>
  <c r="N109" i="39" s="1"/>
  <c r="L23" i="49"/>
  <c r="G24" i="49"/>
  <c r="H24" i="49"/>
  <c r="N68" i="39" s="1"/>
  <c r="L24" i="49"/>
  <c r="D25" i="49"/>
  <c r="E23" i="49" s="1"/>
  <c r="F25" i="49"/>
  <c r="G20" i="49" s="1"/>
  <c r="O25" i="49"/>
  <c r="D7" i="41" a="1"/>
  <c r="D7" i="41" s="1"/>
  <c r="J7" i="41"/>
  <c r="K7" i="41"/>
  <c r="M7" i="41"/>
  <c r="N7" i="41"/>
  <c r="D8" i="41" a="1"/>
  <c r="D8" i="41" s="1"/>
  <c r="J8" i="41"/>
  <c r="K8" i="41"/>
  <c r="M8" i="41"/>
  <c r="N8" i="41"/>
  <c r="D9" i="41" a="1"/>
  <c r="D9" i="41" s="1"/>
  <c r="J9" i="41"/>
  <c r="K9" i="41"/>
  <c r="M9" i="41"/>
  <c r="N9" i="41"/>
  <c r="D10" i="41" a="1"/>
  <c r="D10" i="41" s="1"/>
  <c r="J10" i="41"/>
  <c r="K10" i="41"/>
  <c r="M10" i="41"/>
  <c r="N10" i="41"/>
  <c r="D11" i="41" a="1"/>
  <c r="D11" i="41" s="1"/>
  <c r="J11" i="41"/>
  <c r="K11" i="41"/>
  <c r="M11" i="41"/>
  <c r="N11" i="41"/>
  <c r="D12" i="41" a="1"/>
  <c r="D12" i="41" s="1"/>
  <c r="J12" i="41"/>
  <c r="K12" i="41"/>
  <c r="M12" i="41"/>
  <c r="N12" i="41"/>
  <c r="D13" i="41" a="1"/>
  <c r="D13" i="41" s="1"/>
  <c r="J13" i="41"/>
  <c r="K13" i="41"/>
  <c r="M13" i="41"/>
  <c r="N13" i="41"/>
  <c r="D14" i="41" a="1"/>
  <c r="D14" i="41" s="1"/>
  <c r="J14" i="41"/>
  <c r="K14" i="41"/>
  <c r="M14" i="41"/>
  <c r="N14" i="41"/>
  <c r="D15" i="41" a="1"/>
  <c r="D15" i="41" s="1"/>
  <c r="J15" i="41"/>
  <c r="K15" i="41"/>
  <c r="M15" i="41"/>
  <c r="N15" i="41"/>
  <c r="D16" i="41" a="1"/>
  <c r="D16" i="41" s="1"/>
  <c r="J16" i="41"/>
  <c r="K16" i="41"/>
  <c r="M16" i="41"/>
  <c r="N16" i="41"/>
  <c r="D17" i="41" a="1"/>
  <c r="D17" i="41" s="1"/>
  <c r="J17" i="41"/>
  <c r="K17" i="41"/>
  <c r="M17" i="41"/>
  <c r="N17" i="41"/>
  <c r="D18" i="41" a="1"/>
  <c r="D18" i="41" s="1"/>
  <c r="J18" i="41"/>
  <c r="K18" i="41"/>
  <c r="M18" i="41"/>
  <c r="N18" i="41"/>
  <c r="D19" i="41" a="1"/>
  <c r="D19" i="41" s="1"/>
  <c r="J19" i="41"/>
  <c r="K19" i="41"/>
  <c r="M19" i="41"/>
  <c r="N19" i="41"/>
  <c r="D20" i="41" a="1"/>
  <c r="D20" i="41" s="1"/>
  <c r="J20" i="41"/>
  <c r="K20" i="41"/>
  <c r="M20" i="41"/>
  <c r="N20" i="41"/>
  <c r="D21" i="41" a="1"/>
  <c r="D21" i="41" s="1"/>
  <c r="J21" i="41"/>
  <c r="K21" i="41"/>
  <c r="M21" i="41"/>
  <c r="N21" i="41"/>
  <c r="D22" i="41" a="1"/>
  <c r="D22" i="41" s="1"/>
  <c r="J22" i="41"/>
  <c r="K22" i="41"/>
  <c r="M22" i="41"/>
  <c r="N22" i="41"/>
  <c r="D23" i="41"/>
  <c r="D23" i="41" a="1"/>
  <c r="J23" i="41"/>
  <c r="K23" i="41"/>
  <c r="M23" i="41"/>
  <c r="N23" i="41"/>
  <c r="D24" i="41" a="1"/>
  <c r="D24" i="41" s="1"/>
  <c r="J24" i="41"/>
  <c r="K24" i="41"/>
  <c r="M24" i="41"/>
  <c r="N24" i="41"/>
  <c r="D25" i="41" a="1"/>
  <c r="D25" i="41" s="1"/>
  <c r="J25" i="41"/>
  <c r="K25" i="41"/>
  <c r="M25" i="41"/>
  <c r="N25" i="41"/>
  <c r="D26" i="41" a="1"/>
  <c r="D26" i="41" s="1"/>
  <c r="J26" i="41"/>
  <c r="K26" i="41"/>
  <c r="M26" i="41"/>
  <c r="N26" i="41"/>
  <c r="D27" i="41" a="1"/>
  <c r="D27" i="41" s="1"/>
  <c r="J27" i="41"/>
  <c r="K27" i="41"/>
  <c r="M27" i="41"/>
  <c r="N27" i="41"/>
  <c r="D28" i="41" a="1"/>
  <c r="D28" i="41" s="1"/>
  <c r="J28" i="41"/>
  <c r="K28" i="41"/>
  <c r="M28" i="41"/>
  <c r="N28" i="41"/>
  <c r="D29" i="41" a="1"/>
  <c r="D29" i="41" s="1"/>
  <c r="J29" i="41"/>
  <c r="K29" i="41"/>
  <c r="M29" i="41"/>
  <c r="N29" i="41"/>
  <c r="D30" i="41" a="1"/>
  <c r="D30" i="41" s="1"/>
  <c r="J30" i="41"/>
  <c r="K30" i="41"/>
  <c r="M30" i="41"/>
  <c r="N30" i="41"/>
  <c r="D31" i="41" a="1"/>
  <c r="D31" i="41" s="1"/>
  <c r="J31" i="41"/>
  <c r="K31" i="41"/>
  <c r="M31" i="41"/>
  <c r="N31" i="41"/>
  <c r="D32" i="41" a="1"/>
  <c r="D32" i="41" s="1"/>
  <c r="J32" i="41"/>
  <c r="K32" i="41"/>
  <c r="M32" i="41"/>
  <c r="N32" i="41"/>
  <c r="D33" i="41"/>
  <c r="D33" i="41" a="1"/>
  <c r="J33" i="41"/>
  <c r="K33" i="41"/>
  <c r="M33" i="41"/>
  <c r="N33" i="41"/>
  <c r="D34" i="41" a="1"/>
  <c r="D34" i="41" s="1"/>
  <c r="J34" i="41"/>
  <c r="K34" i="41"/>
  <c r="M34" i="41"/>
  <c r="N34" i="41"/>
  <c r="D35" i="41" a="1"/>
  <c r="D35" i="41" s="1"/>
  <c r="J35" i="41"/>
  <c r="K35" i="41"/>
  <c r="M35" i="41"/>
  <c r="N35" i="41"/>
  <c r="D36" i="41" a="1"/>
  <c r="D36" i="41" s="1"/>
  <c r="J36" i="41"/>
  <c r="K36" i="41"/>
  <c r="M36" i="41"/>
  <c r="N36" i="41"/>
  <c r="D37" i="41" a="1"/>
  <c r="D37" i="41" s="1"/>
  <c r="J37" i="41"/>
  <c r="K37" i="41"/>
  <c r="M37" i="41"/>
  <c r="N37" i="41"/>
  <c r="D38" i="41" a="1"/>
  <c r="D38" i="41" s="1"/>
  <c r="J38" i="41"/>
  <c r="K38" i="41"/>
  <c r="M38" i="41"/>
  <c r="N38" i="41"/>
  <c r="D39" i="41" a="1"/>
  <c r="D39" i="41" s="1"/>
  <c r="J39" i="41"/>
  <c r="K39" i="41"/>
  <c r="M39" i="41"/>
  <c r="N39" i="41"/>
  <c r="D40" i="41" a="1"/>
  <c r="D40" i="41" s="1"/>
  <c r="J40" i="41"/>
  <c r="K40" i="41"/>
  <c r="M40" i="41"/>
  <c r="N40" i="41"/>
  <c r="D41" i="41" a="1"/>
  <c r="D41" i="41" s="1"/>
  <c r="J41" i="41"/>
  <c r="K41" i="41"/>
  <c r="M41" i="41"/>
  <c r="N41" i="41"/>
  <c r="D42" i="41"/>
  <c r="D42" i="41" a="1"/>
  <c r="J42" i="41"/>
  <c r="K42" i="41"/>
  <c r="M42" i="41"/>
  <c r="N42" i="41"/>
  <c r="D43" i="41" a="1"/>
  <c r="D43" i="41" s="1"/>
  <c r="J43" i="41"/>
  <c r="K43" i="41"/>
  <c r="M43" i="41"/>
  <c r="N43" i="41"/>
  <c r="D44" i="41" a="1"/>
  <c r="D44" i="41" s="1"/>
  <c r="J44" i="41"/>
  <c r="K44" i="41"/>
  <c r="M44" i="41"/>
  <c r="N44" i="41"/>
  <c r="D45" i="41" a="1"/>
  <c r="D45" i="41" s="1"/>
  <c r="J45" i="41"/>
  <c r="K45" i="41"/>
  <c r="M45" i="41"/>
  <c r="N45" i="41"/>
  <c r="D46" i="41" a="1"/>
  <c r="D46" i="41" s="1"/>
  <c r="J46" i="41"/>
  <c r="K46" i="41"/>
  <c r="M46" i="41"/>
  <c r="N46" i="41"/>
  <c r="D47" i="41" a="1"/>
  <c r="D47" i="41" s="1"/>
  <c r="J47" i="41"/>
  <c r="K47" i="41"/>
  <c r="M47" i="41"/>
  <c r="N47" i="41"/>
  <c r="D48" i="41" a="1"/>
  <c r="D48" i="41" s="1"/>
  <c r="J48" i="41"/>
  <c r="K48" i="41"/>
  <c r="M48" i="41"/>
  <c r="N48" i="41"/>
  <c r="D49" i="41" a="1"/>
  <c r="D49" i="41" s="1"/>
  <c r="J49" i="41"/>
  <c r="K49" i="41"/>
  <c r="M49" i="41"/>
  <c r="N49" i="41"/>
  <c r="D50" i="41" a="1"/>
  <c r="D50" i="41" s="1"/>
  <c r="J50" i="41"/>
  <c r="K50" i="41"/>
  <c r="M50" i="41"/>
  <c r="N50" i="41"/>
  <c r="D51" i="41" a="1"/>
  <c r="D51" i="41" s="1"/>
  <c r="J51" i="41"/>
  <c r="K51" i="41"/>
  <c r="M51" i="41"/>
  <c r="N51" i="41"/>
  <c r="D52" i="41" a="1"/>
  <c r="D52" i="41" s="1"/>
  <c r="J52" i="41"/>
  <c r="K52" i="41"/>
  <c r="M52" i="41"/>
  <c r="N52" i="41"/>
  <c r="D53" i="41" a="1"/>
  <c r="D53" i="41" s="1"/>
  <c r="J53" i="41"/>
  <c r="K53" i="41"/>
  <c r="M53" i="41"/>
  <c r="N53" i="41"/>
  <c r="D54" i="41" a="1"/>
  <c r="D54" i="41" s="1"/>
  <c r="J54" i="41"/>
  <c r="K54" i="41"/>
  <c r="M54" i="41"/>
  <c r="N54" i="41"/>
  <c r="D55" i="41" a="1"/>
  <c r="D55" i="41" s="1"/>
  <c r="J55" i="41"/>
  <c r="K55" i="41"/>
  <c r="M55" i="41"/>
  <c r="N55" i="41"/>
  <c r="D56" i="41" a="1"/>
  <c r="D56" i="41" s="1"/>
  <c r="J56" i="41"/>
  <c r="K56" i="41"/>
  <c r="M56" i="41"/>
  <c r="N56" i="41"/>
  <c r="D57" i="41" a="1"/>
  <c r="D57" i="41" s="1"/>
  <c r="J57" i="41"/>
  <c r="K57" i="41"/>
  <c r="M57" i="41"/>
  <c r="N57" i="41"/>
  <c r="D58" i="41" a="1"/>
  <c r="D58" i="41" s="1"/>
  <c r="J58" i="41"/>
  <c r="K58" i="41"/>
  <c r="M58" i="41"/>
  <c r="N58" i="41"/>
  <c r="D59" i="41" a="1"/>
  <c r="D59" i="41" s="1"/>
  <c r="J59" i="41"/>
  <c r="K59" i="41"/>
  <c r="M59" i="41"/>
  <c r="N59" i="41"/>
  <c r="D60" i="41" a="1"/>
  <c r="D60" i="41" s="1"/>
  <c r="J60" i="41"/>
  <c r="K60" i="41"/>
  <c r="M60" i="41"/>
  <c r="N60" i="41"/>
  <c r="D61" i="41" a="1"/>
  <c r="D61" i="41" s="1"/>
  <c r="J61" i="41"/>
  <c r="K61" i="41"/>
  <c r="M61" i="41"/>
  <c r="N61" i="41"/>
  <c r="D62" i="41"/>
  <c r="D62" i="41" a="1"/>
  <c r="J62" i="41"/>
  <c r="K62" i="41"/>
  <c r="M62" i="41"/>
  <c r="N62" i="41"/>
  <c r="D63" i="41" a="1"/>
  <c r="D63" i="41" s="1"/>
  <c r="J63" i="41"/>
  <c r="K63" i="41"/>
  <c r="L63" i="41"/>
  <c r="M63" i="41"/>
  <c r="N63" i="41"/>
  <c r="D64" i="41" a="1"/>
  <c r="D64" i="41" s="1"/>
  <c r="J64" i="41"/>
  <c r="K64" i="41"/>
  <c r="L64" i="41"/>
  <c r="M64" i="41"/>
  <c r="N64" i="41"/>
  <c r="D65" i="41" a="1"/>
  <c r="D65" i="41" s="1"/>
  <c r="J65" i="41"/>
  <c r="K65" i="41"/>
  <c r="M65" i="41"/>
  <c r="N65" i="41"/>
  <c r="D66" i="41" a="1"/>
  <c r="D66" i="41" s="1"/>
  <c r="J66" i="41"/>
  <c r="K66" i="41"/>
  <c r="M66" i="41"/>
  <c r="N66" i="41"/>
  <c r="D67" i="41" a="1"/>
  <c r="D67" i="41" s="1"/>
  <c r="J67" i="41"/>
  <c r="K67" i="41"/>
  <c r="M67" i="41"/>
  <c r="N67" i="41"/>
  <c r="D68" i="41" a="1"/>
  <c r="D68" i="41" s="1"/>
  <c r="J68" i="41"/>
  <c r="K68" i="41"/>
  <c r="M68" i="41"/>
  <c r="N68" i="41"/>
  <c r="D69" i="41" a="1"/>
  <c r="D69" i="41" s="1"/>
  <c r="J69" i="41"/>
  <c r="K69" i="41"/>
  <c r="M69" i="41"/>
  <c r="N69" i="41"/>
  <c r="D70" i="41" a="1"/>
  <c r="D70" i="41" s="1"/>
  <c r="J70" i="41"/>
  <c r="K70" i="41"/>
  <c r="M70" i="41"/>
  <c r="N70" i="41"/>
  <c r="D71" i="41" a="1"/>
  <c r="D71" i="41" s="1"/>
  <c r="J71" i="41"/>
  <c r="K71" i="41"/>
  <c r="L71" i="41"/>
  <c r="M71" i="41"/>
  <c r="N71" i="41"/>
  <c r="D72" i="41" a="1"/>
  <c r="D72" i="41" s="1"/>
  <c r="J72" i="41"/>
  <c r="K72" i="41"/>
  <c r="L72" i="41"/>
  <c r="M72" i="41"/>
  <c r="N72" i="41"/>
  <c r="D73" i="41" a="1"/>
  <c r="D73" i="41" s="1"/>
  <c r="J73" i="41"/>
  <c r="K73" i="41"/>
  <c r="L73" i="41"/>
  <c r="M73" i="41"/>
  <c r="N73" i="41"/>
  <c r="D74" i="41" a="1"/>
  <c r="D74" i="41" s="1"/>
  <c r="J74" i="41"/>
  <c r="K74" i="41"/>
  <c r="M74" i="41"/>
  <c r="N74" i="41"/>
  <c r="D75" i="41" a="1"/>
  <c r="D75" i="41" s="1"/>
  <c r="J75" i="41"/>
  <c r="K75" i="41"/>
  <c r="L75" i="41"/>
  <c r="M75" i="41"/>
  <c r="N75" i="41"/>
  <c r="D76" i="41" a="1"/>
  <c r="D76" i="41" s="1"/>
  <c r="J76" i="41"/>
  <c r="K76" i="41"/>
  <c r="L76" i="41"/>
  <c r="M76" i="41"/>
  <c r="N76" i="41"/>
  <c r="G10" i="45"/>
  <c r="L10" i="45"/>
  <c r="N10" i="45"/>
  <c r="O69" i="41" s="1"/>
  <c r="G11" i="45"/>
  <c r="I11" i="45"/>
  <c r="L11" i="45"/>
  <c r="N11" i="45"/>
  <c r="Y11" i="45"/>
  <c r="E12" i="45"/>
  <c r="G12" i="45"/>
  <c r="L12" i="45"/>
  <c r="N12" i="45"/>
  <c r="E13" i="45"/>
  <c r="G13" i="45"/>
  <c r="L13" i="45"/>
  <c r="L32" i="41" s="1"/>
  <c r="N13" i="45"/>
  <c r="G14" i="45"/>
  <c r="I14" i="45"/>
  <c r="K14" i="45"/>
  <c r="L14" i="45"/>
  <c r="N14" i="45"/>
  <c r="L15" i="45"/>
  <c r="N15" i="45"/>
  <c r="E16" i="45"/>
  <c r="G16" i="45"/>
  <c r="I16" i="45"/>
  <c r="L16" i="45"/>
  <c r="L14" i="41" s="1"/>
  <c r="N16" i="45"/>
  <c r="O14" i="41" s="1"/>
  <c r="E17" i="45"/>
  <c r="G17" i="45"/>
  <c r="I17" i="45"/>
  <c r="L17" i="45"/>
  <c r="L23" i="41" s="1"/>
  <c r="N17" i="45"/>
  <c r="W17" i="45"/>
  <c r="Y17" i="45"/>
  <c r="G18" i="45"/>
  <c r="L18" i="45"/>
  <c r="N18" i="45"/>
  <c r="G19" i="45"/>
  <c r="I19" i="45"/>
  <c r="L19" i="45"/>
  <c r="N19" i="45"/>
  <c r="K20" i="45"/>
  <c r="L20" i="45"/>
  <c r="L26" i="41" s="1"/>
  <c r="N20" i="45"/>
  <c r="O26" i="41" s="1"/>
  <c r="L21" i="45"/>
  <c r="L51" i="41" s="1"/>
  <c r="N21" i="45"/>
  <c r="O51" i="41" s="1"/>
  <c r="K22" i="45"/>
  <c r="L22" i="45"/>
  <c r="L45" i="41" s="1"/>
  <c r="N22" i="45"/>
  <c r="O45" i="41" s="1"/>
  <c r="L23" i="45"/>
  <c r="W19" i="45" s="1"/>
  <c r="N23" i="45"/>
  <c r="O64" i="41" s="1"/>
  <c r="D24" i="45"/>
  <c r="F24" i="45"/>
  <c r="G15" i="45" s="1"/>
  <c r="H24" i="45"/>
  <c r="I10" i="45" s="1"/>
  <c r="J24" i="45"/>
  <c r="K15" i="45" s="1"/>
  <c r="S68" i="39" l="1"/>
  <c r="R100" i="39"/>
  <c r="S109" i="39"/>
  <c r="R127" i="39"/>
  <c r="R32" i="39"/>
  <c r="S102" i="39"/>
  <c r="R118" i="39"/>
  <c r="R89" i="39"/>
  <c r="R61" i="39"/>
  <c r="S125" i="39"/>
  <c r="R93" i="39"/>
  <c r="R92" i="39"/>
  <c r="R138" i="39" s="1"/>
  <c r="M215" i="39" s="1"/>
  <c r="R76" i="39"/>
  <c r="D81" i="41" a="1"/>
  <c r="D81" i="41" s="1"/>
  <c r="O20" i="41"/>
  <c r="O28" i="41"/>
  <c r="O33" i="41"/>
  <c r="O37" i="41"/>
  <c r="O38" i="41"/>
  <c r="O49" i="41"/>
  <c r="O48" i="41"/>
  <c r="O54" i="41"/>
  <c r="Y15" i="45"/>
  <c r="N24" i="45"/>
  <c r="O73" i="41"/>
  <c r="O9" i="41"/>
  <c r="O12" i="41"/>
  <c r="O41" i="41"/>
  <c r="O30" i="41"/>
  <c r="K21" i="45"/>
  <c r="L7" i="41"/>
  <c r="L31" i="41"/>
  <c r="L39" i="41"/>
  <c r="L11" i="41"/>
  <c r="L46" i="41"/>
  <c r="W15" i="45"/>
  <c r="O52" i="41"/>
  <c r="O32" i="41"/>
  <c r="O18" i="41"/>
  <c r="O29" i="41"/>
  <c r="O60" i="41"/>
  <c r="O62" i="41"/>
  <c r="O61" i="41"/>
  <c r="O71" i="41"/>
  <c r="O76" i="41"/>
  <c r="O75" i="41"/>
  <c r="O14" i="45"/>
  <c r="K11" i="45"/>
  <c r="K16" i="45"/>
  <c r="K17" i="45"/>
  <c r="K10" i="45"/>
  <c r="K19" i="45"/>
  <c r="K12" i="45"/>
  <c r="K13" i="45"/>
  <c r="K18" i="45"/>
  <c r="K23" i="45"/>
  <c r="O21" i="41"/>
  <c r="O10" i="41"/>
  <c r="O27" i="41"/>
  <c r="L8" i="41"/>
  <c r="L13" i="41"/>
  <c r="L35" i="41"/>
  <c r="W13" i="45"/>
  <c r="G23" i="45"/>
  <c r="G22" i="45"/>
  <c r="G21" i="45"/>
  <c r="G20" i="45"/>
  <c r="L10" i="41"/>
  <c r="L27" i="41"/>
  <c r="L21" i="41"/>
  <c r="O23" i="41"/>
  <c r="O40" i="41"/>
  <c r="O63" i="41"/>
  <c r="I23" i="45"/>
  <c r="I22" i="45"/>
  <c r="I21" i="45"/>
  <c r="I20" i="45"/>
  <c r="L9" i="41"/>
  <c r="L12" i="41"/>
  <c r="L30" i="41"/>
  <c r="L41" i="41"/>
  <c r="I15" i="45"/>
  <c r="O15" i="41"/>
  <c r="O16" i="41"/>
  <c r="O17" i="41"/>
  <c r="O24" i="41"/>
  <c r="O25" i="41"/>
  <c r="O19" i="41"/>
  <c r="O34" i="41"/>
  <c r="O42" i="41"/>
  <c r="O65" i="41"/>
  <c r="O55" i="41"/>
  <c r="O66" i="41"/>
  <c r="O74" i="41"/>
  <c r="O67" i="41"/>
  <c r="O53" i="41"/>
  <c r="O59" i="41"/>
  <c r="O70" i="41"/>
  <c r="O68" i="41"/>
  <c r="O36" i="41"/>
  <c r="O44" i="41"/>
  <c r="O43" i="41"/>
  <c r="O50" i="41"/>
  <c r="O22" i="41"/>
  <c r="O56" i="41"/>
  <c r="O57" i="41"/>
  <c r="O58" i="41"/>
  <c r="O47" i="41"/>
  <c r="E10" i="45"/>
  <c r="E11" i="45"/>
  <c r="E14" i="45"/>
  <c r="E15" i="45"/>
  <c r="E18" i="45"/>
  <c r="E19" i="45"/>
  <c r="E23" i="45"/>
  <c r="E22" i="45"/>
  <c r="E21" i="45"/>
  <c r="E20" i="45"/>
  <c r="I18" i="45"/>
  <c r="Y13" i="45"/>
  <c r="I13" i="45"/>
  <c r="I12" i="45"/>
  <c r="L55" i="41"/>
  <c r="L24" i="41"/>
  <c r="L19" i="41"/>
  <c r="L16" i="41"/>
  <c r="L17" i="41"/>
  <c r="L15" i="41"/>
  <c r="L25" i="41"/>
  <c r="L53" i="41"/>
  <c r="L59" i="41"/>
  <c r="L68" i="41"/>
  <c r="L34" i="41"/>
  <c r="L42" i="41"/>
  <c r="L69" i="41"/>
  <c r="L24" i="45"/>
  <c r="L66" i="41"/>
  <c r="L67" i="41"/>
  <c r="L74" i="41"/>
  <c r="O72" i="41"/>
  <c r="L65" i="41"/>
  <c r="O13" i="41"/>
  <c r="O8" i="41"/>
  <c r="O35" i="41"/>
  <c r="L47" i="41"/>
  <c r="L36" i="41"/>
  <c r="L44" i="41"/>
  <c r="L22" i="41"/>
  <c r="L50" i="41"/>
  <c r="L43" i="41"/>
  <c r="W11" i="45"/>
  <c r="L56" i="41"/>
  <c r="L57" i="41"/>
  <c r="L58" i="41"/>
  <c r="Y19" i="45"/>
  <c r="O7" i="41"/>
  <c r="O11" i="41"/>
  <c r="O31" i="41"/>
  <c r="O39" i="41"/>
  <c r="O46" i="41"/>
  <c r="L70" i="41"/>
  <c r="L62" i="41"/>
  <c r="L18" i="41"/>
  <c r="L29" i="41"/>
  <c r="L20" i="41"/>
  <c r="L28" i="41"/>
  <c r="L38" i="41"/>
  <c r="L61" i="41"/>
  <c r="L37" i="41"/>
  <c r="L60" i="41"/>
  <c r="L52" i="41"/>
  <c r="L54" i="41"/>
  <c r="L40" i="41"/>
  <c r="L48" i="41"/>
  <c r="L49" i="41"/>
  <c r="L33" i="41"/>
  <c r="N42" i="39"/>
  <c r="S42" i="39" s="1"/>
  <c r="N78" i="39"/>
  <c r="S78" i="39" s="1"/>
  <c r="N17" i="39"/>
  <c r="S17" i="39" s="1"/>
  <c r="E21" i="49"/>
  <c r="N9" i="39"/>
  <c r="S9" i="39" s="1"/>
  <c r="N53" i="39"/>
  <c r="S53" i="39" s="1"/>
  <c r="N16" i="39"/>
  <c r="S16" i="39" s="1"/>
  <c r="N113" i="39"/>
  <c r="S113" i="39" s="1"/>
  <c r="D9" i="48"/>
  <c r="G13" i="48"/>
  <c r="D11" i="48"/>
  <c r="C16" i="48"/>
  <c r="D12" i="48"/>
  <c r="D10" i="48"/>
  <c r="E10" i="49"/>
  <c r="E13" i="49"/>
  <c r="E22" i="49"/>
  <c r="E16" i="49"/>
  <c r="E19" i="49"/>
  <c r="E24" i="49"/>
  <c r="E12" i="49"/>
  <c r="E18" i="49"/>
  <c r="E14" i="49"/>
  <c r="E17" i="49"/>
  <c r="E20" i="49"/>
  <c r="N44" i="39"/>
  <c r="S44" i="39" s="1"/>
  <c r="N56" i="39"/>
  <c r="S56" i="39" s="1"/>
  <c r="N8" i="39"/>
  <c r="S8" i="39" s="1"/>
  <c r="N76" i="39"/>
  <c r="S76" i="39" s="1"/>
  <c r="N13" i="39"/>
  <c r="S13" i="39" s="1"/>
  <c r="N119" i="39"/>
  <c r="S119" i="39" s="1"/>
  <c r="N117" i="39"/>
  <c r="S117" i="39" s="1"/>
  <c r="E11" i="49"/>
  <c r="E15" i="49"/>
  <c r="E132" i="39" a="1"/>
  <c r="G23" i="49"/>
  <c r="N32" i="39"/>
  <c r="S32" i="39" s="1"/>
  <c r="N10" i="39"/>
  <c r="S10" i="39" s="1"/>
  <c r="N74" i="39"/>
  <c r="S74" i="39" s="1"/>
  <c r="N28" i="39"/>
  <c r="S28" i="39" s="1"/>
  <c r="N80" i="39"/>
  <c r="S80" i="39" s="1"/>
  <c r="N88" i="39"/>
  <c r="S88" i="39" s="1"/>
  <c r="N25" i="39"/>
  <c r="S25" i="39" s="1"/>
  <c r="N46" i="39"/>
  <c r="S46" i="39" s="1"/>
  <c r="N14" i="39"/>
  <c r="S14" i="39" s="1"/>
  <c r="N38" i="39"/>
  <c r="S38" i="39" s="1"/>
  <c r="N48" i="39"/>
  <c r="S48" i="39" s="1"/>
  <c r="N27" i="39"/>
  <c r="S27" i="39" s="1"/>
  <c r="N35" i="39"/>
  <c r="S35" i="39" s="1"/>
  <c r="N37" i="39"/>
  <c r="S37" i="39" s="1"/>
  <c r="N81" i="39"/>
  <c r="S81" i="39" s="1"/>
  <c r="N26" i="39"/>
  <c r="S26" i="39" s="1"/>
  <c r="N47" i="39"/>
  <c r="S47" i="39" s="1"/>
  <c r="N49" i="39"/>
  <c r="S49" i="39" s="1"/>
  <c r="N62" i="39"/>
  <c r="S62" i="39" s="1"/>
  <c r="N67" i="39"/>
  <c r="S67" i="39" s="1"/>
  <c r="N83" i="39"/>
  <c r="S83" i="39" s="1"/>
  <c r="N112" i="39"/>
  <c r="S112" i="39" s="1"/>
  <c r="N103" i="39"/>
  <c r="S103" i="39" s="1"/>
  <c r="N105" i="39"/>
  <c r="S105" i="39" s="1"/>
  <c r="N79" i="39"/>
  <c r="S79" i="39" s="1"/>
  <c r="N126" i="39"/>
  <c r="S126" i="39" s="1"/>
  <c r="N121" i="39"/>
  <c r="S121" i="39" s="1"/>
  <c r="N127" i="39"/>
  <c r="S127" i="39" s="1"/>
  <c r="N128" i="39"/>
  <c r="S128" i="39" s="1"/>
  <c r="G21" i="49"/>
  <c r="G15" i="49"/>
  <c r="N12" i="39"/>
  <c r="S12" i="39" s="1"/>
  <c r="N20" i="39"/>
  <c r="S20" i="39" s="1"/>
  <c r="N36" i="39"/>
  <c r="S36" i="39" s="1"/>
  <c r="N22" i="39"/>
  <c r="S22" i="39" s="1"/>
  <c r="N61" i="39"/>
  <c r="S61" i="39" s="1"/>
  <c r="N24" i="39"/>
  <c r="S24" i="39" s="1"/>
  <c r="N40" i="39"/>
  <c r="S40" i="39" s="1"/>
  <c r="N50" i="39"/>
  <c r="S50" i="39" s="1"/>
  <c r="N108" i="39"/>
  <c r="S108" i="39" s="1"/>
  <c r="N45" i="39"/>
  <c r="S45" i="39" s="1"/>
  <c r="N94" i="39"/>
  <c r="S94" i="39" s="1"/>
  <c r="N7" i="39"/>
  <c r="S7" i="39" s="1"/>
  <c r="N23" i="39"/>
  <c r="S23" i="39" s="1"/>
  <c r="N54" i="39"/>
  <c r="S54" i="39" s="1"/>
  <c r="N101" i="39"/>
  <c r="S101" i="39" s="1"/>
  <c r="N87" i="39"/>
  <c r="S87" i="39" s="1"/>
  <c r="N110" i="39"/>
  <c r="S110" i="39" s="1"/>
  <c r="N122" i="39"/>
  <c r="S122" i="39" s="1"/>
  <c r="G19" i="49"/>
  <c r="G16" i="49"/>
  <c r="N51" i="39"/>
  <c r="S51" i="39" s="1"/>
  <c r="N59" i="39"/>
  <c r="S59" i="39" s="1"/>
  <c r="N69" i="39"/>
  <c r="S69" i="39" s="1"/>
  <c r="N30" i="39"/>
  <c r="S30" i="39" s="1"/>
  <c r="N11" i="39"/>
  <c r="S11" i="39" s="1"/>
  <c r="N43" i="39"/>
  <c r="S43" i="39" s="1"/>
  <c r="N55" i="39"/>
  <c r="S55" i="39" s="1"/>
  <c r="N52" i="39"/>
  <c r="S52" i="39" s="1"/>
  <c r="N60" i="39"/>
  <c r="S60" i="39" s="1"/>
  <c r="N70" i="39"/>
  <c r="S70" i="39" s="1"/>
  <c r="N31" i="39"/>
  <c r="S31" i="39" s="1"/>
  <c r="N82" i="39"/>
  <c r="S82" i="39" s="1"/>
  <c r="N107" i="39"/>
  <c r="S107" i="39" s="1"/>
  <c r="N93" i="39"/>
  <c r="S93" i="39" s="1"/>
  <c r="N98" i="39"/>
  <c r="S98" i="39" s="1"/>
  <c r="N96" i="39"/>
  <c r="S96" i="39" s="1"/>
  <c r="H25" i="49"/>
  <c r="I19" i="49" s="1"/>
  <c r="G22" i="49"/>
  <c r="I20" i="49"/>
  <c r="G13" i="49"/>
  <c r="N72" i="39"/>
  <c r="S72" i="39" s="1"/>
  <c r="N33" i="39"/>
  <c r="S33" i="39" s="1"/>
  <c r="N41" i="39"/>
  <c r="S41" i="39" s="1"/>
  <c r="N64" i="39"/>
  <c r="S64" i="39" s="1"/>
  <c r="N77" i="39"/>
  <c r="S77" i="39" s="1"/>
  <c r="N66" i="39"/>
  <c r="S66" i="39" s="1"/>
  <c r="N71" i="39"/>
  <c r="S71" i="39" s="1"/>
  <c r="N63" i="39"/>
  <c r="S63" i="39" s="1"/>
  <c r="N92" i="39"/>
  <c r="S92" i="39" s="1"/>
  <c r="N100" i="39"/>
  <c r="S100" i="39" s="1"/>
  <c r="N73" i="39"/>
  <c r="S73" i="39" s="1"/>
  <c r="N34" i="39"/>
  <c r="S34" i="39" s="1"/>
  <c r="N57" i="39"/>
  <c r="S57" i="39" s="1"/>
  <c r="N65" i="39"/>
  <c r="S65" i="39" s="1"/>
  <c r="N86" i="39"/>
  <c r="S86" i="39" s="1"/>
  <c r="N75" i="39"/>
  <c r="S75" i="39" s="1"/>
  <c r="N89" i="39"/>
  <c r="S89" i="39" s="1"/>
  <c r="N90" i="39"/>
  <c r="S90" i="39" s="1"/>
  <c r="N95" i="39"/>
  <c r="S95" i="39" s="1"/>
  <c r="N111" i="39"/>
  <c r="S111" i="39" s="1"/>
  <c r="N118" i="39"/>
  <c r="S118" i="39" s="1"/>
  <c r="N91" i="39"/>
  <c r="S91" i="39" s="1"/>
  <c r="N123" i="39"/>
  <c r="S123" i="39" s="1"/>
  <c r="I11" i="49"/>
  <c r="G11" i="49"/>
  <c r="R128" i="39"/>
  <c r="N58" i="39"/>
  <c r="S58" i="39" s="1"/>
  <c r="N39" i="39"/>
  <c r="S39" i="39" s="1"/>
  <c r="N106" i="39"/>
  <c r="S106" i="39" s="1"/>
  <c r="N104" i="39"/>
  <c r="S104" i="39" s="1"/>
  <c r="N85" i="39"/>
  <c r="S85" i="39" s="1"/>
  <c r="N19" i="39"/>
  <c r="S19" i="39" s="1"/>
  <c r="N84" i="39"/>
  <c r="S84" i="39" s="1"/>
  <c r="N29" i="39"/>
  <c r="S29" i="39" s="1"/>
  <c r="N18" i="39"/>
  <c r="S18" i="39" s="1"/>
  <c r="N15" i="39"/>
  <c r="S15" i="39" s="1"/>
  <c r="N114" i="39"/>
  <c r="S114" i="39" s="1"/>
  <c r="N97" i="39"/>
  <c r="S97" i="39" s="1"/>
  <c r="N99" i="39"/>
  <c r="S99" i="39" s="1"/>
  <c r="N116" i="39"/>
  <c r="S116" i="39" s="1"/>
  <c r="N124" i="39"/>
  <c r="S124" i="39" s="1"/>
  <c r="N115" i="39"/>
  <c r="S115" i="39" s="1"/>
  <c r="N120" i="39"/>
  <c r="S120" i="39" s="1"/>
  <c r="R102" i="39"/>
  <c r="R87" i="39"/>
  <c r="R12" i="39"/>
  <c r="R13" i="39"/>
  <c r="R26" i="39"/>
  <c r="R68" i="39"/>
  <c r="R70" i="39"/>
  <c r="R31" i="39"/>
  <c r="E22" i="43"/>
  <c r="I16" i="43"/>
  <c r="E14" i="43"/>
  <c r="I21" i="43"/>
  <c r="E19" i="43"/>
  <c r="G16" i="43"/>
  <c r="I13" i="43"/>
  <c r="E11" i="43"/>
  <c r="E16" i="43"/>
  <c r="I23" i="43"/>
  <c r="E21" i="43"/>
  <c r="G18" i="43"/>
  <c r="I15" i="43"/>
  <c r="E13" i="43"/>
  <c r="G10" i="43"/>
  <c r="G23" i="43"/>
  <c r="I20" i="43"/>
  <c r="E18" i="43"/>
  <c r="G15" i="43"/>
  <c r="I12" i="43"/>
  <c r="E10" i="43"/>
  <c r="E23" i="43"/>
  <c r="G20" i="43"/>
  <c r="I17" i="43"/>
  <c r="E15" i="43"/>
  <c r="G12" i="43"/>
  <c r="I9" i="43"/>
  <c r="I22" i="43"/>
  <c r="E20" i="43"/>
  <c r="G17" i="43"/>
  <c r="E12" i="43"/>
  <c r="E17" i="43"/>
  <c r="R136" i="39" l="1"/>
  <c r="K215" i="39" s="1"/>
  <c r="R139" i="39"/>
  <c r="N215" i="39" s="1"/>
  <c r="D108" i="41"/>
  <c r="G108" i="41" s="1" a="1"/>
  <c r="G108" i="41" s="1"/>
  <c r="D119" i="41"/>
  <c r="E119" i="41" s="1"/>
  <c r="D101" i="41"/>
  <c r="F101" i="41" s="1"/>
  <c r="D92" i="41"/>
  <c r="D130" i="41"/>
  <c r="D127" i="41"/>
  <c r="J127" i="41" s="1"/>
  <c r="D122" i="41"/>
  <c r="I122" i="41" s="1" a="1"/>
  <c r="I122" i="41" s="1"/>
  <c r="D93" i="41"/>
  <c r="I93" i="41" s="1" a="1"/>
  <c r="I93" i="41" s="1"/>
  <c r="D120" i="41"/>
  <c r="G120" i="41" s="1" a="1"/>
  <c r="G120" i="41" s="1"/>
  <c r="D117" i="41"/>
  <c r="H117" i="41" s="1" a="1"/>
  <c r="H117" i="41" s="1"/>
  <c r="D115" i="41"/>
  <c r="D118" i="41"/>
  <c r="D114" i="41"/>
  <c r="D86" i="41"/>
  <c r="D112" i="41"/>
  <c r="H112" i="41" s="1" a="1"/>
  <c r="H112" i="41" s="1"/>
  <c r="D121" i="41"/>
  <c r="F121" i="41" s="1"/>
  <c r="D111" i="41"/>
  <c r="F111" i="41" s="1"/>
  <c r="D110" i="41"/>
  <c r="D89" i="41"/>
  <c r="E89" i="41" s="1"/>
  <c r="D82" i="41"/>
  <c r="D104" i="41"/>
  <c r="D94" i="41"/>
  <c r="D128" i="41"/>
  <c r="G128" i="41" s="1" a="1"/>
  <c r="G128" i="41" s="1"/>
  <c r="D87" i="41"/>
  <c r="D107" i="41"/>
  <c r="D106" i="41"/>
  <c r="D131" i="41"/>
  <c r="D116" i="41"/>
  <c r="D96" i="41"/>
  <c r="D129" i="41"/>
  <c r="D91" i="41"/>
  <c r="D85" i="41"/>
  <c r="D103" i="41"/>
  <c r="D102" i="41"/>
  <c r="D124" i="41"/>
  <c r="D109" i="41"/>
  <c r="D88" i="41"/>
  <c r="D100" i="41"/>
  <c r="D126" i="41"/>
  <c r="D95" i="41"/>
  <c r="D98" i="41"/>
  <c r="D113" i="41"/>
  <c r="D97" i="41"/>
  <c r="D84" i="41"/>
  <c r="D123" i="41"/>
  <c r="D99" i="41"/>
  <c r="D125" i="41"/>
  <c r="D83" i="41"/>
  <c r="D105" i="41"/>
  <c r="D90" i="41"/>
  <c r="I16" i="49"/>
  <c r="M16" i="45"/>
  <c r="M17" i="45"/>
  <c r="M19" i="45"/>
  <c r="M10" i="45"/>
  <c r="M20" i="45"/>
  <c r="M22" i="45"/>
  <c r="M12" i="45"/>
  <c r="M21" i="45"/>
  <c r="M18" i="45"/>
  <c r="M13" i="45"/>
  <c r="M23" i="45"/>
  <c r="M15" i="45"/>
  <c r="O15" i="45"/>
  <c r="O20" i="45"/>
  <c r="O21" i="45"/>
  <c r="O11" i="45"/>
  <c r="O16" i="45"/>
  <c r="O17" i="45"/>
  <c r="O10" i="45"/>
  <c r="O12" i="45"/>
  <c r="O22" i="45"/>
  <c r="O18" i="45"/>
  <c r="O23" i="45"/>
  <c r="O19" i="45"/>
  <c r="O13" i="45"/>
  <c r="F108" i="41"/>
  <c r="H108" i="41" a="1"/>
  <c r="H108" i="41" s="1"/>
  <c r="I108" i="41" a="1"/>
  <c r="I108" i="41" s="1"/>
  <c r="E108" i="41"/>
  <c r="H94" i="41" a="1"/>
  <c r="H94" i="41" s="1"/>
  <c r="H119" i="41" a="1"/>
  <c r="H119" i="41" s="1"/>
  <c r="I119" i="41" a="1"/>
  <c r="I119" i="41" s="1"/>
  <c r="F119" i="41"/>
  <c r="J129" i="41"/>
  <c r="E129" i="41"/>
  <c r="K129" i="41"/>
  <c r="F129" i="41"/>
  <c r="E101" i="41"/>
  <c r="I101" i="41" a="1"/>
  <c r="I101" i="41" s="1"/>
  <c r="H101" i="41" a="1"/>
  <c r="H101" i="41" s="1"/>
  <c r="F128" i="41"/>
  <c r="G92" i="41" a="1"/>
  <c r="G92" i="41" s="1"/>
  <c r="E92" i="41"/>
  <c r="F92" i="41"/>
  <c r="H92" i="41" a="1"/>
  <c r="H92" i="41" s="1"/>
  <c r="H130" i="41" a="1"/>
  <c r="H130" i="41" s="1"/>
  <c r="G130" i="41" a="1"/>
  <c r="G130" i="41" s="1"/>
  <c r="I130" i="41" a="1"/>
  <c r="I130" i="41" s="1"/>
  <c r="E130" i="41"/>
  <c r="F130" i="41"/>
  <c r="I127" i="41" a="1"/>
  <c r="I127" i="41" s="1"/>
  <c r="K127" i="41"/>
  <c r="F127" i="41"/>
  <c r="N127" i="41"/>
  <c r="G127" i="41" a="1"/>
  <c r="G127" i="41" s="1"/>
  <c r="H127" i="41" a="1"/>
  <c r="H127" i="41" s="1"/>
  <c r="O127" i="41"/>
  <c r="H122" i="41" a="1"/>
  <c r="H122" i="41" s="1"/>
  <c r="F122" i="41"/>
  <c r="G122" i="41" a="1"/>
  <c r="G122" i="41" s="1"/>
  <c r="H93" i="41" a="1"/>
  <c r="H93" i="41" s="1"/>
  <c r="E93" i="41"/>
  <c r="F93" i="41"/>
  <c r="G93" i="41" a="1"/>
  <c r="G93" i="41" s="1"/>
  <c r="I120" i="41" a="1"/>
  <c r="I120" i="41" s="1"/>
  <c r="H120" i="41" a="1"/>
  <c r="H120" i="41" s="1"/>
  <c r="F120" i="41"/>
  <c r="E120" i="41"/>
  <c r="E133" i="39"/>
  <c r="E143" i="39"/>
  <c r="E151" i="39"/>
  <c r="E159" i="39"/>
  <c r="E167" i="39"/>
  <c r="E134" i="39"/>
  <c r="E138" i="39"/>
  <c r="E172" i="39"/>
  <c r="E178" i="39"/>
  <c r="E186" i="39"/>
  <c r="E194" i="39"/>
  <c r="E155" i="39"/>
  <c r="E183" i="39"/>
  <c r="E188" i="39"/>
  <c r="E193" i="39"/>
  <c r="E199" i="39"/>
  <c r="E137" i="39"/>
  <c r="E139" i="39"/>
  <c r="E156" i="39"/>
  <c r="E157" i="39"/>
  <c r="E158" i="39"/>
  <c r="E174" i="39"/>
  <c r="E179" i="39"/>
  <c r="E184" i="39"/>
  <c r="E189" i="39"/>
  <c r="E202" i="39"/>
  <c r="E210" i="39"/>
  <c r="E142" i="39"/>
  <c r="E144" i="39"/>
  <c r="E161" i="39"/>
  <c r="E162" i="39"/>
  <c r="E163" i="39"/>
  <c r="E175" i="39"/>
  <c r="E180" i="39"/>
  <c r="E185" i="39"/>
  <c r="E190" i="39"/>
  <c r="E136" i="39"/>
  <c r="E171" i="39"/>
  <c r="E182" i="39"/>
  <c r="E206" i="39"/>
  <c r="E211" i="39"/>
  <c r="E141" i="39"/>
  <c r="E147" i="39"/>
  <c r="E150" i="39"/>
  <c r="E153" i="39"/>
  <c r="E181" i="39"/>
  <c r="E164" i="39"/>
  <c r="E170" i="39"/>
  <c r="E173" i="39"/>
  <c r="E177" i="39"/>
  <c r="E207" i="39"/>
  <c r="E135" i="39"/>
  <c r="E140" i="39"/>
  <c r="E152" i="39"/>
  <c r="E192" i="39"/>
  <c r="E197" i="39"/>
  <c r="E145" i="39"/>
  <c r="E148" i="39"/>
  <c r="E154" i="39"/>
  <c r="E187" i="39"/>
  <c r="E191" i="39"/>
  <c r="E195" i="39"/>
  <c r="E196" i="39"/>
  <c r="E201" i="39"/>
  <c r="E203" i="39"/>
  <c r="E205" i="39"/>
  <c r="E149" i="39"/>
  <c r="E165" i="39"/>
  <c r="E169" i="39"/>
  <c r="E200" i="39"/>
  <c r="E132" i="39"/>
  <c r="E146" i="39"/>
  <c r="E166" i="39"/>
  <c r="E198" i="39"/>
  <c r="E208" i="39"/>
  <c r="E204" i="39"/>
  <c r="E160" i="39"/>
  <c r="E168" i="39"/>
  <c r="E176" i="39"/>
  <c r="E209" i="39"/>
  <c r="M14" i="45"/>
  <c r="Y24" i="45"/>
  <c r="E117" i="41"/>
  <c r="F117" i="41"/>
  <c r="G117" i="41" a="1"/>
  <c r="G117" i="41" s="1"/>
  <c r="I117" i="41" a="1"/>
  <c r="I117" i="41" s="1"/>
  <c r="E115" i="41"/>
  <c r="G115" i="41" a="1"/>
  <c r="G115" i="41" s="1"/>
  <c r="H115" i="41" a="1"/>
  <c r="H115" i="41" s="1"/>
  <c r="I115" i="41" a="1"/>
  <c r="I115" i="41" s="1"/>
  <c r="F115" i="41"/>
  <c r="F118" i="41"/>
  <c r="E118" i="41"/>
  <c r="I118" i="41" a="1"/>
  <c r="I118" i="41" s="1"/>
  <c r="G118" i="41" a="1"/>
  <c r="G118" i="41" s="1"/>
  <c r="H118" i="41" a="1"/>
  <c r="H118" i="41" s="1"/>
  <c r="H114" i="41" a="1"/>
  <c r="H114" i="41" s="1"/>
  <c r="I114" i="41" a="1"/>
  <c r="I114" i="41" s="1"/>
  <c r="E114" i="41"/>
  <c r="F114" i="41"/>
  <c r="G114" i="41" a="1"/>
  <c r="G114" i="41" s="1"/>
  <c r="H86" i="41" a="1"/>
  <c r="H86" i="41" s="1"/>
  <c r="E86" i="41"/>
  <c r="F86" i="41"/>
  <c r="G86" i="41" a="1"/>
  <c r="G86" i="41" s="1"/>
  <c r="I86" i="41" a="1"/>
  <c r="I86" i="41" s="1"/>
  <c r="I112" i="41" a="1"/>
  <c r="I112" i="41" s="1"/>
  <c r="G112" i="41" a="1"/>
  <c r="G112" i="41" s="1"/>
  <c r="F112" i="41"/>
  <c r="E112" i="41"/>
  <c r="N121" i="41"/>
  <c r="I121" i="41" a="1"/>
  <c r="I121" i="41" s="1"/>
  <c r="E121" i="41"/>
  <c r="O121" i="41"/>
  <c r="G121" i="41" a="1"/>
  <c r="G121" i="41" s="1"/>
  <c r="H121" i="41" a="1"/>
  <c r="H121" i="41" s="1"/>
  <c r="J121" i="41"/>
  <c r="K121" i="41"/>
  <c r="E111" i="41"/>
  <c r="H111" i="41" a="1"/>
  <c r="H111" i="41" s="1"/>
  <c r="I111" i="41" a="1"/>
  <c r="I111" i="41" s="1"/>
  <c r="G111" i="41" a="1"/>
  <c r="G111" i="41" s="1"/>
  <c r="F110" i="41"/>
  <c r="I110" i="41" a="1"/>
  <c r="I110" i="41" s="1"/>
  <c r="E110" i="41"/>
  <c r="G110" i="41" a="1"/>
  <c r="G110" i="41" s="1"/>
  <c r="H110" i="41" a="1"/>
  <c r="H110" i="41" s="1"/>
  <c r="G89" i="41" a="1"/>
  <c r="G89" i="41" s="1"/>
  <c r="F89" i="41"/>
  <c r="I89" i="41" a="1"/>
  <c r="I89" i="41" s="1"/>
  <c r="H89" i="41" a="1"/>
  <c r="H89" i="41" s="1"/>
  <c r="F82" i="41"/>
  <c r="E82" i="41"/>
  <c r="G82" i="41" a="1"/>
  <c r="G82" i="41" s="1"/>
  <c r="H82" i="41" a="1"/>
  <c r="H82" i="41" s="1"/>
  <c r="I82" i="41" a="1"/>
  <c r="I82" i="41" s="1"/>
  <c r="I104" i="41" a="1"/>
  <c r="I104" i="41" s="1"/>
  <c r="E104" i="41"/>
  <c r="G104" i="41" a="1"/>
  <c r="G104" i="41" s="1"/>
  <c r="H104" i="41" a="1"/>
  <c r="H104" i="41" s="1"/>
  <c r="F104" i="41"/>
  <c r="F87" i="41"/>
  <c r="G87" i="41" a="1"/>
  <c r="G87" i="41" s="1"/>
  <c r="H87" i="41" a="1"/>
  <c r="H87" i="41" s="1"/>
  <c r="I87" i="41" a="1"/>
  <c r="I87" i="41" s="1"/>
  <c r="E87" i="41"/>
  <c r="E107" i="41"/>
  <c r="H107" i="41" a="1"/>
  <c r="H107" i="41" s="1"/>
  <c r="I107" i="41" a="1"/>
  <c r="I107" i="41" s="1"/>
  <c r="G107" i="41" a="1"/>
  <c r="G107" i="41" s="1"/>
  <c r="F107" i="41"/>
  <c r="H106" i="41" a="1"/>
  <c r="H106" i="41" s="1"/>
  <c r="F106" i="41"/>
  <c r="I106" i="41" a="1"/>
  <c r="I106" i="41" s="1"/>
  <c r="E106" i="41"/>
  <c r="G106" i="41" a="1"/>
  <c r="G106" i="41" s="1"/>
  <c r="E131" i="41"/>
  <c r="F131" i="41"/>
  <c r="G131" i="41" a="1"/>
  <c r="G131" i="41" s="1"/>
  <c r="H131" i="41" a="1"/>
  <c r="H131" i="41" s="1"/>
  <c r="I131" i="41" a="1"/>
  <c r="I131" i="41" s="1"/>
  <c r="G116" i="41" a="1"/>
  <c r="G116" i="41" s="1"/>
  <c r="H116" i="41" a="1"/>
  <c r="H116" i="41" s="1"/>
  <c r="I116" i="41" a="1"/>
  <c r="I116" i="41" s="1"/>
  <c r="E116" i="41"/>
  <c r="F116" i="41"/>
  <c r="I96" i="41" a="1"/>
  <c r="I96" i="41" s="1"/>
  <c r="G96" i="41" a="1"/>
  <c r="G96" i="41" s="1"/>
  <c r="F96" i="41"/>
  <c r="H96" i="41" a="1"/>
  <c r="H96" i="41" s="1"/>
  <c r="E96" i="41"/>
  <c r="R130" i="39"/>
  <c r="I23" i="49"/>
  <c r="I14" i="49"/>
  <c r="I17" i="49"/>
  <c r="I22" i="49"/>
  <c r="I13" i="49"/>
  <c r="I18" i="49"/>
  <c r="I10" i="49"/>
  <c r="I12" i="49"/>
  <c r="I24" i="49"/>
  <c r="I15" i="49"/>
  <c r="Z19" i="45"/>
  <c r="E91" i="41"/>
  <c r="G91" i="41" a="1"/>
  <c r="G91" i="41" s="1"/>
  <c r="H91" i="41" a="1"/>
  <c r="H91" i="41" s="1"/>
  <c r="I91" i="41" a="1"/>
  <c r="I91" i="41" s="1"/>
  <c r="F91" i="41"/>
  <c r="F85" i="41"/>
  <c r="G85" i="41" a="1"/>
  <c r="G85" i="41" s="1"/>
  <c r="H85" i="41" a="1"/>
  <c r="H85" i="41" s="1"/>
  <c r="I85" i="41" a="1"/>
  <c r="I85" i="41" s="1"/>
  <c r="E85" i="41"/>
  <c r="G103" i="41" a="1"/>
  <c r="G103" i="41" s="1"/>
  <c r="H103" i="41" a="1"/>
  <c r="H103" i="41" s="1"/>
  <c r="I103" i="41" a="1"/>
  <c r="I103" i="41" s="1"/>
  <c r="J103" i="41"/>
  <c r="K103" i="41"/>
  <c r="F103" i="41"/>
  <c r="O103" i="41"/>
  <c r="E103" i="41"/>
  <c r="N103" i="41"/>
  <c r="F102" i="41"/>
  <c r="I102" i="41" a="1"/>
  <c r="I102" i="41" s="1"/>
  <c r="E102" i="41"/>
  <c r="H102" i="41" a="1"/>
  <c r="H102" i="41" s="1"/>
  <c r="G102" i="41" a="1"/>
  <c r="G102" i="41" s="1"/>
  <c r="G124" i="41" a="1"/>
  <c r="G124" i="41" s="1"/>
  <c r="O124" i="41"/>
  <c r="J124" i="41"/>
  <c r="E124" i="41"/>
  <c r="K124" i="41"/>
  <c r="F124" i="41"/>
  <c r="N124" i="41"/>
  <c r="H124" i="41" a="1"/>
  <c r="H124" i="41" s="1"/>
  <c r="I124" i="41" a="1"/>
  <c r="I124" i="41" s="1"/>
  <c r="E109" i="41"/>
  <c r="F109" i="41"/>
  <c r="G109" i="41" a="1"/>
  <c r="G109" i="41" s="1"/>
  <c r="I109" i="41" a="1"/>
  <c r="I109" i="41" s="1"/>
  <c r="H109" i="41" a="1"/>
  <c r="H109" i="41" s="1"/>
  <c r="I88" i="41" a="1"/>
  <c r="I88" i="41" s="1"/>
  <c r="F88" i="41"/>
  <c r="G88" i="41" a="1"/>
  <c r="G88" i="41" s="1"/>
  <c r="H88" i="41" a="1"/>
  <c r="H88" i="41" s="1"/>
  <c r="E88" i="41"/>
  <c r="S136" i="39"/>
  <c r="L215" i="39" s="1"/>
  <c r="S130" i="39"/>
  <c r="M11" i="45"/>
  <c r="G100" i="41" a="1"/>
  <c r="G100" i="41" s="1"/>
  <c r="O100" i="41"/>
  <c r="F100" i="41"/>
  <c r="H100" i="41" a="1"/>
  <c r="H100" i="41" s="1"/>
  <c r="I100" i="41" a="1"/>
  <c r="I100" i="41" s="1"/>
  <c r="E100" i="41"/>
  <c r="N100" i="41"/>
  <c r="J100" i="41"/>
  <c r="K100" i="41"/>
  <c r="F126" i="41"/>
  <c r="E126" i="41"/>
  <c r="G126" i="41" a="1"/>
  <c r="G126" i="41" s="1"/>
  <c r="H126" i="41" a="1"/>
  <c r="H126" i="41" s="1"/>
  <c r="I126" i="41" a="1"/>
  <c r="I126" i="41" s="1"/>
  <c r="I95" i="41" a="1"/>
  <c r="I95" i="41" s="1"/>
  <c r="G95" i="41" a="1"/>
  <c r="G95" i="41" s="1"/>
  <c r="H95" i="41" a="1"/>
  <c r="H95" i="41" s="1"/>
  <c r="F95" i="41"/>
  <c r="E95" i="41"/>
  <c r="H98" i="41" a="1"/>
  <c r="H98" i="41" s="1"/>
  <c r="I98" i="41" a="1"/>
  <c r="I98" i="41" s="1"/>
  <c r="J98" i="41"/>
  <c r="K98" i="41"/>
  <c r="F98" i="41"/>
  <c r="O98" i="41"/>
  <c r="E98" i="41"/>
  <c r="N98" i="41"/>
  <c r="G98" i="41" a="1"/>
  <c r="G98" i="41" s="1"/>
  <c r="F113" i="41"/>
  <c r="E113" i="41"/>
  <c r="G113" i="41" a="1"/>
  <c r="G113" i="41" s="1"/>
  <c r="H113" i="41" a="1"/>
  <c r="H113" i="41" s="1"/>
  <c r="I113" i="41" a="1"/>
  <c r="I113" i="41" s="1"/>
  <c r="E97" i="41"/>
  <c r="F97" i="41"/>
  <c r="G97" i="41" a="1"/>
  <c r="G97" i="41" s="1"/>
  <c r="H97" i="41" a="1"/>
  <c r="H97" i="41" s="1"/>
  <c r="I97" i="41" a="1"/>
  <c r="I97" i="41" s="1"/>
  <c r="I84" i="41" a="1"/>
  <c r="I84" i="41" s="1"/>
  <c r="H84" i="41" a="1"/>
  <c r="H84" i="41" s="1"/>
  <c r="E84" i="41"/>
  <c r="F84" i="41"/>
  <c r="G84" i="41" a="1"/>
  <c r="G84" i="41" s="1"/>
  <c r="I21" i="49"/>
  <c r="X11" i="45"/>
  <c r="W24" i="45"/>
  <c r="X15" i="45" s="1"/>
  <c r="E123" i="41"/>
  <c r="G123" i="41" a="1"/>
  <c r="G123" i="41" s="1"/>
  <c r="H123" i="41" a="1"/>
  <c r="H123" i="41" s="1"/>
  <c r="I123" i="41" a="1"/>
  <c r="I123" i="41" s="1"/>
  <c r="F123" i="41"/>
  <c r="E99" i="41"/>
  <c r="F99" i="41"/>
  <c r="H99" i="41" a="1"/>
  <c r="H99" i="41" s="1"/>
  <c r="I99" i="41" a="1"/>
  <c r="I99" i="41" s="1"/>
  <c r="G99" i="41" a="1"/>
  <c r="G99" i="41" s="1"/>
  <c r="H125" i="41" a="1"/>
  <c r="H125" i="41" s="1"/>
  <c r="I125" i="41" a="1"/>
  <c r="I125" i="41" s="1"/>
  <c r="E125" i="41"/>
  <c r="G125" i="41" a="1"/>
  <c r="G125" i="41" s="1"/>
  <c r="F125" i="41"/>
  <c r="I83" i="41" a="1"/>
  <c r="I83" i="41" s="1"/>
  <c r="F83" i="41"/>
  <c r="E83" i="41"/>
  <c r="H83" i="41" a="1"/>
  <c r="H83" i="41" s="1"/>
  <c r="G83" i="41" a="1"/>
  <c r="G83" i="41" s="1"/>
  <c r="H105" i="41" a="1"/>
  <c r="H105" i="41" s="1"/>
  <c r="E105" i="41"/>
  <c r="F105" i="41"/>
  <c r="G105" i="41" a="1"/>
  <c r="G105" i="41" s="1"/>
  <c r="I105" i="41" a="1"/>
  <c r="I105" i="41" s="1"/>
  <c r="H90" i="41" a="1"/>
  <c r="H90" i="41" s="1"/>
  <c r="I90" i="41" a="1"/>
  <c r="I90" i="41" s="1"/>
  <c r="F90" i="41"/>
  <c r="E90" i="41"/>
  <c r="G90" i="41" a="1"/>
  <c r="G90" i="41" s="1"/>
  <c r="F81" i="41"/>
  <c r="G81" i="41" a="1"/>
  <c r="G81" i="41" s="1"/>
  <c r="I81" i="41" a="1"/>
  <c r="I81" i="41" s="1"/>
  <c r="H81" i="41" a="1"/>
  <c r="H81" i="41" s="1"/>
  <c r="E81" i="41"/>
  <c r="M209" i="39" l="1"/>
  <c r="N209" i="39"/>
  <c r="N146" i="39"/>
  <c r="M146" i="39"/>
  <c r="N201" i="39"/>
  <c r="M201" i="39"/>
  <c r="M197" i="39"/>
  <c r="N197" i="39"/>
  <c r="N170" i="39"/>
  <c r="M170" i="39"/>
  <c r="N206" i="39"/>
  <c r="M206" i="39"/>
  <c r="M163" i="39"/>
  <c r="N163" i="39"/>
  <c r="M184" i="39"/>
  <c r="N184" i="39"/>
  <c r="M199" i="39"/>
  <c r="N199" i="39"/>
  <c r="M172" i="39"/>
  <c r="N172" i="39"/>
  <c r="M176" i="39"/>
  <c r="N176" i="39"/>
  <c r="M132" i="39"/>
  <c r="N132" i="39"/>
  <c r="M196" i="39"/>
  <c r="N196" i="39"/>
  <c r="M192" i="39"/>
  <c r="N192" i="39"/>
  <c r="M164" i="39"/>
  <c r="N164" i="39"/>
  <c r="N182" i="39"/>
  <c r="M182" i="39"/>
  <c r="N162" i="39"/>
  <c r="M162" i="39"/>
  <c r="M179" i="39"/>
  <c r="N179" i="39"/>
  <c r="N193" i="39"/>
  <c r="M193" i="39"/>
  <c r="N138" i="39"/>
  <c r="M138" i="39"/>
  <c r="M208" i="39"/>
  <c r="N208" i="39"/>
  <c r="N210" i="39"/>
  <c r="M210" i="39"/>
  <c r="M151" i="39"/>
  <c r="N151" i="39"/>
  <c r="M149" i="39"/>
  <c r="N149" i="39"/>
  <c r="M147" i="39"/>
  <c r="N147" i="39"/>
  <c r="M156" i="39"/>
  <c r="N156" i="39"/>
  <c r="N198" i="39"/>
  <c r="M198" i="39"/>
  <c r="M205" i="39"/>
  <c r="N205" i="39"/>
  <c r="M148" i="39"/>
  <c r="N148" i="39"/>
  <c r="N177" i="39"/>
  <c r="M177" i="39"/>
  <c r="M141" i="39"/>
  <c r="N141" i="39"/>
  <c r="M180" i="39"/>
  <c r="N180" i="39"/>
  <c r="N202" i="39"/>
  <c r="M202" i="39"/>
  <c r="M139" i="39"/>
  <c r="N139" i="39"/>
  <c r="N186" i="39"/>
  <c r="M186" i="39"/>
  <c r="M143" i="39"/>
  <c r="N143" i="39"/>
  <c r="N166" i="39"/>
  <c r="M166" i="39"/>
  <c r="M203" i="39"/>
  <c r="N203" i="39"/>
  <c r="N145" i="39"/>
  <c r="M145" i="39"/>
  <c r="M173" i="39"/>
  <c r="N173" i="39"/>
  <c r="M211" i="39"/>
  <c r="N211" i="39"/>
  <c r="M175" i="39"/>
  <c r="N175" i="39"/>
  <c r="M189" i="39"/>
  <c r="N189" i="39"/>
  <c r="N137" i="39"/>
  <c r="M137" i="39"/>
  <c r="N178" i="39"/>
  <c r="M178" i="39"/>
  <c r="M133" i="39"/>
  <c r="N133" i="39"/>
  <c r="M168" i="39"/>
  <c r="N168" i="39"/>
  <c r="M200" i="39"/>
  <c r="N200" i="39"/>
  <c r="M195" i="39"/>
  <c r="N195" i="39"/>
  <c r="M152" i="39"/>
  <c r="N152" i="39"/>
  <c r="M181" i="39"/>
  <c r="N181" i="39"/>
  <c r="M171" i="39"/>
  <c r="N171" i="39"/>
  <c r="N161" i="39"/>
  <c r="M161" i="39"/>
  <c r="N174" i="39"/>
  <c r="M174" i="39"/>
  <c r="M188" i="39"/>
  <c r="N188" i="39"/>
  <c r="N134" i="39"/>
  <c r="M134" i="39"/>
  <c r="M160" i="39"/>
  <c r="N160" i="39"/>
  <c r="N169" i="39"/>
  <c r="M169" i="39"/>
  <c r="M191" i="39"/>
  <c r="N191" i="39"/>
  <c r="M140" i="39"/>
  <c r="N140" i="39"/>
  <c r="N153" i="39"/>
  <c r="M153" i="39"/>
  <c r="N136" i="39"/>
  <c r="M136" i="39"/>
  <c r="M144" i="39"/>
  <c r="N144" i="39"/>
  <c r="N158" i="39"/>
  <c r="M158" i="39"/>
  <c r="M183" i="39"/>
  <c r="N183" i="39"/>
  <c r="M167" i="39"/>
  <c r="N167" i="39"/>
  <c r="M207" i="39"/>
  <c r="N207" i="39"/>
  <c r="M204" i="39"/>
  <c r="N204" i="39"/>
  <c r="M165" i="39"/>
  <c r="N165" i="39"/>
  <c r="M187" i="39"/>
  <c r="N187" i="39"/>
  <c r="M135" i="39"/>
  <c r="N135" i="39"/>
  <c r="N150" i="39"/>
  <c r="M150" i="39"/>
  <c r="N190" i="39"/>
  <c r="M190" i="39"/>
  <c r="N142" i="39"/>
  <c r="M142" i="39"/>
  <c r="M157" i="39"/>
  <c r="N157" i="39"/>
  <c r="M155" i="39"/>
  <c r="N155" i="39"/>
  <c r="M159" i="39"/>
  <c r="N159" i="39"/>
  <c r="N154" i="39"/>
  <c r="M154" i="39"/>
  <c r="N185" i="39"/>
  <c r="M185" i="39"/>
  <c r="N194" i="39"/>
  <c r="M194" i="39"/>
  <c r="I128" i="41" a="1"/>
  <c r="I128" i="41" s="1"/>
  <c r="G101" i="41" a="1"/>
  <c r="G101" i="41" s="1"/>
  <c r="G119" i="41" a="1"/>
  <c r="G119" i="41" s="1"/>
  <c r="E122" i="41"/>
  <c r="P100" i="41"/>
  <c r="L100" i="41"/>
  <c r="L129" i="41"/>
  <c r="P129" i="41"/>
  <c r="L86" i="41"/>
  <c r="P86" i="41"/>
  <c r="L127" i="41"/>
  <c r="P127" i="41"/>
  <c r="E128" i="41"/>
  <c r="I129" i="41" a="1"/>
  <c r="I129" i="41" s="1"/>
  <c r="G94" i="41" a="1"/>
  <c r="G94" i="41" s="1"/>
  <c r="P114" i="41"/>
  <c r="L114" i="41"/>
  <c r="P130" i="41"/>
  <c r="L130" i="41"/>
  <c r="H128" i="41" a="1"/>
  <c r="H128" i="41" s="1"/>
  <c r="H129" i="41" a="1"/>
  <c r="H129" i="41" s="1"/>
  <c r="N129" i="41"/>
  <c r="E94" i="41"/>
  <c r="L92" i="41"/>
  <c r="P92" i="41"/>
  <c r="E127" i="41"/>
  <c r="I92" i="41" a="1"/>
  <c r="I92" i="41" s="1"/>
  <c r="O129" i="41"/>
  <c r="I94" i="41" a="1"/>
  <c r="I94" i="41" s="1"/>
  <c r="L124" i="41"/>
  <c r="P124" i="41"/>
  <c r="L89" i="41"/>
  <c r="P89" i="41"/>
  <c r="F94" i="41"/>
  <c r="G129" i="41" a="1"/>
  <c r="G129" i="41" s="1"/>
  <c r="P98" i="41"/>
  <c r="L98" i="41"/>
  <c r="L103" i="41"/>
  <c r="P103" i="41"/>
  <c r="L95" i="41"/>
  <c r="P95" i="41"/>
  <c r="P121" i="41"/>
  <c r="L121" i="41"/>
  <c r="L126" i="41"/>
  <c r="P126" i="41"/>
  <c r="L112" i="41"/>
  <c r="P112" i="41"/>
  <c r="Z11" i="45"/>
  <c r="Z17" i="45"/>
  <c r="F204" i="39"/>
  <c r="K204" i="39"/>
  <c r="G204" i="39"/>
  <c r="L204" i="39"/>
  <c r="H204" i="39" a="1"/>
  <c r="H204" i="39" s="1"/>
  <c r="J204" i="39" a="1"/>
  <c r="J204" i="39" s="1"/>
  <c r="I204" i="39" a="1"/>
  <c r="I204" i="39" s="1"/>
  <c r="I165" i="39" a="1"/>
  <c r="I165" i="39" s="1"/>
  <c r="H165" i="39" a="1"/>
  <c r="H165" i="39" s="1"/>
  <c r="K165" i="39"/>
  <c r="F165" i="39"/>
  <c r="G165" i="39"/>
  <c r="L165" i="39"/>
  <c r="J165" i="39" a="1"/>
  <c r="J165" i="39" s="1"/>
  <c r="G187" i="39"/>
  <c r="I187" i="39" a="1"/>
  <c r="I187" i="39" s="1"/>
  <c r="H187" i="39" a="1"/>
  <c r="H187" i="39" s="1"/>
  <c r="J187" i="39" a="1"/>
  <c r="J187" i="39" s="1"/>
  <c r="L187" i="39"/>
  <c r="F187" i="39"/>
  <c r="K187" i="39"/>
  <c r="G135" i="39"/>
  <c r="L135" i="39"/>
  <c r="F135" i="39"/>
  <c r="H135" i="39" a="1"/>
  <c r="H135" i="39" s="1"/>
  <c r="I135" i="39" a="1"/>
  <c r="I135" i="39" s="1"/>
  <c r="J135" i="39" a="1"/>
  <c r="J135" i="39" s="1"/>
  <c r="K135" i="39"/>
  <c r="G150" i="39"/>
  <c r="H150" i="39" a="1"/>
  <c r="H150" i="39" s="1"/>
  <c r="F150" i="39"/>
  <c r="J150" i="39" a="1"/>
  <c r="J150" i="39" s="1"/>
  <c r="L150" i="39"/>
  <c r="I150" i="39" a="1"/>
  <c r="I150" i="39" s="1"/>
  <c r="K150" i="39"/>
  <c r="H190" i="39" a="1"/>
  <c r="H190" i="39" s="1"/>
  <c r="I190" i="39" a="1"/>
  <c r="I190" i="39" s="1"/>
  <c r="K190" i="39"/>
  <c r="F190" i="39"/>
  <c r="G190" i="39"/>
  <c r="J190" i="39" a="1"/>
  <c r="J190" i="39" s="1"/>
  <c r="L190" i="39"/>
  <c r="F142" i="39"/>
  <c r="L142" i="39"/>
  <c r="J142" i="39" a="1"/>
  <c r="J142" i="39" s="1"/>
  <c r="H142" i="39" a="1"/>
  <c r="H142" i="39" s="1"/>
  <c r="I142" i="39" a="1"/>
  <c r="I142" i="39" s="1"/>
  <c r="G142" i="39"/>
  <c r="K142" i="39"/>
  <c r="I157" i="39" a="1"/>
  <c r="I157" i="39" s="1"/>
  <c r="F157" i="39"/>
  <c r="L157" i="39"/>
  <c r="K157" i="39"/>
  <c r="J157" i="39" a="1"/>
  <c r="J157" i="39" s="1"/>
  <c r="G157" i="39"/>
  <c r="H157" i="39" a="1"/>
  <c r="H157" i="39" s="1"/>
  <c r="H155" i="39" a="1"/>
  <c r="H155" i="39" s="1"/>
  <c r="L155" i="39"/>
  <c r="F155" i="39"/>
  <c r="K155" i="39"/>
  <c r="G155" i="39"/>
  <c r="I155" i="39" a="1"/>
  <c r="I155" i="39" s="1"/>
  <c r="J155" i="39" a="1"/>
  <c r="J155" i="39" s="1"/>
  <c r="J159" i="39" a="1"/>
  <c r="J159" i="39" s="1"/>
  <c r="I159" i="39" a="1"/>
  <c r="I159" i="39" s="1"/>
  <c r="K159" i="39"/>
  <c r="L159" i="39"/>
  <c r="G159" i="39"/>
  <c r="F159" i="39"/>
  <c r="H159" i="39" a="1"/>
  <c r="H159" i="39" s="1"/>
  <c r="I208" i="39" a="1"/>
  <c r="I208" i="39" s="1"/>
  <c r="J208" i="39" a="1"/>
  <c r="J208" i="39" s="1"/>
  <c r="F208" i="39"/>
  <c r="L208" i="39"/>
  <c r="G208" i="39"/>
  <c r="H208" i="39" a="1"/>
  <c r="H208" i="39" s="1"/>
  <c r="K208" i="39"/>
  <c r="I149" i="39" a="1"/>
  <c r="I149" i="39" s="1"/>
  <c r="H149" i="39" a="1"/>
  <c r="H149" i="39" s="1"/>
  <c r="J149" i="39" a="1"/>
  <c r="J149" i="39" s="1"/>
  <c r="L149" i="39"/>
  <c r="F149" i="39"/>
  <c r="G149" i="39"/>
  <c r="K149" i="39"/>
  <c r="I154" i="39" a="1"/>
  <c r="I154" i="39" s="1"/>
  <c r="F154" i="39"/>
  <c r="G154" i="39"/>
  <c r="H154" i="39" a="1"/>
  <c r="H154" i="39" s="1"/>
  <c r="J154" i="39" a="1"/>
  <c r="J154" i="39" s="1"/>
  <c r="K154" i="39"/>
  <c r="L154" i="39"/>
  <c r="F207" i="39"/>
  <c r="K207" i="39"/>
  <c r="J207" i="39" a="1"/>
  <c r="J207" i="39" s="1"/>
  <c r="L207" i="39"/>
  <c r="G207" i="39"/>
  <c r="H207" i="39" a="1"/>
  <c r="H207" i="39" s="1"/>
  <c r="I207" i="39" a="1"/>
  <c r="I207" i="39" s="1"/>
  <c r="H147" i="39" a="1"/>
  <c r="H147" i="39" s="1"/>
  <c r="F147" i="39"/>
  <c r="L147" i="39"/>
  <c r="I147" i="39" a="1"/>
  <c r="I147" i="39" s="1"/>
  <c r="J147" i="39" a="1"/>
  <c r="J147" i="39" s="1"/>
  <c r="G147" i="39"/>
  <c r="K147" i="39"/>
  <c r="I185" i="39" a="1"/>
  <c r="I185" i="39" s="1"/>
  <c r="K185" i="39"/>
  <c r="F185" i="39"/>
  <c r="H185" i="39" a="1"/>
  <c r="H185" i="39" s="1"/>
  <c r="J185" i="39" a="1"/>
  <c r="J185" i="39" s="1"/>
  <c r="G185" i="39"/>
  <c r="L185" i="39"/>
  <c r="J210" i="39" a="1"/>
  <c r="J210" i="39" s="1"/>
  <c r="G210" i="39"/>
  <c r="H210" i="39" a="1"/>
  <c r="H210" i="39" s="1"/>
  <c r="I210" i="39" a="1"/>
  <c r="I210" i="39" s="1"/>
  <c r="K210" i="39"/>
  <c r="F210" i="39"/>
  <c r="L210" i="39"/>
  <c r="F156" i="39"/>
  <c r="K156" i="39"/>
  <c r="L156" i="39"/>
  <c r="H156" i="39" a="1"/>
  <c r="H156" i="39" s="1"/>
  <c r="G156" i="39"/>
  <c r="I156" i="39" a="1"/>
  <c r="I156" i="39" s="1"/>
  <c r="J156" i="39" a="1"/>
  <c r="J156" i="39" s="1"/>
  <c r="J194" i="39" a="1"/>
  <c r="J194" i="39" s="1"/>
  <c r="G194" i="39"/>
  <c r="L194" i="39"/>
  <c r="F194" i="39"/>
  <c r="H194" i="39" a="1"/>
  <c r="H194" i="39" s="1"/>
  <c r="I194" i="39" a="1"/>
  <c r="I194" i="39" s="1"/>
  <c r="K194" i="39"/>
  <c r="J151" i="39" a="1"/>
  <c r="J151" i="39" s="1"/>
  <c r="G151" i="39"/>
  <c r="H151" i="39" a="1"/>
  <c r="H151" i="39" s="1"/>
  <c r="I151" i="39" a="1"/>
  <c r="I151" i="39" s="1"/>
  <c r="K151" i="39"/>
  <c r="F151" i="39"/>
  <c r="L151" i="39"/>
  <c r="R8" i="41"/>
  <c r="Q9" i="41" a="1"/>
  <c r="Q9" i="41" s="1"/>
  <c r="R9" i="41"/>
  <c r="Q10" i="41" a="1"/>
  <c r="Q10" i="41" s="1"/>
  <c r="R10" i="41"/>
  <c r="Q11" i="41" a="1"/>
  <c r="Q11" i="41" s="1"/>
  <c r="P13" i="41" a="1"/>
  <c r="P13" i="41" s="1"/>
  <c r="R18" i="41"/>
  <c r="Q7" i="41" a="1"/>
  <c r="Q7" i="41" s="1"/>
  <c r="P9" i="41" a="1"/>
  <c r="P9" i="41" s="1"/>
  <c r="P8" i="41" a="1"/>
  <c r="P8" i="41" s="1"/>
  <c r="P10" i="41" a="1"/>
  <c r="P10" i="41" s="1"/>
  <c r="R23" i="41"/>
  <c r="Q24" i="41" a="1"/>
  <c r="Q24" i="41" s="1"/>
  <c r="P26" i="41" a="1"/>
  <c r="P26" i="41" s="1"/>
  <c r="R31" i="41"/>
  <c r="Q32" i="41" a="1"/>
  <c r="Q32" i="41" s="1"/>
  <c r="P34" i="41" a="1"/>
  <c r="P34" i="41" s="1"/>
  <c r="R39" i="41"/>
  <c r="Q40" i="41" a="1"/>
  <c r="Q40" i="41" s="1"/>
  <c r="P42" i="41" a="1"/>
  <c r="P42" i="41" s="1"/>
  <c r="R47" i="41"/>
  <c r="Q48" i="41" a="1"/>
  <c r="Q48" i="41" s="1"/>
  <c r="P50" i="41" a="1"/>
  <c r="P50" i="41" s="1"/>
  <c r="R55" i="41"/>
  <c r="Q56" i="41" a="1"/>
  <c r="Q56" i="41" s="1"/>
  <c r="Q8" i="41" a="1"/>
  <c r="Q8" i="41" s="1"/>
  <c r="P18" i="41" a="1"/>
  <c r="P18" i="41" s="1"/>
  <c r="P19" i="41" a="1"/>
  <c r="P19" i="41" s="1"/>
  <c r="R24" i="41"/>
  <c r="Q25" i="41" a="1"/>
  <c r="Q25" i="41" s="1"/>
  <c r="P15" i="41" a="1"/>
  <c r="P15" i="41" s="1"/>
  <c r="P16" i="41" a="1"/>
  <c r="P16" i="41" s="1"/>
  <c r="P17" i="41" a="1"/>
  <c r="P17" i="41" s="1"/>
  <c r="P14" i="41" a="1"/>
  <c r="P14" i="41" s="1"/>
  <c r="Q18" i="41" a="1"/>
  <c r="Q18" i="41" s="1"/>
  <c r="Q19" i="41" a="1"/>
  <c r="Q19" i="41" s="1"/>
  <c r="P21" i="41" a="1"/>
  <c r="P21" i="41" s="1"/>
  <c r="R26" i="41"/>
  <c r="Q27" i="41" a="1"/>
  <c r="Q27" i="41" s="1"/>
  <c r="P7" i="41" a="1"/>
  <c r="P7" i="41" s="1"/>
  <c r="Q15" i="41" a="1"/>
  <c r="Q15" i="41" s="1"/>
  <c r="Q16" i="41" a="1"/>
  <c r="Q16" i="41" s="1"/>
  <c r="Q17" i="41" a="1"/>
  <c r="Q17" i="41" s="1"/>
  <c r="R19" i="41"/>
  <c r="Q20" i="41" a="1"/>
  <c r="Q20" i="41" s="1"/>
  <c r="P22" i="41" a="1"/>
  <c r="P22" i="41" s="1"/>
  <c r="R27" i="41"/>
  <c r="Q28" i="41" a="1"/>
  <c r="Q28" i="41" s="1"/>
  <c r="P30" i="41" a="1"/>
  <c r="P30" i="41" s="1"/>
  <c r="R35" i="41"/>
  <c r="Q36" i="41" a="1"/>
  <c r="Q36" i="41" s="1"/>
  <c r="P12" i="41" a="1"/>
  <c r="P12" i="41" s="1"/>
  <c r="Q14" i="41" a="1"/>
  <c r="Q14" i="41" s="1"/>
  <c r="R15" i="41"/>
  <c r="R16" i="41"/>
  <c r="R17" i="41"/>
  <c r="R20" i="41"/>
  <c r="Q21" i="41" a="1"/>
  <c r="Q21" i="41" s="1"/>
  <c r="P23" i="41" a="1"/>
  <c r="P23" i="41" s="1"/>
  <c r="R28" i="41"/>
  <c r="Q29" i="41" a="1"/>
  <c r="Q29" i="41" s="1"/>
  <c r="P31" i="41" a="1"/>
  <c r="P31" i="41" s="1"/>
  <c r="R36" i="41"/>
  <c r="Q37" i="41" a="1"/>
  <c r="Q37" i="41" s="1"/>
  <c r="P39" i="41" a="1"/>
  <c r="P39" i="41" s="1"/>
  <c r="R44" i="41"/>
  <c r="Q45" i="41" a="1"/>
  <c r="Q45" i="41" s="1"/>
  <c r="R7" i="41"/>
  <c r="P11" i="41" a="1"/>
  <c r="P11" i="41" s="1"/>
  <c r="Q12" i="41" a="1"/>
  <c r="Q12" i="41" s="1"/>
  <c r="Q13" i="41" a="1"/>
  <c r="Q13" i="41" s="1"/>
  <c r="R14" i="41"/>
  <c r="R21" i="41"/>
  <c r="Q22" i="41" a="1"/>
  <c r="Q22" i="41" s="1"/>
  <c r="P24" i="41" a="1"/>
  <c r="P24" i="41" s="1"/>
  <c r="R29" i="41"/>
  <c r="Q30" i="41" a="1"/>
  <c r="Q30" i="41" s="1"/>
  <c r="R11" i="41"/>
  <c r="R12" i="41"/>
  <c r="R13" i="41"/>
  <c r="R22" i="41"/>
  <c r="Q23" i="41" a="1"/>
  <c r="Q23" i="41" s="1"/>
  <c r="P25" i="41" a="1"/>
  <c r="P25" i="41" s="1"/>
  <c r="R30" i="41"/>
  <c r="Q31" i="41" a="1"/>
  <c r="Q31" i="41" s="1"/>
  <c r="P33" i="41" a="1"/>
  <c r="P33" i="41" s="1"/>
  <c r="R38" i="41"/>
  <c r="Q39" i="41" a="1"/>
  <c r="Q39" i="41" s="1"/>
  <c r="P41" i="41" a="1"/>
  <c r="P41" i="41" s="1"/>
  <c r="R46" i="41"/>
  <c r="Q47" i="41" a="1"/>
  <c r="Q47" i="41" s="1"/>
  <c r="P49" i="41" a="1"/>
  <c r="P49" i="41" s="1"/>
  <c r="Q38" i="41" a="1"/>
  <c r="Q38" i="41" s="1"/>
  <c r="P40" i="41" a="1"/>
  <c r="P40" i="41" s="1"/>
  <c r="R43" i="41"/>
  <c r="P48" i="41" a="1"/>
  <c r="P48" i="41" s="1"/>
  <c r="R49" i="41"/>
  <c r="P55" i="41" a="1"/>
  <c r="P55" i="41" s="1"/>
  <c r="P27" i="41" a="1"/>
  <c r="P27" i="41" s="1"/>
  <c r="R40" i="41"/>
  <c r="P44" i="41" a="1"/>
  <c r="P44" i="41" s="1"/>
  <c r="R45" i="41"/>
  <c r="P47" i="41" a="1"/>
  <c r="P47" i="41" s="1"/>
  <c r="R48" i="41"/>
  <c r="P52" i="41" a="1"/>
  <c r="P52" i="41" s="1"/>
  <c r="P53" i="41" a="1"/>
  <c r="P53" i="41" s="1"/>
  <c r="P28" i="41" a="1"/>
  <c r="P28" i="41" s="1"/>
  <c r="P32" i="41" a="1"/>
  <c r="P32" i="41" s="1"/>
  <c r="P51" i="41" a="1"/>
  <c r="P51" i="41" s="1"/>
  <c r="Q55" i="41" a="1"/>
  <c r="Q55" i="41" s="1"/>
  <c r="R56" i="41"/>
  <c r="R57" i="41"/>
  <c r="Q58" i="41" a="1"/>
  <c r="Q58" i="41" s="1"/>
  <c r="Q26" i="41" a="1"/>
  <c r="Q26" i="41" s="1"/>
  <c r="R32" i="41"/>
  <c r="Q34" i="41" a="1"/>
  <c r="Q34" i="41" s="1"/>
  <c r="P35" i="41" a="1"/>
  <c r="P35" i="41" s="1"/>
  <c r="P37" i="41" a="1"/>
  <c r="P37" i="41" s="1"/>
  <c r="Q42" i="41" a="1"/>
  <c r="Q42" i="41" s="1"/>
  <c r="Q44" i="41" a="1"/>
  <c r="Q44" i="41" s="1"/>
  <c r="R25" i="41"/>
  <c r="P29" i="41" a="1"/>
  <c r="P29" i="41" s="1"/>
  <c r="R34" i="41"/>
  <c r="R37" i="41"/>
  <c r="R42" i="41"/>
  <c r="P46" i="41" a="1"/>
  <c r="P46" i="41" s="1"/>
  <c r="Q51" i="41" a="1"/>
  <c r="Q51" i="41" s="1"/>
  <c r="R52" i="41"/>
  <c r="R53" i="41"/>
  <c r="R54" i="41"/>
  <c r="R59" i="41"/>
  <c r="Q60" i="41" a="1"/>
  <c r="Q60" i="41" s="1"/>
  <c r="Q35" i="41" a="1"/>
  <c r="Q35" i="41" s="1"/>
  <c r="Q41" i="41" a="1"/>
  <c r="Q41" i="41" s="1"/>
  <c r="P43" i="41" a="1"/>
  <c r="P43" i="41" s="1"/>
  <c r="Q46" i="41" a="1"/>
  <c r="Q46" i="41" s="1"/>
  <c r="R51" i="41"/>
  <c r="R60" i="41"/>
  <c r="Q61" i="41" a="1"/>
  <c r="Q61" i="41" s="1"/>
  <c r="P63" i="41" a="1"/>
  <c r="P63" i="41" s="1"/>
  <c r="R68" i="41"/>
  <c r="Q69" i="41" a="1"/>
  <c r="Q69" i="41" s="1"/>
  <c r="Q33" i="41" a="1"/>
  <c r="Q33" i="41" s="1"/>
  <c r="P36" i="41" a="1"/>
  <c r="P36" i="41" s="1"/>
  <c r="R41" i="41"/>
  <c r="Q50" i="41" a="1"/>
  <c r="Q50" i="41" s="1"/>
  <c r="R61" i="41"/>
  <c r="Q62" i="41" a="1"/>
  <c r="Q62" i="41" s="1"/>
  <c r="P64" i="41" a="1"/>
  <c r="P64" i="41" s="1"/>
  <c r="R69" i="41"/>
  <c r="Q70" i="41" a="1"/>
  <c r="Q70" i="41" s="1"/>
  <c r="P72" i="41" a="1"/>
  <c r="P72" i="41" s="1"/>
  <c r="P65" i="41" a="1"/>
  <c r="P65" i="41" s="1"/>
  <c r="P20" i="41" a="1"/>
  <c r="P20" i="41" s="1"/>
  <c r="R33" i="41"/>
  <c r="P38" i="41" a="1"/>
  <c r="P38" i="41" s="1"/>
  <c r="Q43" i="41" a="1"/>
  <c r="Q43" i="41" s="1"/>
  <c r="P45" i="41" a="1"/>
  <c r="P45" i="41" s="1"/>
  <c r="Q49" i="41" a="1"/>
  <c r="Q49" i="41" s="1"/>
  <c r="R50" i="41"/>
  <c r="R62" i="41"/>
  <c r="Q63" i="41" a="1"/>
  <c r="Q63" i="41" s="1"/>
  <c r="Q52" i="41" a="1"/>
  <c r="Q52" i="41" s="1"/>
  <c r="P61" i="41" a="1"/>
  <c r="P61" i="41" s="1"/>
  <c r="R64" i="41"/>
  <c r="R66" i="41"/>
  <c r="R58" i="41"/>
  <c r="P59" i="41" a="1"/>
  <c r="P59" i="41" s="1"/>
  <c r="Q59" i="41" a="1"/>
  <c r="Q59" i="41" s="1"/>
  <c r="R63" i="41"/>
  <c r="P67" i="41" a="1"/>
  <c r="P67" i="41" s="1"/>
  <c r="P56" i="41" a="1"/>
  <c r="P56" i="41" s="1"/>
  <c r="P60" i="41" a="1"/>
  <c r="P60" i="41" s="1"/>
  <c r="P62" i="41" a="1"/>
  <c r="P62" i="41" s="1"/>
  <c r="R65" i="41"/>
  <c r="Q67" i="41" a="1"/>
  <c r="Q67" i="41" s="1"/>
  <c r="P54" i="41" a="1"/>
  <c r="P54" i="41" s="1"/>
  <c r="P57" i="41" a="1"/>
  <c r="P57" i="41" s="1"/>
  <c r="P66" i="41" a="1"/>
  <c r="P66" i="41" s="1"/>
  <c r="R67" i="41"/>
  <c r="P69" i="41" a="1"/>
  <c r="P69" i="41" s="1"/>
  <c r="R70" i="41"/>
  <c r="R71" i="41"/>
  <c r="R72" i="41"/>
  <c r="Q54" i="41" a="1"/>
  <c r="Q54" i="41" s="1"/>
  <c r="Q57" i="41" a="1"/>
  <c r="Q57" i="41" s="1"/>
  <c r="Q64" i="41" a="1"/>
  <c r="Q64" i="41" s="1"/>
  <c r="Q68" i="41" a="1"/>
  <c r="Q68" i="41" s="1"/>
  <c r="Q72" i="41" a="1"/>
  <c r="Q72" i="41" s="1"/>
  <c r="P58" i="41" a="1"/>
  <c r="P58" i="41" s="1"/>
  <c r="Q65" i="41" a="1"/>
  <c r="Q65" i="41" s="1"/>
  <c r="P70" i="41" a="1"/>
  <c r="P70" i="41" s="1"/>
  <c r="P73" i="41" a="1"/>
  <c r="P73" i="41" s="1"/>
  <c r="Q74" i="41" a="1"/>
  <c r="Q74" i="41" s="1"/>
  <c r="R75" i="41"/>
  <c r="R74" i="41"/>
  <c r="Q53" i="41" a="1"/>
  <c r="Q53" i="41" s="1"/>
  <c r="P68" i="41" a="1"/>
  <c r="P68" i="41" s="1"/>
  <c r="Q73" i="41" a="1"/>
  <c r="Q73" i="41" s="1"/>
  <c r="P71" i="41" a="1"/>
  <c r="P71" i="41" s="1"/>
  <c r="P75" i="41" a="1"/>
  <c r="P75" i="41" s="1"/>
  <c r="Q66" i="41" a="1"/>
  <c r="Q66" i="41" s="1"/>
  <c r="R73" i="41"/>
  <c r="P76" i="41" a="1"/>
  <c r="P76" i="41" s="1"/>
  <c r="Q76" i="41" a="1"/>
  <c r="Q76" i="41" s="1"/>
  <c r="P74" i="41" a="1"/>
  <c r="P74" i="41" s="1"/>
  <c r="Q71" i="41" a="1"/>
  <c r="Q71" i="41" s="1"/>
  <c r="R76" i="41"/>
  <c r="Q75" i="41" a="1"/>
  <c r="Q75" i="41" s="1"/>
  <c r="H198" i="39" a="1"/>
  <c r="H198" i="39" s="1"/>
  <c r="I198" i="39" a="1"/>
  <c r="I198" i="39" s="1"/>
  <c r="K198" i="39"/>
  <c r="F198" i="39"/>
  <c r="G198" i="39"/>
  <c r="J198" i="39" a="1"/>
  <c r="J198" i="39" s="1"/>
  <c r="L198" i="39"/>
  <c r="G205" i="39"/>
  <c r="H205" i="39" a="1"/>
  <c r="H205" i="39" s="1"/>
  <c r="I205" i="39" a="1"/>
  <c r="I205" i="39" s="1"/>
  <c r="K205" i="39"/>
  <c r="F205" i="39"/>
  <c r="J205" i="39" a="1"/>
  <c r="J205" i="39" s="1"/>
  <c r="L205" i="39"/>
  <c r="F148" i="39"/>
  <c r="K148" i="39"/>
  <c r="J148" i="39" a="1"/>
  <c r="J148" i="39" s="1"/>
  <c r="H148" i="39" a="1"/>
  <c r="H148" i="39" s="1"/>
  <c r="I148" i="39" a="1"/>
  <c r="I148" i="39" s="1"/>
  <c r="L148" i="39"/>
  <c r="G148" i="39"/>
  <c r="G177" i="39"/>
  <c r="H177" i="39" a="1"/>
  <c r="H177" i="39" s="1"/>
  <c r="I177" i="39" a="1"/>
  <c r="I177" i="39" s="1"/>
  <c r="L177" i="39"/>
  <c r="J177" i="39" a="1"/>
  <c r="J177" i="39" s="1"/>
  <c r="F177" i="39"/>
  <c r="K177" i="39"/>
  <c r="I141" i="39" a="1"/>
  <c r="I141" i="39" s="1"/>
  <c r="J141" i="39" a="1"/>
  <c r="J141" i="39" s="1"/>
  <c r="K141" i="39"/>
  <c r="F141" i="39"/>
  <c r="G141" i="39"/>
  <c r="L141" i="39"/>
  <c r="H141" i="39" a="1"/>
  <c r="H141" i="39" s="1"/>
  <c r="G180" i="39"/>
  <c r="L180" i="39"/>
  <c r="I180" i="39" a="1"/>
  <c r="I180" i="39" s="1"/>
  <c r="K180" i="39"/>
  <c r="J180" i="39" a="1"/>
  <c r="J180" i="39" s="1"/>
  <c r="F180" i="39"/>
  <c r="H180" i="39" a="1"/>
  <c r="H180" i="39" s="1"/>
  <c r="J202" i="39" a="1"/>
  <c r="J202" i="39" s="1"/>
  <c r="H202" i="39" a="1"/>
  <c r="H202" i="39" s="1"/>
  <c r="K202" i="39"/>
  <c r="F202" i="39"/>
  <c r="G202" i="39"/>
  <c r="I202" i="39" a="1"/>
  <c r="I202" i="39" s="1"/>
  <c r="L202" i="39"/>
  <c r="H139" i="39" a="1"/>
  <c r="H139" i="39" s="1"/>
  <c r="K139" i="39"/>
  <c r="L139" i="39"/>
  <c r="G139" i="39"/>
  <c r="I139" i="39" a="1"/>
  <c r="I139" i="39" s="1"/>
  <c r="F139" i="39"/>
  <c r="J139" i="39" a="1"/>
  <c r="J139" i="39" s="1"/>
  <c r="J186" i="39" a="1"/>
  <c r="J186" i="39" s="1"/>
  <c r="H186" i="39" a="1"/>
  <c r="H186" i="39" s="1"/>
  <c r="F186" i="39"/>
  <c r="G186" i="39"/>
  <c r="K186" i="39"/>
  <c r="L186" i="39"/>
  <c r="I186" i="39" a="1"/>
  <c r="I186" i="39" s="1"/>
  <c r="J143" i="39" a="1"/>
  <c r="J143" i="39" s="1"/>
  <c r="K143" i="39"/>
  <c r="I143" i="39" a="1"/>
  <c r="I143" i="39" s="1"/>
  <c r="F143" i="39"/>
  <c r="L143" i="39"/>
  <c r="G143" i="39"/>
  <c r="H143" i="39" a="1"/>
  <c r="H143" i="39" s="1"/>
  <c r="X19" i="45"/>
  <c r="X17" i="45"/>
  <c r="G166" i="39"/>
  <c r="I166" i="39" a="1"/>
  <c r="I166" i="39" s="1"/>
  <c r="J166" i="39" a="1"/>
  <c r="J166" i="39" s="1"/>
  <c r="K166" i="39"/>
  <c r="L166" i="39"/>
  <c r="F166" i="39"/>
  <c r="H166" i="39" a="1"/>
  <c r="H166" i="39" s="1"/>
  <c r="H203" i="39" a="1"/>
  <c r="H203" i="39" s="1"/>
  <c r="G203" i="39"/>
  <c r="I203" i="39" a="1"/>
  <c r="I203" i="39" s="1"/>
  <c r="J203" i="39" a="1"/>
  <c r="J203" i="39" s="1"/>
  <c r="L203" i="39"/>
  <c r="F203" i="39"/>
  <c r="K203" i="39"/>
  <c r="G145" i="39"/>
  <c r="L145" i="39"/>
  <c r="I145" i="39" a="1"/>
  <c r="I145" i="39" s="1"/>
  <c r="K145" i="39"/>
  <c r="H145" i="39" a="1"/>
  <c r="H145" i="39" s="1"/>
  <c r="J145" i="39" a="1"/>
  <c r="J145" i="39" s="1"/>
  <c r="F145" i="39"/>
  <c r="F173" i="39"/>
  <c r="L173" i="39"/>
  <c r="G173" i="39"/>
  <c r="H173" i="39" a="1"/>
  <c r="H173" i="39" s="1"/>
  <c r="J173" i="39" a="1"/>
  <c r="J173" i="39" s="1"/>
  <c r="I173" i="39" a="1"/>
  <c r="I173" i="39" s="1"/>
  <c r="K173" i="39"/>
  <c r="K211" i="39"/>
  <c r="F211" i="39"/>
  <c r="L211" i="39"/>
  <c r="G211" i="39"/>
  <c r="H211" i="39" a="1"/>
  <c r="H211" i="39" s="1"/>
  <c r="I211" i="39" a="1"/>
  <c r="I211" i="39" s="1"/>
  <c r="J211" i="39" a="1"/>
  <c r="J211" i="39" s="1"/>
  <c r="F175" i="39"/>
  <c r="K175" i="39"/>
  <c r="I175" i="39" a="1"/>
  <c r="I175" i="39" s="1"/>
  <c r="L175" i="39"/>
  <c r="H175" i="39" a="1"/>
  <c r="H175" i="39" s="1"/>
  <c r="J175" i="39" a="1"/>
  <c r="J175" i="39" s="1"/>
  <c r="G175" i="39"/>
  <c r="J189" i="39" a="1"/>
  <c r="J189" i="39" s="1"/>
  <c r="K189" i="39"/>
  <c r="G189" i="39"/>
  <c r="F189" i="39"/>
  <c r="H189" i="39" a="1"/>
  <c r="H189" i="39" s="1"/>
  <c r="I189" i="39" a="1"/>
  <c r="I189" i="39" s="1"/>
  <c r="L189" i="39"/>
  <c r="G137" i="39"/>
  <c r="L137" i="39"/>
  <c r="F137" i="39"/>
  <c r="K137" i="39"/>
  <c r="H137" i="39" a="1"/>
  <c r="H137" i="39" s="1"/>
  <c r="J137" i="39" a="1"/>
  <c r="J137" i="39" s="1"/>
  <c r="I137" i="39" a="1"/>
  <c r="I137" i="39" s="1"/>
  <c r="J178" i="39" a="1"/>
  <c r="J178" i="39" s="1"/>
  <c r="F178" i="39"/>
  <c r="L178" i="39"/>
  <c r="G178" i="39"/>
  <c r="H178" i="39" a="1"/>
  <c r="H178" i="39" s="1"/>
  <c r="I178" i="39" a="1"/>
  <c r="I178" i="39" s="1"/>
  <c r="K178" i="39"/>
  <c r="J133" i="39" a="1"/>
  <c r="J133" i="39" s="1"/>
  <c r="G133" i="39"/>
  <c r="H133" i="39" a="1"/>
  <c r="H133" i="39" s="1"/>
  <c r="F133" i="39"/>
  <c r="K133" i="39"/>
  <c r="I133" i="39" a="1"/>
  <c r="I133" i="39" s="1"/>
  <c r="L133" i="39"/>
  <c r="Z15" i="45"/>
  <c r="H209" i="39" a="1"/>
  <c r="H209" i="39" s="1"/>
  <c r="I209" i="39" a="1"/>
  <c r="I209" i="39" s="1"/>
  <c r="J209" i="39" a="1"/>
  <c r="J209" i="39" s="1"/>
  <c r="F209" i="39"/>
  <c r="L209" i="39"/>
  <c r="G209" i="39"/>
  <c r="K209" i="39"/>
  <c r="I146" i="39" a="1"/>
  <c r="I146" i="39" s="1"/>
  <c r="K146" i="39"/>
  <c r="L146" i="39"/>
  <c r="F146" i="39"/>
  <c r="H146" i="39" a="1"/>
  <c r="H146" i="39" s="1"/>
  <c r="G146" i="39"/>
  <c r="J146" i="39" a="1"/>
  <c r="J146" i="39" s="1"/>
  <c r="G201" i="39"/>
  <c r="L201" i="39"/>
  <c r="H201" i="39" a="1"/>
  <c r="H201" i="39" s="1"/>
  <c r="I201" i="39" a="1"/>
  <c r="I201" i="39" s="1"/>
  <c r="J201" i="39" a="1"/>
  <c r="J201" i="39" s="1"/>
  <c r="F201" i="39"/>
  <c r="K201" i="39"/>
  <c r="I197" i="39" a="1"/>
  <c r="I197" i="39" s="1"/>
  <c r="H197" i="39" a="1"/>
  <c r="H197" i="39" s="1"/>
  <c r="J197" i="39" a="1"/>
  <c r="J197" i="39" s="1"/>
  <c r="L197" i="39"/>
  <c r="G197" i="39"/>
  <c r="F197" i="39"/>
  <c r="K197" i="39"/>
  <c r="H170" i="39" a="1"/>
  <c r="H170" i="39" s="1"/>
  <c r="G170" i="39"/>
  <c r="I170" i="39" a="1"/>
  <c r="I170" i="39" s="1"/>
  <c r="K170" i="39"/>
  <c r="F170" i="39"/>
  <c r="J170" i="39" a="1"/>
  <c r="J170" i="39" s="1"/>
  <c r="L170" i="39"/>
  <c r="H206" i="39" a="1"/>
  <c r="H206" i="39" s="1"/>
  <c r="K206" i="39"/>
  <c r="F206" i="39"/>
  <c r="L206" i="39"/>
  <c r="G206" i="39"/>
  <c r="I206" i="39" a="1"/>
  <c r="I206" i="39" s="1"/>
  <c r="J206" i="39" a="1"/>
  <c r="J206" i="39" s="1"/>
  <c r="H163" i="39" a="1"/>
  <c r="H163" i="39" s="1"/>
  <c r="J163" i="39" a="1"/>
  <c r="J163" i="39" s="1"/>
  <c r="I163" i="39" a="1"/>
  <c r="I163" i="39" s="1"/>
  <c r="L163" i="39"/>
  <c r="K163" i="39"/>
  <c r="G163" i="39"/>
  <c r="F163" i="39"/>
  <c r="I184" i="39" a="1"/>
  <c r="I184" i="39" s="1"/>
  <c r="J184" i="39" a="1"/>
  <c r="J184" i="39" s="1"/>
  <c r="K184" i="39"/>
  <c r="G184" i="39"/>
  <c r="L184" i="39"/>
  <c r="F184" i="39"/>
  <c r="H184" i="39" a="1"/>
  <c r="H184" i="39" s="1"/>
  <c r="J199" i="39" a="1"/>
  <c r="J199" i="39" s="1"/>
  <c r="F199" i="39"/>
  <c r="K199" i="39"/>
  <c r="H199" i="39" a="1"/>
  <c r="H199" i="39" s="1"/>
  <c r="I199" i="39" a="1"/>
  <c r="I199" i="39" s="1"/>
  <c r="L199" i="39"/>
  <c r="G199" i="39"/>
  <c r="F172" i="39"/>
  <c r="K172" i="39"/>
  <c r="L172" i="39"/>
  <c r="G172" i="39"/>
  <c r="J172" i="39" a="1"/>
  <c r="J172" i="39" s="1"/>
  <c r="H172" i="39" a="1"/>
  <c r="H172" i="39" s="1"/>
  <c r="I172" i="39" a="1"/>
  <c r="I172" i="39" s="1"/>
  <c r="Z13" i="45"/>
  <c r="I176" i="39" a="1"/>
  <c r="I176" i="39" s="1"/>
  <c r="H176" i="39" a="1"/>
  <c r="H176" i="39" s="1"/>
  <c r="J176" i="39" a="1"/>
  <c r="J176" i="39" s="1"/>
  <c r="K176" i="39"/>
  <c r="L176" i="39"/>
  <c r="F176" i="39"/>
  <c r="G176" i="39"/>
  <c r="H132" i="39" a="1"/>
  <c r="H132" i="39" s="1"/>
  <c r="G132" i="39"/>
  <c r="I132" i="39" a="1"/>
  <c r="I132" i="39" s="1"/>
  <c r="J132" i="39" a="1"/>
  <c r="J132" i="39" s="1"/>
  <c r="F132" i="39"/>
  <c r="K132" i="39"/>
  <c r="L132" i="39"/>
  <c r="F196" i="39"/>
  <c r="K196" i="39"/>
  <c r="G196" i="39"/>
  <c r="L196" i="39"/>
  <c r="H196" i="39" a="1"/>
  <c r="H196" i="39" s="1"/>
  <c r="I196" i="39" a="1"/>
  <c r="I196" i="39" s="1"/>
  <c r="J196" i="39" a="1"/>
  <c r="J196" i="39" s="1"/>
  <c r="I192" i="39" a="1"/>
  <c r="I192" i="39" s="1"/>
  <c r="G192" i="39"/>
  <c r="J192" i="39" a="1"/>
  <c r="J192" i="39" s="1"/>
  <c r="K192" i="39"/>
  <c r="L192" i="39"/>
  <c r="H192" i="39" a="1"/>
  <c r="H192" i="39" s="1"/>
  <c r="F192" i="39"/>
  <c r="F164" i="39"/>
  <c r="K164" i="39"/>
  <c r="I164" i="39" a="1"/>
  <c r="I164" i="39" s="1"/>
  <c r="L164" i="39"/>
  <c r="J164" i="39" a="1"/>
  <c r="J164" i="39" s="1"/>
  <c r="H164" i="39" a="1"/>
  <c r="H164" i="39" s="1"/>
  <c r="G164" i="39"/>
  <c r="H182" i="39" a="1"/>
  <c r="H182" i="39" s="1"/>
  <c r="G182" i="39"/>
  <c r="I182" i="39" a="1"/>
  <c r="I182" i="39" s="1"/>
  <c r="F182" i="39"/>
  <c r="J182" i="39" a="1"/>
  <c r="J182" i="39" s="1"/>
  <c r="L182" i="39"/>
  <c r="K182" i="39"/>
  <c r="F162" i="39"/>
  <c r="L162" i="39"/>
  <c r="I162" i="39" a="1"/>
  <c r="I162" i="39" s="1"/>
  <c r="J162" i="39" a="1"/>
  <c r="J162" i="39" s="1"/>
  <c r="G162" i="39"/>
  <c r="H162" i="39" a="1"/>
  <c r="H162" i="39" s="1"/>
  <c r="K162" i="39"/>
  <c r="J179" i="39" a="1"/>
  <c r="J179" i="39" s="1"/>
  <c r="K179" i="39"/>
  <c r="G179" i="39"/>
  <c r="H179" i="39" a="1"/>
  <c r="H179" i="39" s="1"/>
  <c r="I179" i="39" a="1"/>
  <c r="I179" i="39" s="1"/>
  <c r="F179" i="39"/>
  <c r="L179" i="39"/>
  <c r="K193" i="39"/>
  <c r="F193" i="39"/>
  <c r="L193" i="39"/>
  <c r="H193" i="39" a="1"/>
  <c r="H193" i="39" s="1"/>
  <c r="J193" i="39" a="1"/>
  <c r="J193" i="39" s="1"/>
  <c r="G193" i="39"/>
  <c r="I193" i="39" a="1"/>
  <c r="I193" i="39" s="1"/>
  <c r="K138" i="39"/>
  <c r="L138" i="39"/>
  <c r="F138" i="39"/>
  <c r="G138" i="39"/>
  <c r="J138" i="39" a="1"/>
  <c r="J138" i="39" s="1"/>
  <c r="H138" i="39" a="1"/>
  <c r="H138" i="39" s="1"/>
  <c r="I138" i="39" a="1"/>
  <c r="I138" i="39" s="1"/>
  <c r="X13" i="45"/>
  <c r="J168" i="39" a="1"/>
  <c r="J168" i="39" s="1"/>
  <c r="H168" i="39" a="1"/>
  <c r="H168" i="39" s="1"/>
  <c r="F168" i="39"/>
  <c r="G168" i="39"/>
  <c r="I168" i="39" a="1"/>
  <c r="I168" i="39" s="1"/>
  <c r="L168" i="39"/>
  <c r="K168" i="39"/>
  <c r="I200" i="39" a="1"/>
  <c r="I200" i="39" s="1"/>
  <c r="H200" i="39" a="1"/>
  <c r="H200" i="39" s="1"/>
  <c r="K200" i="39"/>
  <c r="F200" i="39"/>
  <c r="G200" i="39"/>
  <c r="J200" i="39" a="1"/>
  <c r="J200" i="39" s="1"/>
  <c r="L200" i="39"/>
  <c r="H195" i="39" a="1"/>
  <c r="H195" i="39" s="1"/>
  <c r="G195" i="39"/>
  <c r="I195" i="39" a="1"/>
  <c r="I195" i="39" s="1"/>
  <c r="K195" i="39"/>
  <c r="F195" i="39"/>
  <c r="J195" i="39" a="1"/>
  <c r="J195" i="39" s="1"/>
  <c r="L195" i="39"/>
  <c r="F152" i="39"/>
  <c r="L152" i="39"/>
  <c r="G152" i="39"/>
  <c r="I152" i="39" a="1"/>
  <c r="I152" i="39" s="1"/>
  <c r="K152" i="39"/>
  <c r="H152" i="39" a="1"/>
  <c r="H152" i="39" s="1"/>
  <c r="J152" i="39" a="1"/>
  <c r="J152" i="39" s="1"/>
  <c r="H181" i="39" a="1"/>
  <c r="H181" i="39" s="1"/>
  <c r="J181" i="39" a="1"/>
  <c r="J181" i="39" s="1"/>
  <c r="F181" i="39"/>
  <c r="K181" i="39"/>
  <c r="G181" i="39"/>
  <c r="I181" i="39" a="1"/>
  <c r="I181" i="39" s="1"/>
  <c r="L181" i="39"/>
  <c r="H171" i="39" a="1"/>
  <c r="H171" i="39" s="1"/>
  <c r="G171" i="39"/>
  <c r="F171" i="39"/>
  <c r="I171" i="39" a="1"/>
  <c r="I171" i="39" s="1"/>
  <c r="K171" i="39"/>
  <c r="J171" i="39" a="1"/>
  <c r="J171" i="39" s="1"/>
  <c r="L171" i="39"/>
  <c r="G161" i="39"/>
  <c r="L161" i="39"/>
  <c r="J161" i="39" a="1"/>
  <c r="J161" i="39" s="1"/>
  <c r="H161" i="39" a="1"/>
  <c r="H161" i="39" s="1"/>
  <c r="I161" i="39" a="1"/>
  <c r="I161" i="39" s="1"/>
  <c r="F161" i="39"/>
  <c r="K161" i="39"/>
  <c r="H174" i="39" a="1"/>
  <c r="H174" i="39" s="1"/>
  <c r="J174" i="39" a="1"/>
  <c r="J174" i="39" s="1"/>
  <c r="K174" i="39"/>
  <c r="G174" i="39"/>
  <c r="F174" i="39"/>
  <c r="I174" i="39" a="1"/>
  <c r="I174" i="39" s="1"/>
  <c r="L174" i="39"/>
  <c r="G188" i="39"/>
  <c r="L188" i="39"/>
  <c r="K188" i="39"/>
  <c r="F188" i="39"/>
  <c r="H188" i="39" a="1"/>
  <c r="H188" i="39" s="1"/>
  <c r="J188" i="39" a="1"/>
  <c r="J188" i="39" s="1"/>
  <c r="I188" i="39" a="1"/>
  <c r="I188" i="39" s="1"/>
  <c r="K134" i="39"/>
  <c r="G134" i="39"/>
  <c r="H134" i="39" a="1"/>
  <c r="H134" i="39" s="1"/>
  <c r="F134" i="39"/>
  <c r="I134" i="39" a="1"/>
  <c r="I134" i="39" s="1"/>
  <c r="J134" i="39" a="1"/>
  <c r="J134" i="39" s="1"/>
  <c r="L134" i="39"/>
  <c r="H160" i="39" a="1"/>
  <c r="H160" i="39" s="1"/>
  <c r="J160" i="39" a="1"/>
  <c r="J160" i="39" s="1"/>
  <c r="K160" i="39"/>
  <c r="F160" i="39"/>
  <c r="I160" i="39" a="1"/>
  <c r="I160" i="39" s="1"/>
  <c r="L160" i="39"/>
  <c r="G160" i="39"/>
  <c r="G169" i="39"/>
  <c r="L169" i="39"/>
  <c r="I169" i="39" a="1"/>
  <c r="I169" i="39" s="1"/>
  <c r="H169" i="39" a="1"/>
  <c r="H169" i="39" s="1"/>
  <c r="J169" i="39" a="1"/>
  <c r="J169" i="39" s="1"/>
  <c r="K169" i="39"/>
  <c r="F169" i="39"/>
  <c r="F191" i="39"/>
  <c r="K191" i="39"/>
  <c r="H191" i="39" a="1"/>
  <c r="H191" i="39" s="1"/>
  <c r="I191" i="39" a="1"/>
  <c r="I191" i="39" s="1"/>
  <c r="J191" i="39" a="1"/>
  <c r="J191" i="39" s="1"/>
  <c r="G191" i="39"/>
  <c r="L191" i="39"/>
  <c r="F140" i="39"/>
  <c r="K140" i="39"/>
  <c r="J140" i="39" a="1"/>
  <c r="J140" i="39" s="1"/>
  <c r="L140" i="39"/>
  <c r="G140" i="39"/>
  <c r="H140" i="39" a="1"/>
  <c r="H140" i="39" s="1"/>
  <c r="I140" i="39" a="1"/>
  <c r="I140" i="39" s="1"/>
  <c r="G153" i="39"/>
  <c r="L153" i="39"/>
  <c r="J153" i="39" a="1"/>
  <c r="J153" i="39" s="1"/>
  <c r="F153" i="39"/>
  <c r="H153" i="39" a="1"/>
  <c r="H153" i="39" s="1"/>
  <c r="I153" i="39" a="1"/>
  <c r="I153" i="39" s="1"/>
  <c r="K153" i="39"/>
  <c r="F136" i="39"/>
  <c r="G136" i="39"/>
  <c r="I136" i="39" a="1"/>
  <c r="I136" i="39" s="1"/>
  <c r="H136" i="39" a="1"/>
  <c r="H136" i="39" s="1"/>
  <c r="J136" i="39" a="1"/>
  <c r="J136" i="39" s="1"/>
  <c r="L136" i="39"/>
  <c r="K136" i="39"/>
  <c r="I144" i="39" a="1"/>
  <c r="I144" i="39" s="1"/>
  <c r="J144" i="39" a="1"/>
  <c r="J144" i="39" s="1"/>
  <c r="L144" i="39"/>
  <c r="F144" i="39"/>
  <c r="G144" i="39"/>
  <c r="H144" i="39" a="1"/>
  <c r="H144" i="39" s="1"/>
  <c r="K144" i="39"/>
  <c r="J158" i="39" a="1"/>
  <c r="J158" i="39" s="1"/>
  <c r="K158" i="39"/>
  <c r="L158" i="39"/>
  <c r="G158" i="39"/>
  <c r="H158" i="39" a="1"/>
  <c r="H158" i="39" s="1"/>
  <c r="I158" i="39" a="1"/>
  <c r="I158" i="39" s="1"/>
  <c r="F158" i="39"/>
  <c r="F183" i="39"/>
  <c r="K183" i="39"/>
  <c r="L183" i="39"/>
  <c r="G183" i="39"/>
  <c r="H183" i="39" a="1"/>
  <c r="H183" i="39" s="1"/>
  <c r="I183" i="39" a="1"/>
  <c r="I183" i="39" s="1"/>
  <c r="J183" i="39" a="1"/>
  <c r="J183" i="39" s="1"/>
  <c r="J167" i="39" a="1"/>
  <c r="J167" i="39" s="1"/>
  <c r="F167" i="39"/>
  <c r="L167" i="39"/>
  <c r="H167" i="39" a="1"/>
  <c r="H167" i="39" s="1"/>
  <c r="K167" i="39"/>
  <c r="G167" i="39"/>
  <c r="I167" i="39" a="1"/>
  <c r="I167" i="39" s="1"/>
  <c r="N213" i="39" l="1"/>
  <c r="N217" i="39" s="1"/>
  <c r="M213" i="39"/>
  <c r="U75" i="41"/>
  <c r="S75" i="41"/>
  <c r="U73" i="41"/>
  <c r="S73" i="41"/>
  <c r="U54" i="41"/>
  <c r="S54" i="41"/>
  <c r="V62" i="41"/>
  <c r="O123" i="41" s="1"/>
  <c r="T62" i="41"/>
  <c r="K123" i="41" s="1"/>
  <c r="S65" i="41"/>
  <c r="U65" i="41"/>
  <c r="V41" i="41"/>
  <c r="O108" i="41" s="1"/>
  <c r="T41" i="41"/>
  <c r="K108" i="41" s="1"/>
  <c r="V51" i="41"/>
  <c r="O115" i="41" s="1"/>
  <c r="T51" i="41"/>
  <c r="K115" i="41" s="1"/>
  <c r="T53" i="41"/>
  <c r="K117" i="41" s="1"/>
  <c r="V53" i="41"/>
  <c r="O117" i="41" s="1"/>
  <c r="V25" i="41"/>
  <c r="T25" i="41"/>
  <c r="U52" i="41"/>
  <c r="S52" i="41"/>
  <c r="V49" i="41"/>
  <c r="T49" i="41"/>
  <c r="S41" i="41"/>
  <c r="U41" i="41"/>
  <c r="T22" i="41"/>
  <c r="K93" i="41" s="1"/>
  <c r="V22" i="41"/>
  <c r="O93" i="41" s="1"/>
  <c r="V21" i="41"/>
  <c r="O92" i="41" s="1"/>
  <c r="T21" i="41"/>
  <c r="K92" i="41" s="1"/>
  <c r="U39" i="41"/>
  <c r="S39" i="41"/>
  <c r="V20" i="41"/>
  <c r="T20" i="41"/>
  <c r="U56" i="41"/>
  <c r="S56" i="41"/>
  <c r="U9" i="41"/>
  <c r="P83" i="41" s="1"/>
  <c r="S9" i="41"/>
  <c r="T76" i="41"/>
  <c r="V76" i="41"/>
  <c r="U71" i="41"/>
  <c r="S71" i="41"/>
  <c r="S70" i="41"/>
  <c r="U70" i="41"/>
  <c r="T72" i="41"/>
  <c r="K130" i="41" s="1"/>
  <c r="V72" i="41"/>
  <c r="O130" i="41" s="1"/>
  <c r="U67" i="41"/>
  <c r="N126" i="41" s="1"/>
  <c r="S67" i="41"/>
  <c r="J126" i="41" s="1"/>
  <c r="U59" i="41"/>
  <c r="S59" i="41"/>
  <c r="T50" i="41"/>
  <c r="K114" i="41" s="1"/>
  <c r="V50" i="41"/>
  <c r="O114" i="41" s="1"/>
  <c r="V52" i="41"/>
  <c r="T52" i="41"/>
  <c r="V57" i="41"/>
  <c r="O120" i="41" s="1"/>
  <c r="T57" i="41"/>
  <c r="K120" i="41" s="1"/>
  <c r="V48" i="41"/>
  <c r="O113" i="41" s="1"/>
  <c r="T48" i="41"/>
  <c r="K113" i="41" s="1"/>
  <c r="S48" i="41"/>
  <c r="U48" i="41"/>
  <c r="T13" i="41"/>
  <c r="V13" i="41"/>
  <c r="V14" i="41"/>
  <c r="O87" i="41" s="1"/>
  <c r="T14" i="41"/>
  <c r="K87" i="41" s="1"/>
  <c r="T17" i="41"/>
  <c r="V17" i="41"/>
  <c r="S7" i="41"/>
  <c r="U7" i="41"/>
  <c r="U16" i="41"/>
  <c r="S16" i="41"/>
  <c r="T55" i="41"/>
  <c r="K118" i="41" s="1"/>
  <c r="V55" i="41"/>
  <c r="O118" i="41" s="1"/>
  <c r="T8" i="41"/>
  <c r="V8" i="41"/>
  <c r="T71" i="41"/>
  <c r="V71" i="41"/>
  <c r="T65" i="41"/>
  <c r="K125" i="41" s="1"/>
  <c r="V65" i="41"/>
  <c r="O125" i="41" s="1"/>
  <c r="V58" i="41"/>
  <c r="T58" i="41"/>
  <c r="U43" i="41"/>
  <c r="S43" i="41"/>
  <c r="T56" i="41"/>
  <c r="V56" i="41"/>
  <c r="S47" i="41"/>
  <c r="L104" i="41" s="1"/>
  <c r="U47" i="41"/>
  <c r="P104" i="41" s="1"/>
  <c r="T43" i="41"/>
  <c r="K110" i="41" s="1"/>
  <c r="V43" i="41"/>
  <c r="O110" i="41" s="1"/>
  <c r="V38" i="41"/>
  <c r="T38" i="41"/>
  <c r="V12" i="41"/>
  <c r="O86" i="41" s="1"/>
  <c r="T12" i="41"/>
  <c r="K86" i="41" s="1"/>
  <c r="V36" i="41"/>
  <c r="T36" i="41"/>
  <c r="T16" i="41"/>
  <c r="V16" i="41"/>
  <c r="V27" i="41"/>
  <c r="T27" i="41"/>
  <c r="U15" i="41"/>
  <c r="P88" i="41" s="1"/>
  <c r="S15" i="41"/>
  <c r="L88" i="41" s="1"/>
  <c r="V31" i="41"/>
  <c r="T31" i="41"/>
  <c r="V18" i="41"/>
  <c r="T18" i="41"/>
  <c r="K89" i="41" s="1"/>
  <c r="S74" i="41"/>
  <c r="U74" i="41"/>
  <c r="U68" i="41"/>
  <c r="S68" i="41"/>
  <c r="S58" i="41"/>
  <c r="L119" i="41" s="1"/>
  <c r="U58" i="41"/>
  <c r="P119" i="41" s="1"/>
  <c r="V70" i="41"/>
  <c r="T70" i="41"/>
  <c r="S62" i="41"/>
  <c r="U62" i="41"/>
  <c r="V66" i="41"/>
  <c r="T66" i="41"/>
  <c r="V69" i="41"/>
  <c r="O128" i="41" s="1"/>
  <c r="T69" i="41"/>
  <c r="K128" i="41" s="1"/>
  <c r="U46" i="41"/>
  <c r="P85" i="41" s="1"/>
  <c r="S46" i="41"/>
  <c r="L85" i="41" s="1"/>
  <c r="U37" i="41"/>
  <c r="S37" i="41"/>
  <c r="T45" i="41"/>
  <c r="K112" i="41" s="1"/>
  <c r="V45" i="41"/>
  <c r="O112" i="41" s="1"/>
  <c r="S40" i="41"/>
  <c r="L107" i="41" s="1"/>
  <c r="U40" i="41"/>
  <c r="S33" i="41"/>
  <c r="U33" i="41"/>
  <c r="T11" i="41"/>
  <c r="V11" i="41"/>
  <c r="U12" i="41"/>
  <c r="N86" i="41" s="1"/>
  <c r="S12" i="41"/>
  <c r="J86" i="41" s="1"/>
  <c r="S31" i="41"/>
  <c r="U31" i="41"/>
  <c r="T15" i="41"/>
  <c r="K88" i="41" s="1"/>
  <c r="V15" i="41"/>
  <c r="U22" i="41"/>
  <c r="S22" i="41"/>
  <c r="V26" i="41"/>
  <c r="O97" i="41" s="1"/>
  <c r="T26" i="41"/>
  <c r="K97" i="41" s="1"/>
  <c r="S26" i="41"/>
  <c r="U26" i="41"/>
  <c r="S13" i="41"/>
  <c r="U13" i="41"/>
  <c r="L213" i="39"/>
  <c r="L217" i="39" s="1"/>
  <c r="U76" i="41"/>
  <c r="S76" i="41"/>
  <c r="S72" i="41"/>
  <c r="J130" i="41" s="1"/>
  <c r="U72" i="41"/>
  <c r="N130" i="41" s="1"/>
  <c r="U69" i="41"/>
  <c r="S69" i="41"/>
  <c r="U60" i="41"/>
  <c r="S60" i="41"/>
  <c r="T64" i="41"/>
  <c r="V64" i="41"/>
  <c r="S64" i="41"/>
  <c r="U64" i="41"/>
  <c r="V68" i="41"/>
  <c r="T68" i="41"/>
  <c r="T42" i="41"/>
  <c r="K109" i="41" s="1"/>
  <c r="V42" i="41"/>
  <c r="O109" i="41" s="1"/>
  <c r="U35" i="41"/>
  <c r="S35" i="41"/>
  <c r="U51" i="41"/>
  <c r="S51" i="41"/>
  <c r="S44" i="41"/>
  <c r="U44" i="41"/>
  <c r="U38" i="41"/>
  <c r="S38" i="41"/>
  <c r="S30" i="41"/>
  <c r="U30" i="41"/>
  <c r="S29" i="41"/>
  <c r="U29" i="41"/>
  <c r="T24" i="41"/>
  <c r="K95" i="41" s="1"/>
  <c r="V24" i="41"/>
  <c r="O95" i="41" s="1"/>
  <c r="T47" i="41"/>
  <c r="V47" i="41"/>
  <c r="S24" i="41"/>
  <c r="J95" i="41" s="1"/>
  <c r="U24" i="41"/>
  <c r="N95" i="41" s="1"/>
  <c r="S11" i="41"/>
  <c r="U11" i="41"/>
  <c r="N85" i="41" s="1"/>
  <c r="K213" i="39"/>
  <c r="K217" i="39" s="1"/>
  <c r="T74" i="41"/>
  <c r="K96" i="41" s="1"/>
  <c r="V74" i="41"/>
  <c r="O96" i="41" s="1"/>
  <c r="T67" i="41"/>
  <c r="K126" i="41" s="1"/>
  <c r="V67" i="41"/>
  <c r="O126" i="41" s="1"/>
  <c r="S61" i="41"/>
  <c r="U61" i="41"/>
  <c r="U63" i="41"/>
  <c r="S63" i="41"/>
  <c r="T37" i="41"/>
  <c r="V37" i="41"/>
  <c r="O105" i="41" s="1"/>
  <c r="U34" i="41"/>
  <c r="S34" i="41"/>
  <c r="S32" i="41"/>
  <c r="U32" i="41"/>
  <c r="V40" i="41"/>
  <c r="T40" i="41"/>
  <c r="S49" i="41"/>
  <c r="U49" i="41"/>
  <c r="T30" i="41"/>
  <c r="V30" i="41"/>
  <c r="V29" i="41"/>
  <c r="T29" i="41"/>
  <c r="T7" i="41"/>
  <c r="V7" i="41"/>
  <c r="T28" i="41"/>
  <c r="K99" i="41" s="1"/>
  <c r="V28" i="41"/>
  <c r="O99" i="41" s="1"/>
  <c r="T19" i="41"/>
  <c r="V19" i="41"/>
  <c r="O90" i="41" s="1"/>
  <c r="U19" i="41"/>
  <c r="S19" i="41"/>
  <c r="U42" i="41"/>
  <c r="S42" i="41"/>
  <c r="T23" i="41"/>
  <c r="K94" i="41" s="1"/>
  <c r="V23" i="41"/>
  <c r="O94" i="41" s="1"/>
  <c r="T10" i="41"/>
  <c r="K84" i="41" s="1"/>
  <c r="V10" i="41"/>
  <c r="O84" i="41" s="1"/>
  <c r="T73" i="41"/>
  <c r="K131" i="41" s="1"/>
  <c r="V73" i="41"/>
  <c r="O131" i="41" s="1"/>
  <c r="T75" i="41"/>
  <c r="V75" i="41"/>
  <c r="S66" i="41"/>
  <c r="U66" i="41"/>
  <c r="T33" i="41"/>
  <c r="K102" i="41" s="1"/>
  <c r="V33" i="41"/>
  <c r="O102" i="41" s="1"/>
  <c r="V61" i="41"/>
  <c r="T61" i="41"/>
  <c r="T59" i="41"/>
  <c r="V59" i="41"/>
  <c r="T34" i="41"/>
  <c r="V34" i="41"/>
  <c r="T32" i="41"/>
  <c r="K101" i="41" s="1"/>
  <c r="V32" i="41"/>
  <c r="O101" i="41" s="1"/>
  <c r="S28" i="41"/>
  <c r="U28" i="41"/>
  <c r="U27" i="41"/>
  <c r="S27" i="41"/>
  <c r="S25" i="41"/>
  <c r="U25" i="41"/>
  <c r="U45" i="41"/>
  <c r="N112" i="41" s="1"/>
  <c r="S45" i="41"/>
  <c r="J112" i="41" s="1"/>
  <c r="S23" i="41"/>
  <c r="U23" i="41"/>
  <c r="S36" i="41"/>
  <c r="J104" i="41" s="1"/>
  <c r="U36" i="41"/>
  <c r="N104" i="41" s="1"/>
  <c r="U17" i="41"/>
  <c r="S17" i="41"/>
  <c r="S18" i="41"/>
  <c r="J89" i="41" s="1"/>
  <c r="U18" i="41"/>
  <c r="N89" i="41" s="1"/>
  <c r="S10" i="41"/>
  <c r="U10" i="41"/>
  <c r="S57" i="41"/>
  <c r="U57" i="41"/>
  <c r="T63" i="41"/>
  <c r="V63" i="41"/>
  <c r="S20" i="41"/>
  <c r="U20" i="41"/>
  <c r="S50" i="41"/>
  <c r="J114" i="41" s="1"/>
  <c r="U50" i="41"/>
  <c r="N114" i="41" s="1"/>
  <c r="V60" i="41"/>
  <c r="O122" i="41" s="1"/>
  <c r="T60" i="41"/>
  <c r="K122" i="41" s="1"/>
  <c r="T54" i="41"/>
  <c r="V54" i="41"/>
  <c r="U53" i="41"/>
  <c r="S53" i="41"/>
  <c r="S55" i="41"/>
  <c r="U55" i="41"/>
  <c r="T46" i="41"/>
  <c r="V46" i="41"/>
  <c r="T44" i="41"/>
  <c r="K111" i="41" s="1"/>
  <c r="V44" i="41"/>
  <c r="O111" i="41" s="1"/>
  <c r="U21" i="41"/>
  <c r="N92" i="41" s="1"/>
  <c r="S21" i="41"/>
  <c r="J92" i="41" s="1"/>
  <c r="V35" i="41"/>
  <c r="T35" i="41"/>
  <c r="U14" i="41"/>
  <c r="S14" i="41"/>
  <c r="V39" i="41"/>
  <c r="O106" i="41" s="1"/>
  <c r="T39" i="41"/>
  <c r="K106" i="41" s="1"/>
  <c r="U8" i="41"/>
  <c r="S8" i="41"/>
  <c r="V9" i="41"/>
  <c r="T9" i="41"/>
  <c r="K83" i="41" s="1"/>
  <c r="M217" i="39" l="1"/>
  <c r="O213" i="39"/>
  <c r="L105" i="41"/>
  <c r="K90" i="41"/>
  <c r="J122" i="41"/>
  <c r="L122" i="41"/>
  <c r="N93" i="41"/>
  <c r="P93" i="41"/>
  <c r="P105" i="41"/>
  <c r="J123" i="41"/>
  <c r="L123" i="41"/>
  <c r="J96" i="41"/>
  <c r="L96" i="41"/>
  <c r="N110" i="41"/>
  <c r="P110" i="41"/>
  <c r="J108" i="41"/>
  <c r="L108" i="41"/>
  <c r="P82" i="41"/>
  <c r="N122" i="41"/>
  <c r="P122" i="41"/>
  <c r="O88" i="41"/>
  <c r="N102" i="41"/>
  <c r="P102" i="41"/>
  <c r="J106" i="41"/>
  <c r="L106" i="41"/>
  <c r="J117" i="41"/>
  <c r="L117" i="41"/>
  <c r="N108" i="41"/>
  <c r="P108" i="41"/>
  <c r="N111" i="41"/>
  <c r="P111" i="41"/>
  <c r="J128" i="41"/>
  <c r="L128" i="41"/>
  <c r="J102" i="41"/>
  <c r="L102" i="41"/>
  <c r="N106" i="41"/>
  <c r="P106" i="41"/>
  <c r="N96" i="41"/>
  <c r="P96" i="41"/>
  <c r="N117" i="41"/>
  <c r="P117" i="41"/>
  <c r="J91" i="41"/>
  <c r="L91" i="41"/>
  <c r="J87" i="41"/>
  <c r="L87" i="41"/>
  <c r="N120" i="41"/>
  <c r="P120" i="41"/>
  <c r="J109" i="41"/>
  <c r="L109" i="41"/>
  <c r="K107" i="41"/>
  <c r="J111" i="41"/>
  <c r="L111" i="41"/>
  <c r="N128" i="41"/>
  <c r="P128" i="41"/>
  <c r="N97" i="41"/>
  <c r="P97" i="41"/>
  <c r="N107" i="41"/>
  <c r="P107" i="41"/>
  <c r="K116" i="41"/>
  <c r="J83" i="41"/>
  <c r="L83" i="41"/>
  <c r="J116" i="41"/>
  <c r="L116" i="41"/>
  <c r="J131" i="41"/>
  <c r="L131" i="41"/>
  <c r="J93" i="41"/>
  <c r="L93" i="41"/>
  <c r="N123" i="41"/>
  <c r="P123" i="41"/>
  <c r="J110" i="41"/>
  <c r="L110" i="41"/>
  <c r="N87" i="41"/>
  <c r="P87" i="41"/>
  <c r="J120" i="41"/>
  <c r="L120" i="41"/>
  <c r="N109" i="41"/>
  <c r="P109" i="41"/>
  <c r="J115" i="41"/>
  <c r="L115" i="41"/>
  <c r="J97" i="41"/>
  <c r="L97" i="41"/>
  <c r="N116" i="41"/>
  <c r="P116" i="41"/>
  <c r="N131" i="41"/>
  <c r="P131" i="41"/>
  <c r="N118" i="41"/>
  <c r="P118" i="41"/>
  <c r="N94" i="41"/>
  <c r="P94" i="41"/>
  <c r="L90" i="41"/>
  <c r="N101" i="41"/>
  <c r="P101" i="41"/>
  <c r="N115" i="41"/>
  <c r="P115" i="41"/>
  <c r="U88" i="41"/>
  <c r="P136" i="41" s="1"/>
  <c r="P81" i="41"/>
  <c r="N113" i="41"/>
  <c r="P113" i="41"/>
  <c r="N125" i="41"/>
  <c r="P125" i="41"/>
  <c r="J82" i="41"/>
  <c r="L82" i="41"/>
  <c r="N91" i="41"/>
  <c r="P91" i="41"/>
  <c r="N84" i="41"/>
  <c r="P84" i="41"/>
  <c r="N99" i="41"/>
  <c r="P99" i="41"/>
  <c r="O83" i="41"/>
  <c r="J118" i="41"/>
  <c r="L118" i="41"/>
  <c r="J84" i="41"/>
  <c r="L84" i="41"/>
  <c r="J94" i="41"/>
  <c r="L94" i="41"/>
  <c r="J99" i="41"/>
  <c r="L99" i="41"/>
  <c r="P90" i="41"/>
  <c r="J101" i="41"/>
  <c r="L101" i="41"/>
  <c r="S88" i="41"/>
  <c r="L136" i="41" s="1"/>
  <c r="L81" i="41"/>
  <c r="J113" i="41"/>
  <c r="L113" i="41"/>
  <c r="J125" i="41"/>
  <c r="L125" i="41"/>
  <c r="V86" i="41"/>
  <c r="W79" i="41"/>
  <c r="O81" i="41"/>
  <c r="O85" i="41"/>
  <c r="J105" i="41"/>
  <c r="O82" i="41"/>
  <c r="K91" i="41"/>
  <c r="N82" i="41"/>
  <c r="K85" i="41"/>
  <c r="N105" i="41"/>
  <c r="K82" i="41"/>
  <c r="O91" i="41"/>
  <c r="K105" i="41"/>
  <c r="O89" i="41"/>
  <c r="K104" i="41"/>
  <c r="T86" i="41"/>
  <c r="U79" i="41"/>
  <c r="K81" i="41"/>
  <c r="O107" i="41"/>
  <c r="J107" i="41"/>
  <c r="O104" i="41"/>
  <c r="O116" i="41"/>
  <c r="N83" i="41"/>
  <c r="J90" i="41"/>
  <c r="J85" i="41"/>
  <c r="J88" i="41"/>
  <c r="O119" i="41"/>
  <c r="V79" i="41"/>
  <c r="U86" i="41"/>
  <c r="N81" i="41"/>
  <c r="J119" i="41"/>
  <c r="N90" i="41"/>
  <c r="N88" i="41"/>
  <c r="K119" i="41"/>
  <c r="T79" i="41"/>
  <c r="S86" i="41"/>
  <c r="J81" i="41"/>
  <c r="N119" i="41"/>
  <c r="L133" i="41" l="1"/>
  <c r="L138" i="41" s="1"/>
  <c r="P133" i="41"/>
  <c r="P138" i="41" s="1"/>
  <c r="N133" i="41"/>
  <c r="N138" i="41" s="1"/>
  <c r="O133" i="41"/>
  <c r="O138" i="41" s="1"/>
  <c r="J133" i="41"/>
  <c r="J138" i="41" s="1"/>
  <c r="K133" i="41"/>
  <c r="K138" i="4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T.</author>
  </authors>
  <commentList>
    <comment ref="R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wether facility is active or inactive
</t>
        </r>
      </text>
    </comment>
    <comment ref="S6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not differentiating</t>
        </r>
      </text>
    </comment>
    <comment ref="K131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wether facility is active or inactive
</t>
        </r>
      </text>
    </comment>
    <comment ref="L131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not differentiating</t>
        </r>
      </text>
    </comment>
    <comment ref="M131" authorId="0" shapeId="0" xr:uid="{B84C8F2A-9404-421E-86EF-0EEAC0360DC1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only considering active plants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T.</author>
  </authors>
  <commentList>
    <comment ref="S6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whether facility is active or inactive
</t>
        </r>
      </text>
    </comment>
    <comment ref="E12" authorId="0" shapeId="0" xr:uid="{00000000-0006-0000-0600-000002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CARAPÓ</t>
        </r>
      </text>
    </comment>
    <comment ref="E26" authorId="0" shapeId="0" xr:uid="{00000000-0006-0000-0600-000003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original value:
SUAPE
see https://en.wikipedia.org/wiki/Ipojuca</t>
        </r>
      </text>
    </comment>
    <comment ref="J80" authorId="0" shapeId="0" xr:uid="{00000000-0006-0000-0600-000004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whether facility is active or inactive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T.</author>
  </authors>
  <commentList>
    <comment ref="I1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wether facility is active or inactive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T.</author>
  </authors>
  <commentList>
    <comment ref="I1" authorId="0" shapeId="0" xr:uid="{00000000-0006-0000-0B00-000001000000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whether facility is active or inactive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T.</author>
  </authors>
  <commentList>
    <comment ref="L1" authorId="0" shapeId="0" xr:uid="{5E7507B8-BA87-48EB-8613-4F2F8FD17CE5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wether facility is active or inactive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T.</author>
  </authors>
  <commentList>
    <comment ref="I1" authorId="0" shapeId="0" xr:uid="{8EA91CD1-27FB-4103-9914-A41BA6A6E5FA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differentiating whether facility is active or inactive
</t>
        </r>
      </text>
    </comment>
    <comment ref="D7" authorId="0" shapeId="0" xr:uid="{DC32BF36-6776-4B47-981B-17E7E2A22B71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CARAPÓ</t>
        </r>
      </text>
    </comment>
    <comment ref="D21" authorId="0" shapeId="0" xr:uid="{08A7CDEB-C262-4B4E-94D8-5521C6588673}">
      <text>
        <r>
          <rPr>
            <b/>
            <sz val="9"/>
            <color indexed="81"/>
            <rFont val="Segoe UI"/>
            <family val="2"/>
          </rPr>
          <t>Stefan T.:</t>
        </r>
        <r>
          <rPr>
            <sz val="9"/>
            <color indexed="81"/>
            <rFont val="Segoe UI"/>
            <family val="2"/>
          </rPr>
          <t xml:space="preserve">
original value:
SUAPE
see https://en.wikipedia.org/wiki/Ipojuca</t>
        </r>
      </text>
    </comment>
  </commentList>
</comments>
</file>

<file path=xl/sharedStrings.xml><?xml version="1.0" encoding="utf-8"?>
<sst xmlns="http://schemas.openxmlformats.org/spreadsheetml/2006/main" count="14463" uniqueCount="5663">
  <si>
    <t>UF</t>
  </si>
  <si>
    <t>Ativa</t>
  </si>
  <si>
    <t>Ton/dia</t>
  </si>
  <si>
    <t>Total</t>
  </si>
  <si>
    <t>Parada</t>
  </si>
  <si>
    <t>ADM</t>
  </si>
  <si>
    <t>Capacidade de</t>
  </si>
  <si>
    <t>Processamento</t>
  </si>
  <si>
    <t>MS</t>
  </si>
  <si>
    <t>Solvente</t>
  </si>
  <si>
    <t>Soja</t>
  </si>
  <si>
    <t>MT</t>
  </si>
  <si>
    <t>PR</t>
  </si>
  <si>
    <t>RS</t>
  </si>
  <si>
    <t>SC</t>
  </si>
  <si>
    <t>MG</t>
  </si>
  <si>
    <t>Variação</t>
  </si>
  <si>
    <t>Refino</t>
  </si>
  <si>
    <t>Caramuru</t>
  </si>
  <si>
    <t>GO</t>
  </si>
  <si>
    <t>Bunge</t>
  </si>
  <si>
    <t>BA</t>
  </si>
  <si>
    <t>SP</t>
  </si>
  <si>
    <t>Algodão</t>
  </si>
  <si>
    <t>São Paulo</t>
  </si>
  <si>
    <t>PE</t>
  </si>
  <si>
    <t>Bertol</t>
  </si>
  <si>
    <t>PI</t>
  </si>
  <si>
    <t>Dureino</t>
  </si>
  <si>
    <t>Coamo</t>
  </si>
  <si>
    <t>Granosul</t>
  </si>
  <si>
    <t>AM</t>
  </si>
  <si>
    <t>Warpol</t>
  </si>
  <si>
    <t>Siol Alimentos</t>
  </si>
  <si>
    <t>Canola</t>
  </si>
  <si>
    <t>Olvebra</t>
  </si>
  <si>
    <t>Sperafico</t>
  </si>
  <si>
    <t>Oleoplan</t>
  </si>
  <si>
    <t>Cargill</t>
  </si>
  <si>
    <t>Baldo</t>
  </si>
  <si>
    <t>Giovelli</t>
  </si>
  <si>
    <t>Prensa</t>
  </si>
  <si>
    <t>Bianchini</t>
  </si>
  <si>
    <t>Coopavel</t>
  </si>
  <si>
    <t>Granol</t>
  </si>
  <si>
    <t>Comigo</t>
  </si>
  <si>
    <t>Imcopa</t>
  </si>
  <si>
    <t>Cocamar</t>
  </si>
  <si>
    <t>Soja / Canola / Milho / Girassol</t>
  </si>
  <si>
    <t>Cooperalfa</t>
  </si>
  <si>
    <t>Lasa</t>
  </si>
  <si>
    <t xml:space="preserve">Zaffari </t>
  </si>
  <si>
    <t>Vida Alimentos</t>
  </si>
  <si>
    <t xml:space="preserve">Unilever Bestfood </t>
  </si>
  <si>
    <t>Refino de Óleos Brasil</t>
  </si>
  <si>
    <t>CE</t>
  </si>
  <si>
    <t>Bahia</t>
  </si>
  <si>
    <t>Minas Gerais</t>
  </si>
  <si>
    <t>Mato Grosso do Sul</t>
  </si>
  <si>
    <t>Mato Grosso</t>
  </si>
  <si>
    <t>Pernambuco</t>
  </si>
  <si>
    <t>Piauí</t>
  </si>
  <si>
    <t>Paraná</t>
  </si>
  <si>
    <t>Rio Grande do Sul</t>
  </si>
  <si>
    <t>Santa Catarina</t>
  </si>
  <si>
    <t>Fábricas Ativas</t>
  </si>
  <si>
    <t>Estado</t>
  </si>
  <si>
    <t>%</t>
  </si>
  <si>
    <t>SE</t>
  </si>
  <si>
    <t>CO</t>
  </si>
  <si>
    <t>NE</t>
  </si>
  <si>
    <t>Amazonas</t>
  </si>
  <si>
    <t>Reg.</t>
  </si>
  <si>
    <t>Total diário (*)</t>
  </si>
  <si>
    <t xml:space="preserve">Menu </t>
  </si>
  <si>
    <t>Brejeiro</t>
  </si>
  <si>
    <t>Soja / Girassol / Milho</t>
  </si>
  <si>
    <t xml:space="preserve">Soja </t>
  </si>
  <si>
    <t>600 a 1.499</t>
  </si>
  <si>
    <t>1.500 a 2.999</t>
  </si>
  <si>
    <t xml:space="preserve">Multióleos </t>
  </si>
  <si>
    <t>Total 2002</t>
  </si>
  <si>
    <t>Total 2003</t>
  </si>
  <si>
    <t>Cocentral</t>
  </si>
  <si>
    <t>Soja / Milho</t>
  </si>
  <si>
    <t>Cooper. Agroind. Lar</t>
  </si>
  <si>
    <t>Total 2004</t>
  </si>
  <si>
    <t>S</t>
  </si>
  <si>
    <t>N</t>
  </si>
  <si>
    <t>Desativador</t>
  </si>
  <si>
    <t>Soja / Milho / Girassol / Algodão / Palma</t>
  </si>
  <si>
    <t>Insol</t>
  </si>
  <si>
    <t>Sina</t>
  </si>
  <si>
    <t>Diplomata</t>
  </si>
  <si>
    <r>
      <t>FONTE/ELABORAÇÃO:</t>
    </r>
    <r>
      <rPr>
        <sz val="8"/>
        <rFont val="Arial"/>
        <family val="2"/>
      </rPr>
      <t xml:space="preserve"> ABIOVE - COORDENADORIA DE ECONOMIA E ESTATíSTICA.</t>
    </r>
  </si>
  <si>
    <t>Total 2005</t>
  </si>
  <si>
    <t>Total 2006</t>
  </si>
  <si>
    <t>Coceagro</t>
  </si>
  <si>
    <t>Olfar</t>
  </si>
  <si>
    <t>Camera</t>
  </si>
  <si>
    <t>Santa Rosa</t>
  </si>
  <si>
    <t>Solae do Brasil</t>
  </si>
  <si>
    <t>Total 2007</t>
  </si>
  <si>
    <t>MA</t>
  </si>
  <si>
    <t>Maranhão</t>
  </si>
  <si>
    <t>Total 2008</t>
  </si>
  <si>
    <t>Algodoeira Palmeirense / EBE</t>
  </si>
  <si>
    <t>Total 2009</t>
  </si>
  <si>
    <t>Algar Agro</t>
  </si>
  <si>
    <t>Clarion</t>
  </si>
  <si>
    <t>Capacidade de Processamento</t>
  </si>
  <si>
    <t>Capacidade de Refino</t>
  </si>
  <si>
    <t xml:space="preserve">Mato Grosso </t>
  </si>
  <si>
    <t>Goiás</t>
  </si>
  <si>
    <t>Distrito Federal</t>
  </si>
  <si>
    <t>DF</t>
  </si>
  <si>
    <r>
      <t xml:space="preserve">FONTE/ELABORAÇÃO: </t>
    </r>
    <r>
      <rPr>
        <sz val="10"/>
        <rFont val="Arial"/>
        <family val="2"/>
      </rPr>
      <t>ABIOVE - COORDENADORIA DE ECONOMIA E ESTATíSTICA.</t>
    </r>
  </si>
  <si>
    <t xml:space="preserve"> Relação das Empresas Pesquisadas</t>
  </si>
  <si>
    <t xml:space="preserve">           ativas e 9 unidades paradas).</t>
  </si>
  <si>
    <r>
      <t>FONTE/ELABORAÇÃO:</t>
    </r>
    <r>
      <rPr>
        <sz val="10"/>
        <rFont val="Arial"/>
        <family val="2"/>
      </rPr>
      <t xml:space="preserve"> ABIOVE - COORDENADORIA DE ECONOMIA E ESTATíSTICA.</t>
    </r>
  </si>
  <si>
    <t>Total 2010</t>
  </si>
  <si>
    <t>Rondônia</t>
  </si>
  <si>
    <t>RO</t>
  </si>
  <si>
    <t>Ceará</t>
  </si>
  <si>
    <t>Agrenco</t>
  </si>
  <si>
    <t>Amaggi</t>
  </si>
  <si>
    <t>Louis Dreyfus Commodities</t>
  </si>
  <si>
    <t>Menu</t>
  </si>
  <si>
    <t>Nossa Soja</t>
  </si>
  <si>
    <t>Olvego</t>
  </si>
  <si>
    <t>Portal</t>
  </si>
  <si>
    <t>Sebben</t>
  </si>
  <si>
    <t>Processo de Extração</t>
  </si>
  <si>
    <t>Situação da Unidade</t>
  </si>
  <si>
    <t>Solvente/Prensa</t>
  </si>
  <si>
    <t>Milho / Girassol / Canola</t>
  </si>
  <si>
    <t>Algodão / Palma</t>
  </si>
  <si>
    <t xml:space="preserve"> em mil ton</t>
  </si>
  <si>
    <t>Total Anual (330 dias)</t>
  </si>
  <si>
    <t>Oleaginosas Processadas</t>
  </si>
  <si>
    <t>Agrovigna</t>
  </si>
  <si>
    <t>Ceagro</t>
  </si>
  <si>
    <t>Correcta</t>
  </si>
  <si>
    <t>Total 2011</t>
  </si>
  <si>
    <t>Prensa e solvente</t>
  </si>
  <si>
    <t>Soja/Algodão/Canola/Girassol</t>
  </si>
  <si>
    <t>Soja/Canola/Girassol</t>
  </si>
  <si>
    <t>Soja e Girassol</t>
  </si>
  <si>
    <t>Envase</t>
  </si>
  <si>
    <t>Capacidade de Envase</t>
  </si>
  <si>
    <t>Agrodanieli</t>
  </si>
  <si>
    <t>(*) Os valores contemplam as unidades ativas e paradas.</t>
  </si>
  <si>
    <t xml:space="preserve"> Evolução por Estado - em toneladas/dia*</t>
  </si>
  <si>
    <t>Total 2012</t>
  </si>
  <si>
    <t xml:space="preserve"> Por Estado *</t>
  </si>
  <si>
    <t>(*) Os valores de Ton/dia de capacidade instalada contemplam as unidades ativas e paradas.</t>
  </si>
  <si>
    <t>Araguassú</t>
  </si>
  <si>
    <t>BRF</t>
  </si>
  <si>
    <t>BSBIOS</t>
  </si>
  <si>
    <t>Soja e Canola</t>
  </si>
  <si>
    <t>Cereal</t>
  </si>
  <si>
    <t>Cooper Agraria</t>
  </si>
  <si>
    <t>Copacol</t>
  </si>
  <si>
    <t>Selecta</t>
  </si>
  <si>
    <t>Sipal</t>
  </si>
  <si>
    <t>Sodru</t>
  </si>
  <si>
    <t xml:space="preserve"> Por Estado e Região</t>
  </si>
  <si>
    <t>Capacidade de Refino e Envase</t>
  </si>
  <si>
    <t xml:space="preserve">Luis Dreyfus Commodities </t>
  </si>
  <si>
    <t>Girassol</t>
  </si>
  <si>
    <t>Soja/ Algodão/ Girassol /Palma/ Palmiste</t>
  </si>
  <si>
    <t>Fábicas Inativas (*)</t>
  </si>
  <si>
    <t xml:space="preserve"> Estratificação da Capacidade Instalada por Tamanho de Planta</t>
  </si>
  <si>
    <t>Total 2013</t>
  </si>
  <si>
    <t>Atlas</t>
  </si>
  <si>
    <t>CLW / Helmut Tesmann</t>
  </si>
  <si>
    <t>Grupal</t>
  </si>
  <si>
    <t>Nidera</t>
  </si>
  <si>
    <t>Olvebasa</t>
  </si>
  <si>
    <t>Ovelpar</t>
  </si>
  <si>
    <t>Udigrãos</t>
  </si>
  <si>
    <t>solvente</t>
  </si>
  <si>
    <t>Amendoim, algodão, girassol</t>
  </si>
  <si>
    <t>Fábicas Inativas</t>
  </si>
  <si>
    <t>Capacidade Instalada de Processamento de Oleaginosas - 2013</t>
  </si>
  <si>
    <t>Capacidade Instalada da Indústria de Óleos Vegetais - 2013</t>
  </si>
  <si>
    <t>-</t>
  </si>
  <si>
    <t>Noble</t>
  </si>
  <si>
    <t>Producampo</t>
  </si>
  <si>
    <t>Socceppar</t>
  </si>
  <si>
    <t xml:space="preserve"> ADM </t>
  </si>
  <si>
    <t xml:space="preserve"> Agrenco </t>
  </si>
  <si>
    <t xml:space="preserve"> Agrodanieli </t>
  </si>
  <si>
    <t xml:space="preserve"> Agrovigna </t>
  </si>
  <si>
    <t xml:space="preserve"> Algar Agro </t>
  </si>
  <si>
    <t xml:space="preserve"> Algodoeira Palmeirense / EBE </t>
  </si>
  <si>
    <t xml:space="preserve"> Amaggi </t>
  </si>
  <si>
    <t xml:space="preserve"> Araguassú </t>
  </si>
  <si>
    <t xml:space="preserve"> Atlas </t>
  </si>
  <si>
    <t xml:space="preserve"> Baldo </t>
  </si>
  <si>
    <t xml:space="preserve"> Bertol </t>
  </si>
  <si>
    <t xml:space="preserve"> Bianchini </t>
  </si>
  <si>
    <t xml:space="preserve"> Brejeiro </t>
  </si>
  <si>
    <t xml:space="preserve"> BRF </t>
  </si>
  <si>
    <t xml:space="preserve"> BSBIOS </t>
  </si>
  <si>
    <t xml:space="preserve"> Bunge </t>
  </si>
  <si>
    <t xml:space="preserve"> Camera </t>
  </si>
  <si>
    <t xml:space="preserve"> Caramuru </t>
  </si>
  <si>
    <t xml:space="preserve"> Cargill </t>
  </si>
  <si>
    <t xml:space="preserve"> Ceagro </t>
  </si>
  <si>
    <t xml:space="preserve"> Cereal </t>
  </si>
  <si>
    <t xml:space="preserve"> Clarion </t>
  </si>
  <si>
    <t xml:space="preserve"> CLW / Helmut Tesmann </t>
  </si>
  <si>
    <t xml:space="preserve"> Coamo </t>
  </si>
  <si>
    <t xml:space="preserve"> Cocamar </t>
  </si>
  <si>
    <t xml:space="preserve"> Coceagro </t>
  </si>
  <si>
    <t xml:space="preserve"> Cocentral </t>
  </si>
  <si>
    <t xml:space="preserve"> Comigo </t>
  </si>
  <si>
    <t xml:space="preserve"> Coopavel </t>
  </si>
  <si>
    <t xml:space="preserve"> Cooper Agraria </t>
  </si>
  <si>
    <t xml:space="preserve"> Cooper. Agroind. Lar </t>
  </si>
  <si>
    <t xml:space="preserve"> Cooperalfa </t>
  </si>
  <si>
    <t xml:space="preserve"> Copacol </t>
  </si>
  <si>
    <t xml:space="preserve"> Correcta </t>
  </si>
  <si>
    <t xml:space="preserve"> Diplomata </t>
  </si>
  <si>
    <t xml:space="preserve"> Dureino </t>
  </si>
  <si>
    <t xml:space="preserve"> Giovelli </t>
  </si>
  <si>
    <t xml:space="preserve"> Granol </t>
  </si>
  <si>
    <t xml:space="preserve"> Granosul </t>
  </si>
  <si>
    <t xml:space="preserve"> Grupal </t>
  </si>
  <si>
    <t xml:space="preserve"> Imcopa </t>
  </si>
  <si>
    <t xml:space="preserve"> Insol </t>
  </si>
  <si>
    <t xml:space="preserve"> Lasa </t>
  </si>
  <si>
    <t xml:space="preserve"> Louis Dreyfus Commodities </t>
  </si>
  <si>
    <t xml:space="preserve"> Menu </t>
  </si>
  <si>
    <t xml:space="preserve"> Nidera </t>
  </si>
  <si>
    <t xml:space="preserve"> Noble </t>
  </si>
  <si>
    <t xml:space="preserve"> Nossa Soja </t>
  </si>
  <si>
    <t xml:space="preserve"> Oleoplan </t>
  </si>
  <si>
    <t xml:space="preserve"> Olfar </t>
  </si>
  <si>
    <t xml:space="preserve"> Olvebasa </t>
  </si>
  <si>
    <t xml:space="preserve"> Olvego </t>
  </si>
  <si>
    <t xml:space="preserve"> Ovelpar </t>
  </si>
  <si>
    <t xml:space="preserve"> Portal </t>
  </si>
  <si>
    <t xml:space="preserve"> Producampo </t>
  </si>
  <si>
    <t xml:space="preserve"> Santa Rosa </t>
  </si>
  <si>
    <t xml:space="preserve"> Sebben </t>
  </si>
  <si>
    <t xml:space="preserve"> Selecta </t>
  </si>
  <si>
    <t xml:space="preserve"> Sina </t>
  </si>
  <si>
    <t xml:space="preserve"> Sipal </t>
  </si>
  <si>
    <t xml:space="preserve"> Socceppar </t>
  </si>
  <si>
    <t xml:space="preserve"> Sodru </t>
  </si>
  <si>
    <t xml:space="preserve"> Solae do Brasil </t>
  </si>
  <si>
    <t xml:space="preserve"> Sperafico </t>
  </si>
  <si>
    <t xml:space="preserve"> Udigrãos </t>
  </si>
  <si>
    <t xml:space="preserve"> Warpol </t>
  </si>
  <si>
    <r>
      <t xml:space="preserve"> Obs.:</t>
    </r>
    <r>
      <rPr>
        <sz val="11"/>
        <rFont val="Arial"/>
        <family val="2"/>
      </rPr>
      <t xml:space="preserve">  As 66 empresas pesquisadas totalizam 121 unidades industriais de processamento,</t>
    </r>
  </si>
  <si>
    <t xml:space="preserve">     (104 unidades ativas e 17 paradas).</t>
  </si>
  <si>
    <t>Algodão, Soja e Amendoim</t>
  </si>
  <si>
    <t xml:space="preserve">Soja / Multióleos </t>
  </si>
  <si>
    <t>Milho / Girassol</t>
  </si>
  <si>
    <t xml:space="preserve">Soja / Palma </t>
  </si>
  <si>
    <t>Pesquisa de Capacidade Instalada da Indústria Brasileira de Óleos Vegetais - 2013</t>
  </si>
  <si>
    <t xml:space="preserve">           (52 unidades ativas e 18 unidades paradas).</t>
  </si>
  <si>
    <r>
      <t xml:space="preserve"> Obs.:</t>
    </r>
    <r>
      <rPr>
        <sz val="11"/>
        <rFont val="Arial"/>
        <family val="2"/>
      </rPr>
      <t xml:space="preserve">  As 37 empresas pesquisadas totalizam 70 unidades industriais de refino,</t>
    </r>
  </si>
  <si>
    <t>Capacidade Instalada de Refino de Óleos - 2013</t>
  </si>
  <si>
    <t>Cap. de Processamento</t>
  </si>
  <si>
    <t>Região</t>
  </si>
  <si>
    <t>Empresas Pesquisadas</t>
  </si>
  <si>
    <t>Código</t>
  </si>
  <si>
    <t>Empresa</t>
  </si>
  <si>
    <t>Localização da Unidade</t>
  </si>
  <si>
    <t>Óleos Refinados</t>
  </si>
  <si>
    <t>Estrato</t>
  </si>
  <si>
    <t>Capacidade Total de Processamento</t>
  </si>
  <si>
    <t>Capacidade Total Instalada - 2013</t>
  </si>
  <si>
    <t xml:space="preserve">     Capacidade Instalada de Processamento de Oleaginosas - 2013</t>
  </si>
  <si>
    <t>Até 599</t>
  </si>
  <si>
    <t>Acima de 3.000</t>
  </si>
  <si>
    <r>
      <t xml:space="preserve">Capacidade Instalada de </t>
    </r>
    <r>
      <rPr>
        <b/>
        <i/>
        <sz val="16"/>
        <color indexed="53"/>
        <rFont val="Arial"/>
        <family val="2"/>
      </rPr>
      <t>Refino</t>
    </r>
    <r>
      <rPr>
        <b/>
        <i/>
        <sz val="16"/>
        <rFont val="Arial"/>
        <family val="2"/>
      </rPr>
      <t xml:space="preserve"> e </t>
    </r>
    <r>
      <rPr>
        <b/>
        <i/>
        <sz val="16"/>
        <color indexed="49"/>
        <rFont val="Arial"/>
        <family val="2"/>
      </rPr>
      <t>Envase</t>
    </r>
    <r>
      <rPr>
        <b/>
        <i/>
        <sz val="16"/>
        <rFont val="Arial"/>
        <family val="2"/>
      </rPr>
      <t xml:space="preserve"> de Óleos - 2013</t>
    </r>
  </si>
  <si>
    <t>Installierte Ölraffinerie-Kapazität - 2013</t>
  </si>
  <si>
    <t xml:space="preserve"> Liste der recherchierten Unternehmen</t>
  </si>
  <si>
    <t>Plant Oil Industry Installed Capacity - 2013</t>
  </si>
  <si>
    <t xml:space="preserve"> Installed Capacity Stratification by Plant Size</t>
  </si>
  <si>
    <t>same as sheet 1. and 2. but also for macroregions</t>
  </si>
  <si>
    <t xml:space="preserve"> List of Researched Companies</t>
  </si>
  <si>
    <t>same as sheet 3. but only by parent company</t>
  </si>
  <si>
    <t>Refining and Packaging Capacity</t>
  </si>
  <si>
    <r>
      <rPr>
        <b/>
        <sz val="10"/>
        <rFont val="Arial"/>
        <family val="2"/>
      </rPr>
      <t xml:space="preserve">   </t>
    </r>
    <r>
      <rPr>
        <sz val="10"/>
        <rFont val="Arial"/>
        <family val="2"/>
      </rPr>
      <t>Oilseeds Processing Installed Capacity - 2013</t>
    </r>
  </si>
  <si>
    <t>Processing:</t>
  </si>
  <si>
    <t xml:space="preserve">Processing:  </t>
  </si>
  <si>
    <t>&gt; List of surveyed facilities</t>
  </si>
  <si>
    <t>RONDONÓPOLIS</t>
  </si>
  <si>
    <t>CAMPO GRANDE</t>
  </si>
  <si>
    <t>UBERLÂNDIA</t>
  </si>
  <si>
    <t>JOAÇABA</t>
  </si>
  <si>
    <t>IPAMERI</t>
  </si>
  <si>
    <t>ALTO ARAGUAIA</t>
  </si>
  <si>
    <t>TAPEJARA</t>
  </si>
  <si>
    <t>RANCHARIA</t>
  </si>
  <si>
    <t>PORTO FRANCO</t>
  </si>
  <si>
    <t>LUCAS DO RIO VERDE</t>
  </si>
  <si>
    <t>ITACOATIARA</t>
  </si>
  <si>
    <t>CUIABÁ</t>
  </si>
  <si>
    <t>PORTO ALEGRE DO NORTE</t>
  </si>
  <si>
    <t>ENCANTADO</t>
  </si>
  <si>
    <t>PASSO FUNDO</t>
  </si>
  <si>
    <t>RIO GRANDE</t>
  </si>
  <si>
    <t>CANOAS</t>
  </si>
  <si>
    <t>ORLÂNDIA</t>
  </si>
  <si>
    <t>ANÁPOLIS</t>
  </si>
  <si>
    <t>RIO VERDE</t>
  </si>
  <si>
    <t>VIDEIRA</t>
  </si>
  <si>
    <t>TOLEDO</t>
  </si>
  <si>
    <t>DOIS VIZINHOS</t>
  </si>
  <si>
    <t>LUÍS EDUARDO MAGALHÃES</t>
  </si>
  <si>
    <t>NOVA MUTUM</t>
  </si>
  <si>
    <t>PONTA GROSSA</t>
  </si>
  <si>
    <t>URUÇUÍ</t>
  </si>
  <si>
    <t>LUZIÂNIA</t>
  </si>
  <si>
    <t>DOURADOS</t>
  </si>
  <si>
    <t>SANTA ROSA</t>
  </si>
  <si>
    <t>ESTRELA</t>
  </si>
  <si>
    <t>SÃO LUIZ GONZAGA</t>
  </si>
  <si>
    <t>SORRISO</t>
  </si>
  <si>
    <t>ITUMBIARA</t>
  </si>
  <si>
    <t>SÃO SIMÃO</t>
  </si>
  <si>
    <t>PRIMAVERA DO LESTE</t>
  </si>
  <si>
    <t>TRÊS LAGOAS</t>
  </si>
  <si>
    <t>BARREIRAS</t>
  </si>
  <si>
    <t>GOIATUBA</t>
  </si>
  <si>
    <t>CAMAQUÃ</t>
  </si>
  <si>
    <t>CAMPO MOURÃO</t>
  </si>
  <si>
    <t>PARANAGUÁ</t>
  </si>
  <si>
    <t>MARINGÁ</t>
  </si>
  <si>
    <t>CRUZ ALTA</t>
  </si>
  <si>
    <t>FORTALEZA</t>
  </si>
  <si>
    <t>CASCAVEL</t>
  </si>
  <si>
    <t>GUARAPUAVA</t>
  </si>
  <si>
    <t>CÉU AZUL</t>
  </si>
  <si>
    <t>CHAPECÓ</t>
  </si>
  <si>
    <t>CAFELÂNDIA</t>
  </si>
  <si>
    <t>PONTA PORÃ</t>
  </si>
  <si>
    <t>TERESINA</t>
  </si>
  <si>
    <t>GUARANI DAS MISSÕES</t>
  </si>
  <si>
    <t>CACHOEIRA DO SUL</t>
  </si>
  <si>
    <t>BEBEDOURO</t>
  </si>
  <si>
    <t>CAMBÉ</t>
  </si>
  <si>
    <t>ARAUCÁRIA</t>
  </si>
  <si>
    <t>JATAÍ</t>
  </si>
  <si>
    <t>PARAGUAÇU PAULISTA</t>
  </si>
  <si>
    <t>GUARARAPES</t>
  </si>
  <si>
    <t>PETROLINA</t>
  </si>
  <si>
    <t>VERANÓPOLIS</t>
  </si>
  <si>
    <t>IRAQUARA</t>
  </si>
  <si>
    <t>ERECHIM</t>
  </si>
  <si>
    <t>PIRES DO RIO</t>
  </si>
  <si>
    <t>VILHENA</t>
  </si>
  <si>
    <t>CLEVELÂNDIA</t>
  </si>
  <si>
    <t>MARAU</t>
  </si>
  <si>
    <t>ARAGUARI</t>
  </si>
  <si>
    <t>BAURU</t>
  </si>
  <si>
    <t>SANTO ANASTÁCIO</t>
  </si>
  <si>
    <t>FÁTIMA DO SUL</t>
  </si>
  <si>
    <t>IBIPORÃ</t>
  </si>
  <si>
    <t>SÃO JOAQUIM DA BARRA</t>
  </si>
  <si>
    <t>ESTEIO</t>
  </si>
  <si>
    <t>MARECHAL CÂNDIDO RONDON</t>
  </si>
  <si>
    <t>GIRUÁ</t>
  </si>
  <si>
    <t>CO_MUN</t>
  </si>
  <si>
    <t>NM_MUN</t>
  </si>
  <si>
    <t>CO_STATE</t>
  </si>
  <si>
    <t>NM_STATE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</si>
  <si>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</si>
  <si>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</si>
  <si>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</si>
  <si>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</si>
  <si>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</si>
  <si>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</si>
  <si>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</si>
  <si>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</si>
  <si>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</si>
  <si>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</si>
  <si>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</si>
  <si>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</si>
  <si>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</si>
  <si>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</si>
  <si>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</si>
  <si>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</si>
  <si>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</si>
  <si>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</si>
  <si>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</si>
  <si>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</si>
  <si>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</si>
  <si>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</si>
  <si>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</si>
  <si>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</si>
  <si>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</si>
  <si>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</si>
  <si>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</si>
  <si>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</si>
  <si>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</si>
  <si>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</si>
  <si>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</si>
  <si>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</si>
  <si>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</si>
  <si>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</si>
  <si>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</si>
  <si>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</si>
  <si>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</si>
  <si>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</si>
  <si>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</si>
  <si>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</si>
  <si>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</si>
  <si>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</si>
  <si>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</si>
  <si>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</si>
  <si>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</si>
  <si>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</si>
  <si>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</si>
  <si>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</si>
  <si>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</si>
  <si>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</si>
  <si>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</si>
  <si>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</si>
  <si>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</si>
  <si>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</si>
  <si>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</si>
  <si>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</si>
  <si>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</si>
  <si>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</si>
  <si>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</si>
  <si>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</si>
  <si>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</si>
  <si>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</si>
  <si>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</si>
  <si>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</si>
  <si>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</si>
  <si>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</si>
  <si>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</si>
  <si>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</si>
  <si>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</si>
  <si>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</si>
  <si>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</si>
  <si>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</si>
  <si>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</si>
  <si>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</si>
  <si>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</si>
  <si>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</si>
  <si>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</si>
  <si>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</si>
  <si>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</si>
  <si>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</si>
  <si>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</si>
  <si>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</si>
  <si>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</si>
  <si>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</si>
  <si>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</si>
  <si>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</si>
  <si>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</si>
  <si>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</si>
  <si>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</si>
  <si>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</si>
  <si>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</si>
  <si>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</si>
  <si>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</si>
  <si>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</si>
  <si>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</si>
  <si>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</si>
  <si>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</si>
  <si>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</si>
  <si>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</si>
  <si>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</si>
  <si>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</si>
  <si>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</si>
  <si>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</si>
  <si>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</si>
  <si>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</si>
  <si>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</si>
  <si>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</si>
  <si>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</si>
  <si>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</si>
  <si>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</si>
  <si>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</si>
  <si>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</si>
  <si>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</si>
  <si>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</si>
  <si>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</si>
  <si>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</si>
  <si>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</si>
  <si>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</si>
  <si>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</si>
  <si>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</si>
  <si>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</si>
  <si>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</si>
  <si>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</si>
  <si>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</si>
  <si>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</si>
  <si>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</si>
  <si>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</si>
  <si>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</si>
  <si>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</si>
  <si>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</si>
  <si>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</si>
  <si>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</si>
  <si>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</si>
  <si>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</si>
  <si>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</si>
  <si>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</si>
  <si>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</si>
  <si>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</si>
  <si>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</si>
  <si>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</si>
  <si>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</si>
  <si>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</si>
  <si>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</si>
  <si>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</si>
  <si>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</si>
  <si>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</si>
  <si>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</si>
  <si>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</si>
  <si>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</si>
  <si>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</si>
  <si>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</si>
  <si>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</si>
  <si>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</si>
  <si>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</si>
  <si>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</si>
  <si>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</si>
  <si>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</si>
  <si>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</si>
  <si>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</si>
  <si>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</si>
  <si>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</si>
  <si>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</si>
  <si>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</si>
  <si>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</si>
  <si>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</si>
  <si>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</si>
  <si>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</si>
  <si>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</si>
  <si>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</si>
  <si>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</si>
  <si>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</si>
  <si>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</si>
  <si>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</si>
  <si>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</si>
  <si>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</si>
  <si>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</si>
  <si>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</si>
  <si>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</si>
  <si>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</si>
  <si>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</si>
  <si>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</si>
  <si>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</si>
  <si>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</si>
  <si>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</si>
  <si>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</si>
  <si>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</si>
  <si>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</si>
  <si>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</si>
  <si>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</si>
  <si>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</si>
  <si>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</si>
  <si>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</si>
  <si>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</si>
  <si>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</si>
  <si>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</si>
  <si>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</si>
  <si>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</si>
  <si>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</si>
  <si>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</si>
  <si>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</si>
  <si>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</si>
  <si>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</si>
  <si>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</si>
  <si>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</si>
  <si>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</si>
  <si>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</si>
  <si>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</si>
  <si>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</si>
  <si>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</si>
  <si>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</si>
  <si>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</si>
  <si>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</si>
  <si>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</si>
  <si>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</si>
  <si>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</si>
  <si>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</si>
  <si>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</si>
  <si>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</si>
  <si>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</si>
  <si>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</si>
  <si>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</si>
  <si>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</si>
  <si>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</si>
  <si>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</si>
  <si>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</si>
  <si>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</si>
  <si>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</si>
  <si>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</si>
  <si>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</si>
  <si>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</si>
  <si>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</si>
  <si>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</si>
  <si>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</si>
  <si>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</si>
  <si>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</si>
  <si>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</si>
  <si>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</si>
  <si>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</si>
  <si>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</si>
  <si>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</si>
  <si>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</si>
  <si>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</si>
  <si>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</si>
  <si>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</si>
  <si>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</si>
  <si>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</si>
  <si>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</si>
  <si>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</si>
  <si>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</si>
  <si>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</si>
  <si>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</si>
  <si>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</si>
  <si>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</si>
  <si>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</si>
  <si>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</si>
  <si>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</si>
  <si>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</si>
  <si>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</si>
  <si>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</si>
  <si>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</si>
  <si>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</si>
  <si>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</si>
  <si>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</si>
  <si>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</si>
  <si>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</si>
  <si>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</si>
  <si>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</si>
  <si>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</si>
  <si>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</si>
  <si>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</si>
  <si>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</si>
  <si>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</si>
  <si>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</si>
  <si>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</si>
  <si>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</si>
  <si>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</si>
  <si>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</si>
  <si>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</si>
  <si>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</si>
  <si>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</si>
  <si>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</si>
  <si>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</si>
  <si>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</si>
  <si>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</si>
  <si>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</si>
  <si>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</si>
  <si>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</si>
  <si>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</si>
  <si>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</si>
  <si>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</si>
  <si>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</si>
  <si>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</si>
  <si>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</si>
  <si>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</si>
  <si>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</si>
  <si>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</si>
  <si>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</si>
  <si>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</si>
  <si>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</si>
  <si>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</si>
  <si>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</si>
  <si>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</si>
  <si>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</si>
  <si>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</si>
  <si>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</si>
  <si>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</si>
  <si>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</si>
  <si>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</si>
  <si>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</si>
  <si>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</si>
  <si>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</si>
  <si>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</si>
  <si>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</si>
  <si>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</si>
  <si>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</si>
  <si>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</si>
  <si>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</si>
  <si>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</si>
  <si>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</si>
  <si>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</si>
  <si>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</si>
  <si>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</si>
  <si>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</si>
  <si>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</si>
  <si>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</si>
  <si>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</si>
  <si>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</si>
  <si>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</si>
  <si>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</si>
  <si>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</si>
  <si>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</si>
  <si>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</si>
  <si>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</si>
  <si>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</si>
  <si>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</si>
  <si>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</si>
  <si>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</si>
  <si>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</si>
  <si>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</si>
  <si>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</si>
  <si>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</si>
  <si>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</si>
  <si>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</si>
  <si>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</si>
  <si>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</si>
  <si>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</si>
  <si>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</si>
  <si>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</si>
  <si>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</si>
  <si>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</si>
  <si>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</si>
  <si>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</si>
  <si>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</si>
  <si>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</si>
  <si>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</si>
  <si>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</si>
  <si>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</si>
  <si>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</si>
  <si>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</si>
  <si>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</si>
  <si>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</si>
  <si>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</si>
  <si>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</si>
  <si>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</si>
  <si>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</si>
  <si>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</si>
  <si>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</si>
  <si>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</si>
  <si>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</si>
  <si>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</si>
  <si>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</si>
  <si>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</si>
  <si>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</si>
  <si>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</si>
  <si>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</si>
  <si>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</si>
  <si>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</si>
  <si>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</si>
  <si>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</si>
  <si>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</si>
  <si>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</si>
  <si>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</si>
  <si>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</si>
  <si>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</si>
  <si>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</si>
  <si>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</si>
  <si>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</si>
  <si>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</si>
  <si>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</si>
  <si>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</si>
  <si>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</si>
  <si>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</si>
  <si>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</si>
  <si>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</si>
  <si>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</si>
  <si>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</si>
  <si>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</si>
  <si>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</si>
  <si>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</si>
  <si>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</si>
  <si>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</si>
  <si>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</si>
  <si>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</si>
  <si>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</si>
  <si>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</si>
  <si>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</si>
  <si>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</si>
  <si>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</si>
  <si>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</si>
  <si>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</si>
  <si>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</si>
  <si>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</si>
  <si>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</si>
  <si>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</si>
  <si>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</si>
  <si>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</si>
  <si>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</si>
  <si>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</si>
  <si>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</si>
  <si>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</si>
  <si>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</si>
  <si>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</si>
  <si>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</si>
  <si>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</si>
  <si>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</si>
  <si>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</si>
  <si>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</si>
  <si>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</si>
  <si>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</si>
  <si>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</si>
  <si>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</si>
  <si>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</si>
  <si>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</si>
  <si>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</si>
  <si>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</si>
  <si>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</si>
  <si>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</si>
  <si>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</si>
  <si>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</si>
  <si>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</si>
  <si>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</si>
  <si>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</si>
  <si>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</si>
  <si>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</si>
  <si>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</si>
  <si>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</si>
  <si>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</si>
  <si>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</si>
  <si>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</si>
  <si>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</si>
  <si>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</si>
  <si>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</si>
  <si>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</si>
  <si>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</si>
  <si>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</si>
  <si>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</si>
  <si>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</si>
  <si>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</si>
  <si>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</si>
  <si>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</si>
  <si>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</si>
  <si>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</si>
  <si>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</si>
  <si>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</si>
  <si>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</si>
  <si>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</si>
  <si>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</si>
  <si>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</si>
  <si>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</si>
  <si>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</si>
  <si>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</si>
  <si>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</si>
  <si>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</si>
  <si>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</si>
  <si>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</si>
  <si>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</si>
  <si>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</si>
  <si>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</si>
  <si>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</si>
  <si>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</si>
  <si>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</si>
  <si>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</si>
  <si>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</si>
  <si>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</si>
  <si>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</si>
  <si>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</si>
  <si>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</si>
  <si>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</si>
  <si>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</si>
  <si>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</si>
  <si>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</si>
  <si>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</si>
  <si>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</si>
  <si>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</si>
  <si>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</si>
  <si>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</si>
  <si>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</si>
  <si>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</si>
  <si>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</si>
  <si>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</si>
  <si>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</si>
  <si>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</si>
  <si>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</si>
  <si>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</si>
  <si>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</si>
  <si>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</si>
  <si>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</si>
  <si>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</si>
  <si>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</si>
  <si>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</si>
  <si>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</si>
  <si>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</si>
  <si>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</si>
  <si>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</si>
  <si>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</si>
  <si>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</si>
  <si>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</si>
  <si>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</si>
  <si>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</si>
  <si>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</si>
  <si>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</si>
  <si>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</si>
  <si>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</si>
  <si>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</si>
  <si>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</si>
  <si>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</si>
  <si>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</si>
  <si>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</si>
  <si>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</si>
  <si>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</si>
  <si>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</si>
  <si>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</si>
  <si>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</si>
  <si>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</si>
  <si>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</si>
  <si>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</si>
  <si>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</si>
  <si>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</si>
  <si>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</si>
  <si>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</si>
  <si>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</si>
  <si>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</si>
  <si>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</si>
  <si>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</si>
  <si>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</si>
  <si>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</si>
  <si>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</si>
  <si>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</si>
  <si>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</si>
  <si>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</si>
  <si>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</si>
  <si>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</si>
  <si>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</si>
  <si>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</si>
  <si>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</si>
  <si>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</si>
  <si>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</si>
  <si>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</si>
  <si>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</si>
  <si>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</si>
  <si>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</si>
  <si>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</si>
  <si>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</si>
  <si>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</si>
  <si>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</si>
  <si>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</si>
  <si>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</si>
  <si>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</si>
  <si>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</si>
  <si>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</si>
  <si>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</si>
  <si>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</si>
  <si>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</si>
  <si>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</si>
  <si>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</si>
  <si>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</si>
  <si>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</si>
  <si>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</si>
  <si>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</si>
  <si>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</si>
  <si>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</si>
  <si>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</si>
  <si>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</si>
  <si>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</si>
  <si>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</si>
  <si>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</si>
  <si>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</si>
  <si>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</si>
  <si>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</si>
  <si>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</si>
  <si>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</si>
  <si>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</si>
  <si>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</si>
  <si>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</si>
  <si>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</si>
  <si>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</si>
  <si>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</si>
  <si>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</si>
  <si>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</si>
  <si>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</si>
  <si>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</si>
  <si>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</si>
  <si>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</si>
  <si>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</si>
  <si>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</si>
  <si>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</si>
  <si>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</si>
  <si>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</si>
  <si>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</si>
  <si>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</si>
  <si>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</si>
  <si>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</si>
  <si>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</si>
  <si>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</si>
  <si>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</si>
  <si>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</si>
  <si>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</si>
  <si>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</si>
  <si>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</si>
  <si>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</si>
  <si>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</si>
  <si>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</si>
  <si>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</si>
  <si>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</si>
  <si>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</si>
  <si>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</si>
  <si>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</si>
  <si>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</si>
  <si>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</si>
  <si>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</si>
  <si>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</si>
  <si>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</si>
  <si>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</si>
  <si>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</si>
  <si>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</si>
  <si>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</si>
  <si>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</si>
  <si>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</si>
  <si>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</si>
  <si>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</si>
  <si>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</si>
  <si>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</si>
  <si>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</si>
  <si>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</si>
  <si>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</si>
  <si>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</si>
  <si>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</si>
  <si>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</si>
  <si>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</si>
  <si>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</si>
  <si>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</si>
  <si>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</si>
  <si>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</si>
  <si>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</si>
  <si>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</si>
  <si>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</si>
  <si>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</si>
  <si>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</si>
  <si>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</si>
  <si>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</si>
  <si>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</si>
  <si>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</si>
  <si>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</si>
  <si>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</si>
  <si>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</si>
  <si>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</si>
  <si>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</si>
  <si>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</si>
  <si>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</si>
  <si>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</si>
  <si>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</si>
  <si>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</si>
  <si>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</si>
  <si>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</si>
  <si>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</si>
  <si>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</si>
  <si>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</si>
  <si>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</si>
  <si>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</si>
  <si>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</si>
  <si>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</si>
  <si>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</si>
  <si>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</si>
  <si>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</si>
  <si>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</si>
  <si>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</si>
  <si>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</si>
  <si>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</si>
  <si>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</si>
  <si>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</si>
  <si>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</si>
  <si>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</si>
  <si>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</si>
  <si>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</si>
  <si>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</si>
  <si>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</si>
  <si>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</si>
  <si>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</si>
  <si>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</si>
  <si>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</si>
  <si>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</si>
  <si>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</si>
  <si>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</si>
  <si>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</si>
  <si>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</si>
  <si>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</si>
  <si>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</si>
  <si>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</si>
  <si>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</si>
  <si>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</si>
  <si>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</si>
  <si>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</si>
  <si>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</si>
  <si>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</si>
  <si>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</si>
  <si>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</si>
  <si>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</si>
  <si>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</si>
  <si>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</si>
  <si>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</si>
  <si>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</si>
  <si>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</si>
  <si>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</si>
  <si>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</si>
  <si>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</si>
  <si>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</si>
  <si>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</si>
  <si>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</si>
  <si>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</si>
  <si>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</si>
  <si>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</si>
  <si>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</si>
  <si>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</si>
  <si>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</si>
  <si>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</si>
  <si>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</si>
  <si>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</si>
  <si>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</si>
  <si>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</si>
  <si>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</si>
  <si>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</si>
  <si>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</si>
  <si>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</si>
  <si>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</si>
  <si>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</si>
  <si>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</si>
  <si>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</si>
  <si>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</si>
  <si>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</si>
  <si>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</si>
  <si>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</si>
  <si>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</si>
  <si>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</si>
  <si>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</si>
  <si>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</si>
  <si>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</si>
  <si>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</si>
  <si>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</si>
  <si>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</si>
  <si>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</si>
  <si>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</si>
  <si>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</si>
  <si>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</si>
  <si>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</si>
  <si>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</si>
  <si>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</si>
  <si>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</si>
  <si>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</si>
  <si>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</si>
  <si>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</si>
  <si>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</si>
  <si>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</si>
  <si>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</si>
  <si>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</si>
  <si>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</si>
  <si>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</si>
  <si>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</si>
  <si>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</si>
  <si>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</si>
  <si>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</si>
  <si>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</si>
  <si>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</si>
  <si>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</si>
  <si>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</si>
  <si>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</si>
  <si>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</si>
  <si>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</si>
  <si>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</si>
  <si>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</si>
  <si>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</si>
  <si>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</si>
  <si>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</si>
  <si>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</si>
  <si>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</si>
  <si>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</si>
  <si>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</si>
  <si>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</si>
  <si>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</si>
  <si>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</si>
  <si>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</si>
  <si>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</si>
  <si>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</si>
  <si>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</si>
  <si>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</si>
  <si>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</si>
  <si>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</si>
  <si>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</si>
  <si>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</si>
  <si>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</si>
  <si>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</si>
  <si>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</si>
  <si>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</si>
  <si>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</si>
  <si>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</si>
  <si>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</si>
  <si>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</si>
  <si>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</si>
  <si>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</si>
  <si>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</si>
  <si>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</si>
  <si>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</si>
  <si>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</si>
  <si>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</si>
  <si>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</si>
  <si>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</si>
  <si>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</si>
  <si>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</si>
  <si>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</si>
  <si>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</si>
  <si>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</si>
  <si>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</si>
  <si>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</si>
  <si>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</si>
  <si>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</si>
  <si>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</si>
  <si>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</si>
  <si>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</si>
  <si>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</si>
  <si>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</si>
  <si>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</si>
  <si>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</si>
  <si>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</si>
  <si>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</si>
  <si>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</si>
  <si>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</si>
  <si>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</si>
  <si>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</si>
  <si>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</si>
  <si>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</si>
  <si>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</si>
  <si>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</si>
  <si>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</si>
  <si>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</si>
  <si>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</si>
  <si>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</si>
  <si>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</si>
  <si>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</si>
  <si>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</si>
  <si>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</si>
  <si>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</si>
  <si>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</si>
  <si>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</si>
  <si>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</si>
  <si>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</si>
  <si>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</si>
  <si>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</si>
  <si>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</si>
  <si>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</si>
  <si>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</si>
  <si>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</si>
  <si>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</si>
  <si>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</si>
  <si>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</si>
  <si>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</si>
  <si>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</si>
  <si>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</si>
  <si>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</si>
  <si>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</si>
  <si>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</si>
  <si>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</si>
  <si>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</si>
  <si>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</si>
  <si>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</si>
  <si>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</si>
  <si>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</si>
  <si>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</si>
  <si>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</si>
  <si>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</si>
  <si>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</si>
  <si>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</si>
  <si>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</si>
  <si>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</si>
  <si>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</si>
  <si>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</si>
  <si>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</si>
  <si>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</si>
  <si>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</si>
  <si>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</si>
  <si>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</si>
  <si>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</si>
  <si>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</si>
  <si>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</si>
  <si>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</si>
  <si>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</si>
  <si>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</si>
  <si>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</si>
  <si>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</si>
  <si>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</si>
  <si>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</si>
  <si>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</si>
  <si>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</si>
  <si>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</si>
  <si>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</si>
  <si>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</si>
  <si>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</si>
  <si>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</si>
  <si>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</si>
  <si>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</si>
  <si>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</si>
  <si>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</si>
  <si>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</si>
  <si>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</si>
  <si>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</si>
  <si>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</si>
  <si>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</si>
  <si>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</si>
  <si>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</si>
  <si>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</si>
  <si>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</si>
  <si>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</si>
  <si>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</si>
  <si>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</si>
  <si>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</si>
  <si>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</si>
  <si>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</si>
  <si>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</si>
  <si>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</si>
  <si>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</si>
  <si>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</si>
  <si>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</si>
  <si>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</si>
  <si>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</si>
  <si>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</si>
  <si>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</si>
  <si>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</si>
  <si>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</si>
  <si>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</si>
  <si>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</si>
  <si>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</si>
  <si>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</si>
  <si>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</si>
  <si>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</si>
  <si>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</si>
  <si>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</si>
  <si>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</si>
  <si>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</si>
  <si>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</si>
  <si>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</si>
  <si>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</si>
  <si>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</si>
  <si>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</si>
  <si>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</si>
  <si>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</si>
  <si>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</si>
  <si>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</si>
  <si>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</si>
  <si>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</si>
  <si>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</si>
  <si>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</si>
  <si>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</si>
  <si>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</si>
  <si>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</si>
  <si>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</si>
  <si>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</si>
  <si>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</si>
  <si>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</si>
  <si>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</si>
  <si>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</si>
  <si>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</si>
  <si>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</si>
  <si>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</si>
  <si>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</si>
  <si>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</si>
  <si>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</si>
  <si>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</si>
  <si>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</si>
  <si>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</si>
  <si>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</si>
  <si>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</si>
  <si>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</si>
  <si>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</si>
  <si>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</si>
  <si>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</si>
  <si>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</si>
  <si>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</si>
  <si>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</si>
  <si>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</si>
  <si>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</si>
  <si>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</si>
  <si>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</si>
  <si>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</si>
  <si>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</si>
  <si>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</si>
  <si>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</si>
  <si>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</si>
  <si>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</si>
  <si>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</si>
  <si>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</si>
  <si>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</si>
  <si>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</si>
  <si>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</si>
  <si>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</si>
  <si>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</si>
  <si>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</si>
  <si>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</si>
  <si>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</si>
  <si>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</si>
  <si>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</si>
  <si>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</si>
  <si>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</si>
  <si>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</si>
  <si>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</si>
  <si>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</si>
  <si>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</si>
  <si>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</si>
  <si>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</si>
  <si>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</si>
  <si>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</si>
  <si>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</si>
  <si>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</si>
  <si>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</si>
  <si>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</si>
  <si>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</si>
  <si>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</si>
  <si>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</si>
  <si>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</si>
  <si>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</si>
  <si>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</si>
  <si>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</si>
  <si>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</si>
  <si>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</si>
  <si>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</si>
  <si>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</si>
  <si>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</si>
  <si>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</si>
  <si>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</si>
  <si>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</si>
  <si>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</si>
  <si>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</si>
  <si>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</si>
  <si>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</si>
  <si>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</si>
  <si>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</si>
  <si>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</si>
  <si>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</si>
  <si>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</si>
  <si>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</si>
  <si>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</si>
  <si>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</si>
  <si>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</si>
  <si>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</si>
  <si>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</si>
  <si>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</si>
  <si>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</si>
  <si>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</si>
  <si>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</si>
  <si>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</si>
  <si>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</si>
  <si>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</si>
  <si>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</si>
  <si>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</si>
  <si>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</si>
  <si>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</si>
  <si>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</si>
  <si>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</si>
  <si>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</si>
  <si>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</si>
  <si>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</si>
  <si>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</si>
  <si>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</si>
  <si>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</si>
  <si>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</si>
  <si>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</si>
  <si>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</si>
  <si>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</si>
  <si>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</si>
  <si>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</si>
  <si>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</si>
  <si>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</si>
  <si>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</si>
  <si>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</si>
  <si>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</si>
  <si>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</si>
  <si>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</si>
  <si>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</si>
  <si>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</si>
  <si>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</si>
  <si>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</si>
  <si>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</si>
  <si>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</si>
  <si>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</si>
  <si>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</si>
  <si>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</si>
  <si>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</si>
  <si>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</si>
  <si>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</si>
  <si>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</si>
  <si>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</si>
  <si>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</si>
  <si>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</si>
  <si>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</si>
  <si>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</si>
  <si>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</si>
  <si>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</si>
  <si>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</si>
  <si>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</si>
  <si>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</si>
  <si>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</si>
  <si>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</si>
  <si>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</si>
  <si>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</si>
  <si>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</si>
  <si>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</si>
  <si>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</si>
  <si>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</si>
  <si>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</si>
  <si>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</si>
  <si>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</si>
  <si>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</si>
  <si>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</si>
  <si>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</si>
  <si>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</si>
  <si>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</si>
  <si>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</si>
  <si>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</si>
  <si>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</si>
  <si>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</si>
  <si>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</si>
  <si>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</si>
  <si>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</si>
  <si>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</si>
  <si>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</si>
  <si>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</si>
  <si>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</si>
  <si>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</si>
  <si>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</si>
  <si>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</si>
  <si>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</si>
  <si>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</si>
  <si>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</si>
  <si>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</si>
  <si>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</si>
  <si>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</si>
  <si>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</si>
  <si>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</si>
  <si>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</si>
  <si>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</si>
  <si>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</si>
  <si>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</si>
  <si>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</si>
  <si>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</si>
  <si>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</si>
  <si>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</si>
  <si>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</si>
  <si>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</si>
  <si>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</si>
  <si>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</si>
  <si>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</si>
  <si>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</si>
  <si>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</si>
  <si>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</si>
  <si>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</si>
  <si>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</si>
  <si>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</si>
  <si>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</si>
  <si>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</si>
  <si>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</si>
  <si>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</si>
  <si>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</si>
  <si>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</si>
  <si>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</si>
  <si>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</si>
  <si>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</si>
  <si>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</si>
  <si>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</si>
  <si>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</si>
  <si>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</si>
  <si>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</si>
  <si>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</si>
  <si>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</si>
  <si>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</si>
  <si>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</si>
  <si>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</si>
  <si>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</si>
  <si>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</si>
  <si>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</si>
  <si>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</si>
  <si>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</si>
  <si>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</si>
  <si>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</si>
  <si>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</si>
  <si>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</si>
  <si>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</si>
  <si>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</si>
  <si>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</si>
  <si>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</si>
  <si>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</si>
  <si>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</si>
  <si>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</si>
  <si>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</si>
  <si>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</si>
  <si>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</si>
  <si>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</si>
  <si>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</si>
  <si>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</si>
  <si>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</si>
  <si>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</si>
  <si>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</si>
  <si>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</si>
  <si>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</si>
  <si>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</si>
  <si>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</si>
  <si>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</si>
  <si>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</si>
  <si>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</si>
  <si>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</si>
  <si>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</si>
  <si>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</si>
  <si>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</si>
  <si>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</si>
  <si>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</si>
  <si>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</si>
  <si>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</si>
  <si>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</si>
  <si>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</si>
  <si>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</si>
  <si>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</si>
  <si>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</si>
  <si>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</si>
  <si>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</si>
  <si>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</si>
  <si>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</si>
  <si>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</si>
  <si>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</si>
  <si>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</si>
  <si>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</si>
  <si>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</si>
  <si>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</si>
  <si>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</si>
  <si>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</si>
  <si>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</si>
  <si>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</si>
  <si>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</si>
  <si>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</si>
  <si>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</si>
  <si>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</si>
  <si>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</si>
  <si>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</si>
  <si>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</si>
  <si>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</si>
  <si>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</si>
  <si>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</si>
  <si>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</si>
  <si>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</si>
  <si>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</si>
  <si>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</si>
  <si>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</si>
  <si>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</si>
  <si>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</si>
  <si>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</si>
  <si>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</si>
  <si>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</si>
  <si>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</si>
  <si>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</si>
  <si>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</si>
  <si>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</si>
  <si>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</si>
  <si>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</si>
  <si>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</si>
  <si>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</si>
  <si>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</si>
  <si>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</si>
  <si>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</si>
  <si>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</si>
  <si>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</si>
  <si>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</si>
  <si>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</si>
  <si>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</si>
  <si>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</si>
  <si>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</si>
  <si>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</si>
  <si>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</si>
  <si>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</si>
  <si>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</si>
  <si>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</si>
  <si>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</si>
  <si>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</si>
  <si>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</si>
  <si>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</si>
  <si>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</si>
  <si>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</si>
  <si>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</si>
  <si>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</si>
  <si>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</si>
  <si>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</si>
  <si>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</si>
  <si>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</si>
  <si>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</si>
  <si>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</si>
  <si>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</si>
  <si>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</si>
  <si>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</si>
  <si>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</si>
  <si>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</si>
  <si>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</si>
  <si>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</si>
  <si>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</si>
  <si>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</si>
  <si>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</si>
  <si>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</si>
  <si>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</si>
  <si>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</si>
  <si>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</si>
  <si>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</si>
  <si>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</si>
  <si>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</si>
  <si>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</si>
  <si>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</si>
  <si>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</si>
  <si>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</si>
  <si>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</si>
  <si>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</si>
  <si>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</si>
  <si>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</si>
  <si>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</si>
  <si>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</si>
  <si>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</si>
  <si>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</si>
  <si>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</si>
  <si>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</si>
  <si>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</si>
  <si>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</si>
  <si>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</si>
  <si>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</si>
  <si>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</si>
  <si>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</si>
  <si>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</si>
  <si>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</si>
  <si>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</si>
  <si>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</si>
  <si>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</si>
  <si>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</si>
  <si>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</si>
  <si>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</si>
  <si>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</si>
  <si>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</si>
  <si>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</si>
  <si>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</si>
  <si>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</si>
  <si>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</si>
  <si>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</si>
  <si>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</si>
  <si>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</si>
  <si>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</si>
  <si>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</si>
  <si>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</si>
  <si>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</si>
  <si>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</si>
  <si>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</si>
  <si>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</si>
  <si>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</si>
  <si>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</si>
  <si>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</si>
  <si>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</si>
  <si>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</si>
  <si>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</si>
  <si>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</si>
  <si>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</si>
  <si>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</si>
  <si>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</si>
  <si>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</si>
  <si>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</si>
  <si>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</si>
  <si>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</si>
  <si>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</si>
  <si>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</si>
  <si>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</si>
  <si>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</si>
  <si>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</si>
  <si>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</si>
  <si>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</si>
  <si>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</si>
  <si>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</si>
  <si>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</si>
  <si>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</si>
  <si>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</si>
  <si>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</si>
  <si>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</si>
  <si>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</si>
  <si>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</si>
  <si>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</si>
  <si>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</si>
  <si>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</si>
  <si>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</si>
  <si>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</si>
  <si>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</si>
  <si>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</si>
  <si>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</si>
  <si>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</si>
  <si>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</si>
  <si>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</si>
  <si>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</si>
  <si>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</si>
  <si>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</si>
  <si>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</si>
  <si>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</si>
  <si>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</si>
  <si>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</si>
  <si>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</si>
  <si>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</si>
  <si>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</si>
  <si>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</si>
  <si>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</si>
  <si>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</si>
  <si>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</si>
  <si>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</si>
  <si>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</si>
  <si>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</si>
  <si>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</si>
  <si>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</si>
  <si>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</si>
  <si>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</si>
  <si>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</si>
  <si>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</si>
  <si>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</si>
  <si>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</si>
  <si>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</si>
  <si>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</si>
  <si>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</si>
  <si>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</si>
  <si>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</si>
  <si>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</si>
  <si>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</si>
  <si>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</si>
  <si>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</si>
  <si>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</si>
  <si>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</si>
  <si>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</si>
  <si>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</si>
  <si>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</si>
  <si>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</si>
  <si>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</si>
  <si>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</si>
  <si>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</si>
  <si>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</si>
  <si>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</si>
  <si>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</si>
  <si>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</si>
  <si>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</si>
  <si>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</si>
  <si>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</si>
  <si>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</si>
  <si>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</si>
  <si>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</si>
  <si>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</si>
  <si>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</si>
  <si>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</si>
  <si>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</si>
  <si>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</si>
  <si>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</si>
  <si>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</si>
  <si>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</si>
  <si>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</si>
  <si>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</si>
  <si>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</si>
  <si>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</si>
  <si>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</si>
  <si>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</si>
  <si>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</si>
  <si>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</si>
  <si>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</si>
  <si>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</si>
  <si>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</si>
  <si>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</si>
  <si>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</si>
  <si>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</si>
  <si>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</si>
  <si>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</si>
  <si>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</si>
  <si>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</si>
  <si>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</si>
  <si>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</si>
  <si>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</si>
  <si>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</si>
  <si>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</si>
  <si>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</si>
  <si>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</si>
  <si>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</si>
  <si>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</si>
  <si>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</si>
  <si>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</si>
  <si>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</si>
  <si>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</si>
  <si>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</si>
  <si>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</si>
  <si>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</si>
  <si>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</si>
  <si>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</si>
  <si>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</si>
  <si>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</si>
  <si>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</si>
  <si>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</si>
  <si>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</si>
  <si>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</si>
  <si>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</si>
  <si>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</si>
  <si>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</si>
  <si>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</si>
  <si>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</si>
  <si>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</si>
  <si>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</si>
  <si>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</si>
  <si>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</si>
  <si>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</si>
  <si>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</si>
  <si>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</si>
  <si>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</si>
  <si>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</si>
  <si>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</si>
  <si>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</si>
  <si>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</si>
  <si>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</si>
  <si>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</si>
  <si>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</si>
  <si>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</si>
  <si>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</si>
  <si>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</si>
  <si>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</si>
  <si>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</si>
  <si>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</si>
  <si>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</si>
  <si>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</si>
  <si>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</si>
  <si>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</si>
  <si>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</si>
  <si>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</si>
  <si>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</si>
  <si>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</si>
  <si>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</si>
  <si>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</si>
  <si>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</si>
  <si>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</si>
  <si>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</si>
  <si>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</si>
  <si>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</si>
  <si>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</si>
  <si>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</si>
  <si>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</si>
  <si>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</si>
  <si>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</si>
  <si>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</si>
  <si>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</si>
  <si>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</si>
  <si>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</si>
  <si>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</si>
  <si>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</si>
  <si>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</si>
  <si>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</si>
  <si>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</si>
  <si>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</si>
  <si>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</si>
  <si>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</si>
  <si>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</si>
  <si>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</si>
  <si>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</si>
  <si>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</si>
  <si>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</si>
  <si>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</si>
  <si>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</si>
  <si>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</si>
  <si>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</si>
  <si>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</si>
  <si>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</si>
  <si>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</si>
  <si>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</si>
  <si>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</si>
  <si>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</si>
  <si>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</si>
  <si>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</si>
  <si>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</si>
  <si>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</si>
  <si>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</si>
  <si>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</si>
  <si>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</si>
  <si>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</si>
  <si>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</si>
  <si>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</si>
  <si>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</si>
  <si>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</si>
  <si>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</si>
  <si>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</si>
  <si>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</si>
  <si>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</si>
  <si>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</si>
  <si>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</si>
  <si>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</si>
  <si>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</si>
  <si>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</si>
  <si>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</si>
  <si>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</si>
  <si>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</si>
  <si>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</si>
  <si>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</si>
  <si>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</si>
  <si>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</si>
  <si>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</si>
  <si>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</si>
  <si>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</si>
  <si>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</si>
  <si>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</si>
  <si>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</si>
  <si>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</si>
  <si>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</si>
  <si>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</si>
  <si>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</si>
  <si>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</si>
  <si>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</si>
  <si>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</si>
  <si>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</si>
  <si>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</si>
  <si>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</si>
  <si>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</si>
  <si>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</si>
  <si>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</si>
  <si>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</si>
  <si>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</si>
  <si>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</si>
  <si>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</si>
  <si>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</si>
  <si>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</si>
  <si>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</si>
  <si>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</si>
  <si>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</si>
  <si>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</si>
  <si>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</si>
  <si>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</si>
  <si>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</si>
  <si>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</si>
  <si>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</si>
  <si>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</si>
  <si>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</si>
  <si>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</si>
  <si>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</si>
  <si>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</si>
  <si>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</si>
  <si>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</si>
  <si>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</si>
  <si>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</si>
  <si>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</si>
  <si>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</si>
  <si>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</si>
  <si>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</si>
  <si>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</si>
  <si>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</si>
  <si>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</si>
  <si>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</si>
  <si>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</si>
  <si>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</si>
  <si>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</si>
  <si>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</si>
  <si>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</si>
  <si>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</si>
  <si>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</si>
  <si>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</si>
  <si>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</si>
  <si>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</si>
  <si>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</si>
  <si>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</si>
  <si>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</si>
  <si>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</si>
  <si>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</si>
  <si>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</si>
  <si>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</si>
  <si>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</si>
  <si>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</si>
  <si>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</si>
  <si>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</si>
  <si>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</si>
  <si>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</si>
  <si>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</si>
  <si>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</si>
  <si>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</si>
  <si>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</si>
  <si>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</si>
  <si>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</si>
  <si>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</si>
  <si>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</si>
  <si>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</si>
  <si>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</si>
  <si>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</si>
  <si>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</si>
  <si>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</si>
  <si>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</si>
  <si>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</si>
  <si>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</si>
  <si>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</si>
  <si>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</si>
  <si>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</si>
  <si>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</si>
  <si>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</si>
  <si>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</si>
  <si>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</si>
  <si>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</si>
  <si>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</si>
  <si>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</si>
  <si>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</si>
  <si>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</si>
  <si>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</si>
  <si>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</si>
  <si>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</si>
  <si>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</si>
  <si>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</si>
  <si>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</si>
  <si>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</si>
  <si>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</si>
  <si>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</si>
  <si>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</si>
  <si>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</si>
  <si>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</si>
  <si>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</si>
  <si>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</si>
  <si>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</si>
  <si>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</si>
  <si>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</si>
  <si>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</si>
  <si>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</si>
  <si>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</si>
  <si>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</si>
  <si>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</si>
  <si>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</si>
  <si>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</si>
  <si>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</si>
  <si>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</si>
  <si>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</si>
  <si>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</si>
  <si>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</si>
  <si>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</si>
  <si>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</si>
  <si>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</si>
  <si>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</si>
  <si>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</si>
  <si>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</si>
  <si>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</si>
  <si>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</si>
  <si>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</si>
  <si>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</si>
  <si>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</si>
  <si>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</si>
  <si>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</si>
  <si>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</si>
  <si>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</si>
  <si>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</si>
  <si>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</si>
  <si>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</si>
  <si>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</si>
  <si>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</si>
  <si>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</si>
  <si>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</si>
  <si>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</si>
  <si>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</si>
  <si>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</si>
  <si>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</si>
  <si>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</si>
  <si>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</si>
  <si>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</si>
  <si>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</si>
  <si>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</si>
  <si>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</si>
  <si>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</si>
  <si>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</si>
  <si>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</si>
  <si>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</si>
  <si>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</si>
  <si>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</si>
  <si>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</si>
  <si>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</si>
  <si>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</si>
  <si>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</si>
  <si>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</si>
  <si>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</si>
  <si>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</si>
  <si>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</si>
  <si>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</si>
  <si>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</si>
  <si>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</si>
  <si>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</si>
  <si>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</si>
  <si>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</si>
  <si>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</si>
  <si>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</si>
  <si>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</si>
  <si>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</si>
  <si>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</si>
  <si>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</si>
  <si>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</si>
  <si>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</si>
  <si>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</si>
  <si>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</si>
  <si>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</si>
  <si>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</si>
  <si>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</si>
  <si>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</si>
  <si>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</si>
  <si>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</si>
  <si>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</si>
  <si>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</si>
  <si>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</si>
  <si>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</si>
  <si>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</si>
  <si>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</si>
  <si>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</si>
  <si>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</si>
  <si>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</si>
  <si>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</si>
  <si>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</si>
  <si>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</si>
  <si>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</si>
  <si>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</si>
  <si>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</si>
  <si>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</si>
  <si>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</si>
  <si>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</si>
  <si>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</si>
  <si>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</si>
  <si>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</si>
  <si>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</si>
  <si>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</si>
  <si>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</si>
  <si>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</si>
  <si>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</si>
  <si>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</si>
  <si>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</si>
  <si>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</si>
  <si>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</si>
  <si>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</si>
  <si>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</si>
  <si>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</si>
  <si>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</si>
  <si>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</si>
  <si>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</si>
  <si>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</si>
  <si>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</si>
  <si>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</si>
  <si>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</si>
  <si>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</si>
  <si>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</si>
  <si>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</si>
  <si>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</si>
  <si>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</si>
  <si>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</si>
  <si>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</si>
  <si>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</si>
  <si>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</si>
  <si>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</si>
  <si>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</si>
  <si>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</si>
  <si>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</si>
  <si>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</si>
  <si>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</si>
  <si>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</si>
  <si>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</si>
  <si>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</si>
  <si>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</si>
  <si>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</si>
  <si>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</si>
  <si>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</si>
  <si>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</si>
  <si>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</si>
  <si>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</si>
  <si>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</si>
  <si>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</si>
  <si>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</si>
  <si>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</si>
  <si>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</si>
  <si>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</si>
  <si>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</si>
  <si>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</si>
  <si>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</si>
  <si>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</si>
  <si>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</si>
  <si>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</si>
  <si>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</si>
  <si>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</si>
  <si>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</si>
  <si>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</si>
  <si>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</si>
  <si>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</si>
  <si>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</si>
  <si>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</si>
  <si>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</si>
  <si>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</si>
  <si>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</si>
  <si>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</si>
  <si>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</si>
  <si>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</si>
  <si>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</si>
  <si>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</si>
  <si>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</si>
  <si>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</si>
  <si>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</si>
  <si>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</si>
  <si>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</si>
  <si>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</si>
  <si>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</si>
  <si>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</si>
  <si>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</si>
  <si>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</si>
  <si>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</si>
  <si>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</si>
  <si>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</si>
  <si>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</si>
  <si>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</si>
  <si>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</si>
  <si>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</si>
  <si>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</si>
  <si>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</si>
  <si>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</si>
  <si>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</si>
  <si>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</si>
  <si>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</si>
  <si>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</si>
  <si>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</si>
  <si>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</si>
  <si>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</si>
  <si>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</si>
  <si>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</si>
  <si>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</si>
  <si>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</si>
  <si>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</si>
  <si>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</si>
  <si>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</si>
  <si>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</si>
  <si>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</si>
  <si>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</si>
  <si>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</si>
  <si>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</si>
  <si>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</si>
  <si>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</si>
  <si>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</si>
  <si>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</si>
  <si>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</si>
  <si>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</si>
  <si>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</si>
  <si>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</si>
  <si>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</si>
  <si>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</si>
  <si>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</si>
  <si>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</si>
  <si>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</si>
  <si>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</si>
  <si>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</si>
  <si>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</si>
  <si>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</si>
  <si>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</si>
  <si>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</si>
  <si>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</si>
  <si>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</si>
  <si>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</si>
  <si>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</si>
  <si>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</si>
  <si>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</si>
  <si>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</si>
  <si>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</si>
  <si>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</si>
  <si>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</si>
  <si>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</si>
  <si>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</si>
  <si>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</si>
  <si>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</si>
  <si>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</si>
  <si>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</si>
  <si>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</si>
  <si>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</si>
  <si>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</si>
  <si>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</si>
  <si>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</si>
  <si>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</si>
  <si>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</si>
  <si>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</si>
  <si>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</si>
  <si>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</si>
  <si>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</si>
  <si>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</si>
  <si>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</si>
  <si>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</si>
  <si>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</si>
  <si>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</si>
  <si>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</si>
  <si>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</si>
  <si>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</si>
  <si>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</si>
  <si>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</si>
  <si>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</si>
  <si>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</si>
  <si>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</si>
  <si>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</si>
  <si>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</si>
  <si>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</si>
  <si>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</si>
  <si>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</si>
  <si>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</si>
  <si>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</si>
  <si>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</si>
  <si>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</si>
  <si>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</si>
  <si>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</si>
  <si>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</si>
  <si>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</si>
  <si>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</si>
  <si>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</si>
  <si>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</si>
  <si>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</si>
  <si>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</si>
  <si>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</si>
  <si>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</si>
  <si>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</si>
  <si>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</si>
  <si>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</si>
  <si>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</si>
  <si>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</si>
  <si>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</si>
  <si>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</si>
  <si>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</si>
  <si>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</si>
  <si>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</si>
  <si>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</si>
  <si>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</si>
  <si>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</si>
  <si>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</si>
  <si>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</si>
  <si>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</si>
  <si>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</si>
  <si>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</si>
  <si>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</si>
  <si>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</si>
  <si>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</si>
  <si>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</si>
  <si>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</si>
  <si>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</si>
  <si>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</si>
  <si>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</si>
  <si>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</si>
  <si>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</si>
  <si>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</si>
  <si>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</si>
  <si>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</si>
  <si>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</si>
  <si>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</si>
  <si>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</si>
  <si>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</si>
  <si>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</si>
  <si>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</si>
  <si>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</si>
  <si>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</si>
  <si>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</si>
  <si>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</si>
  <si>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</si>
  <si>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</si>
  <si>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</si>
  <si>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</si>
  <si>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</si>
  <si>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</si>
  <si>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</si>
  <si>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</si>
  <si>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</si>
  <si>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</si>
  <si>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</si>
  <si>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</si>
  <si>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</si>
  <si>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</si>
  <si>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</si>
  <si>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</si>
  <si>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</si>
  <si>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</si>
  <si>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</si>
  <si>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</si>
  <si>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</si>
  <si>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</si>
  <si>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</si>
  <si>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</si>
  <si>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</si>
  <si>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</si>
  <si>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</si>
  <si>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</si>
  <si>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</si>
  <si>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</si>
  <si>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</si>
  <si>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</si>
  <si>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</si>
  <si>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</si>
  <si>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</si>
  <si>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</si>
  <si>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</si>
  <si>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</si>
  <si>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</si>
  <si>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</si>
  <si>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</si>
  <si>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</si>
  <si>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</si>
  <si>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</si>
  <si>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</si>
  <si>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</si>
  <si>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</si>
  <si>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</si>
  <si>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</si>
  <si>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</si>
  <si>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</si>
  <si>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</si>
  <si>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</si>
  <si>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</si>
  <si>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</si>
  <si>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</si>
  <si>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</si>
  <si>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</si>
  <si>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</si>
  <si>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</si>
  <si>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</si>
  <si>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</si>
  <si>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</si>
  <si>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</si>
  <si>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</si>
  <si>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</si>
  <si>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</si>
  <si>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</si>
  <si>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</si>
  <si>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</si>
  <si>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</si>
  <si>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</si>
  <si>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</si>
  <si>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</si>
  <si>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</si>
  <si>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</si>
  <si>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</si>
  <si>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</si>
  <si>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</si>
  <si>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</si>
  <si>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</si>
  <si>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</si>
  <si>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</si>
  <si>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</si>
  <si>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</si>
  <si>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</si>
  <si>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</si>
  <si>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</si>
  <si>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</si>
  <si>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</si>
  <si>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</si>
  <si>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</si>
  <si>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</si>
  <si>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</si>
  <si>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</si>
  <si>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</si>
  <si>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</si>
  <si>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</si>
  <si>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</si>
  <si>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</si>
  <si>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</si>
  <si>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</si>
  <si>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</si>
  <si>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</si>
  <si>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</si>
  <si>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</si>
  <si>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</si>
  <si>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</si>
  <si>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</si>
  <si>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</si>
  <si>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</si>
  <si>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</si>
  <si>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</si>
  <si>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</si>
  <si>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</si>
  <si>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</si>
  <si>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</si>
  <si>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</si>
  <si>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</si>
  <si>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</si>
  <si>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</si>
  <si>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</si>
  <si>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</si>
  <si>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</si>
  <si>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</si>
  <si>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</si>
  <si>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</si>
  <si>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</si>
  <si>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</si>
  <si>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</si>
  <si>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</si>
  <si>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</si>
  <si>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</si>
  <si>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</si>
  <si>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</si>
  <si>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</si>
  <si>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</si>
  <si>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</si>
  <si>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</si>
  <si>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</si>
  <si>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</si>
  <si>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</si>
  <si>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</si>
  <si>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</si>
  <si>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</si>
  <si>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</si>
  <si>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</si>
  <si>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</si>
  <si>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</si>
  <si>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</si>
  <si>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</si>
  <si>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</si>
  <si>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</si>
  <si>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</si>
  <si>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</si>
  <si>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</si>
  <si>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</si>
  <si>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</si>
  <si>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</si>
  <si>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</si>
  <si>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</si>
  <si>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</si>
  <si>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</si>
  <si>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</si>
  <si>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</si>
  <si>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</si>
  <si>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</si>
  <si>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</si>
  <si>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</si>
  <si>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</si>
  <si>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</si>
  <si>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</si>
  <si>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</si>
  <si>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</si>
  <si>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</si>
  <si>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</si>
  <si>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</si>
  <si>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</si>
  <si>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</si>
  <si>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</si>
  <si>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</si>
  <si>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</si>
  <si>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</si>
  <si>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</si>
  <si>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</si>
  <si>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</si>
  <si>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</si>
  <si>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</si>
  <si>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</si>
  <si>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</si>
  <si>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</si>
  <si>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</si>
  <si>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</si>
  <si>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</si>
  <si>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</si>
  <si>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</si>
  <si>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</si>
  <si>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</si>
  <si>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</si>
  <si>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</si>
  <si>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</si>
  <si>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</si>
  <si>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</si>
  <si>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</si>
  <si>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</si>
  <si>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</si>
  <si>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</si>
  <si>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</si>
  <si>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</si>
  <si>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</si>
  <si>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</si>
  <si>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</si>
  <si>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</si>
  <si>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</si>
  <si>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</si>
  <si>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</si>
  <si>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</si>
  <si>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</si>
  <si>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</si>
  <si>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</si>
  <si>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</si>
  <si>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</si>
  <si>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</si>
  <si>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</si>
  <si>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</si>
  <si>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</si>
  <si>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</si>
  <si>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</si>
  <si>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</si>
  <si>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</si>
  <si>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</si>
  <si>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</si>
  <si>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</si>
  <si>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</si>
  <si>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</si>
  <si>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</si>
  <si>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</si>
  <si>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</si>
  <si>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</si>
  <si>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</si>
  <si>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</si>
  <si>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</si>
  <si>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</si>
  <si>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</si>
  <si>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</si>
  <si>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</si>
  <si>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</si>
  <si>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</si>
  <si>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</si>
  <si>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</si>
  <si>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</si>
  <si>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</si>
  <si>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</si>
  <si>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</si>
  <si>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</si>
  <si>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</si>
  <si>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</si>
  <si>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</si>
  <si>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</si>
  <si>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</si>
  <si>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</si>
  <si>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</si>
  <si>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</si>
  <si>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</si>
  <si>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</si>
  <si>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</si>
  <si>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</si>
  <si>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</si>
  <si>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</si>
  <si>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</si>
  <si>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</si>
  <si>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</si>
  <si>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</si>
  <si>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</si>
  <si>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</si>
  <si>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</si>
  <si>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</si>
  <si>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</si>
  <si>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</si>
  <si>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</si>
  <si>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</si>
  <si>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</si>
  <si>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</si>
  <si>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</si>
  <si>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</si>
  <si>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</si>
  <si>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</si>
  <si>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</si>
  <si>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</si>
  <si>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</si>
  <si>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</si>
  <si>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</si>
  <si>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</si>
  <si>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</si>
  <si>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</si>
  <si>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</si>
  <si>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</si>
  <si>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</si>
  <si>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</si>
  <si>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</si>
  <si>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</si>
  <si>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</si>
  <si>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</si>
  <si>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</si>
  <si>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</si>
  <si>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</si>
  <si>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</si>
  <si>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</si>
  <si>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</si>
  <si>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</si>
  <si>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</si>
  <si>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</si>
  <si>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</si>
  <si>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</si>
  <si>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</si>
  <si>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</si>
  <si>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</si>
  <si>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</si>
  <si>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</si>
  <si>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</si>
  <si>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</si>
  <si>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</si>
  <si>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</si>
  <si>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</si>
  <si>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</si>
  <si>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</si>
  <si>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</si>
  <si>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</si>
  <si>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</si>
  <si>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</si>
  <si>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</si>
  <si>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</si>
  <si>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</si>
  <si>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</si>
  <si>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</si>
  <si>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</si>
  <si>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</si>
  <si>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</si>
  <si>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</si>
  <si>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</si>
  <si>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</si>
  <si>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</si>
  <si>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</si>
  <si>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</si>
  <si>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</si>
  <si>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</si>
  <si>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</si>
  <si>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</si>
  <si>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</si>
  <si>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</si>
  <si>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</si>
  <si>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</si>
  <si>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</si>
  <si>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</si>
  <si>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</si>
  <si>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</si>
  <si>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</si>
  <si>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</si>
  <si>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</si>
  <si>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</si>
  <si>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</si>
  <si>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</si>
  <si>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</si>
  <si>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</si>
  <si>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</si>
  <si>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</si>
  <si>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</si>
  <si>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</si>
  <si>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</si>
  <si>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</si>
  <si>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</si>
  <si>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</si>
  <si>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</si>
  <si>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</si>
  <si>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</si>
  <si>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</si>
  <si>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</si>
  <si>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</si>
  <si>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</si>
  <si>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</si>
  <si>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</si>
  <si>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</si>
  <si>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</si>
  <si>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</si>
  <si>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</si>
  <si>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</si>
  <si>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</si>
  <si>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</si>
  <si>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</si>
  <si>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</si>
  <si>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</si>
  <si>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</si>
  <si>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</si>
  <si>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</si>
  <si>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</si>
  <si>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</si>
  <si>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</si>
  <si>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</si>
  <si>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</si>
  <si>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</si>
  <si>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</si>
  <si>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</si>
  <si>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</si>
  <si>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</si>
  <si>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</si>
  <si>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</si>
  <si>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</si>
  <si>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</si>
  <si>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</si>
  <si>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</si>
  <si>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</si>
  <si>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</si>
  <si>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</si>
  <si>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</si>
  <si>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</si>
  <si>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</si>
  <si>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</si>
  <si>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</si>
  <si>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</si>
  <si>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</si>
  <si>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</si>
  <si>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</si>
  <si>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</si>
  <si>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</si>
  <si>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</si>
  <si>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</si>
  <si>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</si>
  <si>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</si>
  <si>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</si>
  <si>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</si>
  <si>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</si>
  <si>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</si>
  <si>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</si>
  <si>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</si>
  <si>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</si>
  <si>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</si>
  <si>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</si>
  <si>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</si>
  <si>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</si>
  <si>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</si>
  <si>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</si>
  <si>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</si>
  <si>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</si>
  <si>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</si>
  <si>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</si>
  <si>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</si>
  <si>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</si>
  <si>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</si>
  <si>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</si>
  <si>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</si>
  <si>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</si>
  <si>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</si>
  <si>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</si>
  <si>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</si>
  <si>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</si>
  <si>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</si>
  <si>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</si>
  <si>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</si>
  <si>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</si>
  <si>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</si>
  <si>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</si>
  <si>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</si>
  <si>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</si>
  <si>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</si>
  <si>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</si>
  <si>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</si>
  <si>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</si>
  <si>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</si>
  <si>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</si>
  <si>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</si>
  <si>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</si>
  <si>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</si>
  <si>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</si>
  <si>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</si>
  <si>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</si>
  <si>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</si>
  <si>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</si>
  <si>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</si>
  <si>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</si>
  <si>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</si>
  <si>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</si>
  <si>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</si>
  <si>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</si>
  <si>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</si>
  <si>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</si>
  <si>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</si>
  <si>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</si>
  <si>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</si>
  <si>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</si>
  <si>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</si>
  <si>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</si>
  <si>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</si>
  <si>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</si>
  <si>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</si>
  <si>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</si>
  <si>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</si>
  <si>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</si>
  <si>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</si>
  <si>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</si>
  <si>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</si>
  <si>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</si>
  <si>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</si>
  <si>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</si>
  <si>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</si>
  <si>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</si>
  <si>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</si>
  <si>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</si>
  <si>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</si>
  <si>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</si>
  <si>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</si>
  <si>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</si>
  <si>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</si>
  <si>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</si>
  <si>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</si>
  <si>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</si>
  <si>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</si>
  <si>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</si>
  <si>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</si>
  <si>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</si>
  <si>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</si>
  <si>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</si>
  <si>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</si>
  <si>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</si>
  <si>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</si>
  <si>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</si>
  <si>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</si>
  <si>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</si>
  <si>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</si>
  <si>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</si>
  <si>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</si>
  <si>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</si>
  <si>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</si>
  <si>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</si>
  <si>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</si>
  <si>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</si>
  <si>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</si>
  <si>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</si>
  <si>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</si>
  <si>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</si>
  <si>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</si>
  <si>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</si>
  <si>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</si>
  <si>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</si>
  <si>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</si>
  <si>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</si>
  <si>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</si>
  <si>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</si>
  <si>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</si>
  <si>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</si>
  <si>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</si>
  <si>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</si>
  <si>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</si>
  <si>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</si>
  <si>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</si>
  <si>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</si>
  <si>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</si>
  <si>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</si>
  <si>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</si>
  <si>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</si>
  <si>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</si>
  <si>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</si>
  <si>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</si>
  <si>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</si>
  <si>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</si>
  <si>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</si>
  <si>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</si>
  <si>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</si>
  <si>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</si>
  <si>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</si>
  <si>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</si>
  <si>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</si>
  <si>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</si>
  <si>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</si>
  <si>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</si>
  <si>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</si>
  <si>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</si>
  <si>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</si>
  <si>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</si>
  <si>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</si>
  <si>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</si>
  <si>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</si>
  <si>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</si>
  <si>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</si>
  <si>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</si>
  <si>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</si>
  <si>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</si>
  <si>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</si>
  <si>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</si>
  <si>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</si>
  <si>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</si>
  <si>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</si>
  <si>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</si>
  <si>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</si>
  <si>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</si>
  <si>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</si>
  <si>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</si>
  <si>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</si>
  <si>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</si>
  <si>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</si>
  <si>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</si>
  <si>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</si>
  <si>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</si>
  <si>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</si>
  <si>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</si>
  <si>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</si>
  <si>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</si>
  <si>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</si>
  <si>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</si>
  <si>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</si>
  <si>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</si>
  <si>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</si>
  <si>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</si>
  <si>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</si>
  <si>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</si>
  <si>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</si>
  <si>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</si>
  <si>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</si>
  <si>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</si>
  <si>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</si>
  <si>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</si>
  <si>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</si>
  <si>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</si>
  <si>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</si>
  <si>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</si>
  <si>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</si>
  <si>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</si>
  <si>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</si>
  <si>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</si>
  <si>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</si>
  <si>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</si>
  <si>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</si>
  <si>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</si>
  <si>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</si>
  <si>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</si>
  <si>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</si>
  <si>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</si>
  <si>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</si>
  <si>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</si>
  <si>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</si>
  <si>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</si>
  <si>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</si>
  <si>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</si>
  <si>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</si>
  <si>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</si>
  <si>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</si>
  <si>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</si>
  <si>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</si>
  <si>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</si>
  <si>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</si>
  <si>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</si>
  <si>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</si>
  <si>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</si>
  <si>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</si>
  <si>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</si>
  <si>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</si>
  <si>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</si>
  <si>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</si>
  <si>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</si>
  <si>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</si>
  <si>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</si>
  <si>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</si>
  <si>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</si>
  <si>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</si>
  <si>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</si>
  <si>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</si>
  <si>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</si>
  <si>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</si>
  <si>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</si>
  <si>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</si>
  <si>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</si>
  <si>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</si>
  <si>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</si>
  <si>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</si>
  <si>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</si>
  <si>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</si>
  <si>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</si>
  <si>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</si>
  <si>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</si>
  <si>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</si>
  <si>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</si>
  <si>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</si>
  <si>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</si>
  <si>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</si>
  <si>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</si>
  <si>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</si>
  <si>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</si>
  <si>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</si>
  <si>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</si>
  <si>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</si>
  <si>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</si>
  <si>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</si>
  <si>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</si>
  <si>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</si>
  <si>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</si>
  <si>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</si>
  <si>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</si>
  <si>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</si>
  <si>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</si>
  <si>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</si>
  <si>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</si>
  <si>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</si>
  <si>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</si>
  <si>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</si>
  <si>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</si>
  <si>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</si>
  <si>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</si>
  <si>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</si>
  <si>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</si>
  <si>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</si>
  <si>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</si>
  <si>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</si>
  <si>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</si>
  <si>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</si>
  <si>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</si>
  <si>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</si>
  <si>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</si>
  <si>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</si>
  <si>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</si>
  <si>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</si>
  <si>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</si>
  <si>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</si>
  <si>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</si>
  <si>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</si>
  <si>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</si>
  <si>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</si>
  <si>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</si>
  <si>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</si>
  <si>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</si>
  <si>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</si>
  <si>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</si>
  <si>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</si>
  <si>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</si>
  <si>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</si>
  <si>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</si>
  <si>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</si>
  <si>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</si>
  <si>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</si>
  <si>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</si>
  <si>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</si>
  <si>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</si>
  <si>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</si>
  <si>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</si>
  <si>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</si>
  <si>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</si>
  <si>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</si>
  <si>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</si>
  <si>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</si>
  <si>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</si>
  <si>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</si>
  <si>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</si>
  <si>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</si>
  <si>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</si>
  <si>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</si>
  <si>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</si>
  <si>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</si>
  <si>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</si>
  <si>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</si>
  <si>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</si>
  <si>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</si>
  <si>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</si>
  <si>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</si>
  <si>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</si>
  <si>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</si>
  <si>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</si>
  <si>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</si>
  <si>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</si>
  <si>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</si>
  <si>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</si>
  <si>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</si>
  <si>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</si>
  <si>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</si>
  <si>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</si>
  <si>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</si>
  <si>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</si>
  <si>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</si>
  <si>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</si>
  <si>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</si>
  <si>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</si>
  <si>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</si>
  <si>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</si>
  <si>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</si>
  <si>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</si>
  <si>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</si>
  <si>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</si>
  <si>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</si>
  <si>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</si>
  <si>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</si>
  <si>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</si>
  <si>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</si>
  <si>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</si>
  <si>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</si>
  <si>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</si>
  <si>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</si>
  <si>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</si>
  <si>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</si>
  <si>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</si>
  <si>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</si>
  <si>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</si>
  <si>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</si>
  <si>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</si>
  <si>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</si>
  <si>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</si>
  <si>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</si>
  <si>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</si>
  <si>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</si>
  <si>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</si>
  <si>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</si>
  <si>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</si>
  <si>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</si>
  <si>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</si>
  <si>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</si>
  <si>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</si>
  <si>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</si>
  <si>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</si>
  <si>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</si>
  <si>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</si>
  <si>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</si>
  <si>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</si>
  <si>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</si>
  <si>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</si>
  <si>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</si>
  <si>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</si>
  <si>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</si>
  <si>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</si>
  <si>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</si>
  <si>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</si>
  <si>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</si>
  <si>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</si>
  <si>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</si>
  <si>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</si>
  <si>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</si>
  <si>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</si>
  <si>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</si>
  <si>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</si>
  <si>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</si>
  <si>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</si>
  <si>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</si>
  <si>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</si>
  <si>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</si>
  <si>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</si>
  <si>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</si>
  <si>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</si>
  <si>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</si>
  <si>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</si>
  <si>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</si>
  <si>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</si>
  <si>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</si>
  <si>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</si>
  <si>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</si>
  <si>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</si>
  <si>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</si>
  <si>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</si>
  <si>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</si>
  <si>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</si>
  <si>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</si>
  <si>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</si>
  <si>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</si>
  <si>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</si>
  <si>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</si>
  <si>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</si>
  <si>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</si>
  <si>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</si>
  <si>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</si>
  <si>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</si>
  <si>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</si>
  <si>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</si>
  <si>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</si>
  <si>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</si>
  <si>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</si>
  <si>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</si>
  <si>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</si>
  <si>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</si>
  <si>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</si>
  <si>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</si>
  <si>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</si>
  <si>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</si>
  <si>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</si>
  <si>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</si>
  <si>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</si>
  <si>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</si>
  <si>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</si>
  <si>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</si>
  <si>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</si>
  <si>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</si>
  <si>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</si>
  <si>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</si>
  <si>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</si>
  <si>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</si>
  <si>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</si>
  <si>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</si>
  <si>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</si>
  <si>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</si>
  <si>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</si>
  <si>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</si>
  <si>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</si>
  <si>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</si>
  <si>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</si>
  <si>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</si>
  <si>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</si>
  <si>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</si>
  <si>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</si>
  <si>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</si>
  <si>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</si>
  <si>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</si>
  <si>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</si>
  <si>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</si>
  <si>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</si>
  <si>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</si>
  <si>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</si>
  <si>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</si>
  <si>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</si>
  <si>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</si>
  <si>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</si>
  <si>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</si>
  <si>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</si>
  <si>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</si>
  <si>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</si>
  <si>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</si>
  <si>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</si>
  <si>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</si>
  <si>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</si>
  <si>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</si>
  <si>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</si>
  <si>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</si>
  <si>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</si>
  <si>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</si>
  <si>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</si>
  <si>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</si>
  <si>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</si>
  <si>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</si>
  <si>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</si>
  <si>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</si>
  <si>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</si>
  <si>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</si>
  <si>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</si>
  <si>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</si>
  <si>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</si>
  <si>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</si>
  <si>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</si>
  <si>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</si>
  <si>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</si>
  <si>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</si>
  <si>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</si>
  <si>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</si>
  <si>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</si>
  <si>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</si>
  <si>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</si>
  <si>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</si>
  <si>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</si>
  <si>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</si>
  <si>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</si>
  <si>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</si>
  <si>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</si>
  <si>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</si>
  <si>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</si>
  <si>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</si>
  <si>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</si>
  <si>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</si>
  <si>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</si>
  <si>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</si>
  <si>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</si>
  <si>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</si>
  <si>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</si>
  <si>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</si>
  <si>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</si>
  <si>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</si>
  <si>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</si>
  <si>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</si>
  <si>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</si>
  <si>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</si>
  <si>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</si>
  <si>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</si>
  <si>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</si>
  <si>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</si>
  <si>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</si>
  <si>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</si>
  <si>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</si>
  <si>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</si>
  <si>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</si>
  <si>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</si>
  <si>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</si>
  <si>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</si>
  <si>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</si>
  <si>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</si>
  <si>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</si>
  <si>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</si>
  <si>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</si>
  <si>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</si>
  <si>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</si>
  <si>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</si>
  <si>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</si>
  <si>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</si>
  <si>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</si>
  <si>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</si>
  <si>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</si>
  <si>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</si>
  <si>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</si>
  <si>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</si>
  <si>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</si>
  <si>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</si>
  <si>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</si>
  <si>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</si>
  <si>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</si>
  <si>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</si>
  <si>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</si>
  <si>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</si>
  <si>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</si>
  <si>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</si>
  <si>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</si>
  <si>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</si>
  <si>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</si>
  <si>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</si>
  <si>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</si>
  <si>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</si>
  <si>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</si>
  <si>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</si>
  <si>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</si>
  <si>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</si>
  <si>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</si>
  <si>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</si>
  <si>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</si>
  <si>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</si>
  <si>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</si>
  <si>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</si>
  <si>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</si>
  <si>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</si>
  <si>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</si>
  <si>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</si>
  <si>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</si>
  <si>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</si>
  <si>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</si>
  <si>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</si>
  <si>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</si>
  <si>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</si>
  <si>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</si>
  <si>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</si>
  <si>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</si>
  <si>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</si>
  <si>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</si>
  <si>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</si>
  <si>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</si>
  <si>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</si>
  <si>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</si>
  <si>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</si>
  <si>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</si>
  <si>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</si>
  <si>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</si>
  <si>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</si>
  <si>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</si>
  <si>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</si>
  <si>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</si>
  <si>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</si>
  <si>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</si>
  <si>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</si>
  <si>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</si>
  <si>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</si>
  <si>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</si>
  <si>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</si>
  <si>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</si>
  <si>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</si>
  <si>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</si>
  <si>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</si>
  <si>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</si>
  <si>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</si>
  <si>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</si>
  <si>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</si>
  <si>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</si>
  <si>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</si>
  <si>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</si>
  <si>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</si>
  <si>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</si>
  <si>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</si>
  <si>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</si>
  <si>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</si>
  <si>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</si>
  <si>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</si>
  <si>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</si>
  <si>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</si>
  <si>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</si>
  <si>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</si>
  <si>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</si>
  <si>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</si>
  <si>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</si>
  <si>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</si>
  <si>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</si>
  <si>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</si>
  <si>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</si>
  <si>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</si>
  <si>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</si>
  <si>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</si>
  <si>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</si>
  <si>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</si>
  <si>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</si>
  <si>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</si>
  <si>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</si>
  <si>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</si>
  <si>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</si>
  <si>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</si>
  <si>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</si>
  <si>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</si>
  <si>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</si>
  <si>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</si>
  <si>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</si>
  <si>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</si>
  <si>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</si>
  <si>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</si>
  <si>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</si>
  <si>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</si>
  <si>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</si>
  <si>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</si>
  <si>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</si>
  <si>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</si>
  <si>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</si>
  <si>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</si>
  <si>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</si>
  <si>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</si>
  <si>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</si>
  <si>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</si>
  <si>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</si>
  <si>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</si>
  <si>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</si>
  <si>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</si>
  <si>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</si>
  <si>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</si>
  <si>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</si>
  <si>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</si>
  <si>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</si>
  <si>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</si>
  <si>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</si>
  <si>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</si>
  <si>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</si>
  <si>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</si>
  <si>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</si>
  <si>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</si>
  <si>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</si>
  <si>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</si>
  <si>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</si>
  <si>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</si>
  <si>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</si>
  <si>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</si>
  <si>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</si>
  <si>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</si>
  <si>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</si>
  <si>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</si>
  <si>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</si>
  <si>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</si>
  <si>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</si>
  <si>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</si>
  <si>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</si>
  <si>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</si>
  <si>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</si>
  <si>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</si>
  <si>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</si>
  <si>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</si>
  <si>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</si>
  <si>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</si>
  <si>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</si>
  <si>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</si>
  <si>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</si>
  <si>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</si>
  <si>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</si>
  <si>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</si>
  <si>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</si>
  <si>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</si>
  <si>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</si>
  <si>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</si>
  <si>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</si>
  <si>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</si>
  <si>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</si>
  <si>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</si>
  <si>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</si>
  <si>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</si>
  <si>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</si>
  <si>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</si>
  <si>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</si>
  <si>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</si>
  <si>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</si>
  <si>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</si>
  <si>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</si>
  <si>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</si>
  <si>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</si>
  <si>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</si>
  <si>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</si>
  <si>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</si>
  <si>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</si>
  <si>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</si>
  <si>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</si>
  <si>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</si>
  <si>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</si>
  <si>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</si>
  <si>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</si>
  <si>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</si>
  <si>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</si>
  <si>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</si>
  <si>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</si>
  <si>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</si>
  <si>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</si>
  <si>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</si>
  <si>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</si>
  <si>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</si>
  <si>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</si>
  <si>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</si>
  <si>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</si>
  <si>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</si>
  <si>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</si>
  <si>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</si>
  <si>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</si>
  <si>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</si>
  <si>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</si>
  <si>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</si>
  <si>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</si>
  <si>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</si>
  <si>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</si>
  <si>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</si>
  <si>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</si>
  <si>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</si>
  <si>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</si>
  <si>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</si>
  <si>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</si>
  <si>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</si>
  <si>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</si>
  <si>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</si>
  <si>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</si>
  <si>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</si>
  <si>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</si>
  <si>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</si>
  <si>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</si>
  <si>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</si>
  <si>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</si>
  <si>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</si>
  <si>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</si>
  <si>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</si>
  <si>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</si>
  <si>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</si>
  <si>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</si>
  <si>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</si>
  <si>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</si>
  <si>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</si>
  <si>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</si>
  <si>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</si>
  <si>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</si>
  <si>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</si>
  <si>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</si>
  <si>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</si>
  <si>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</si>
  <si>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</si>
  <si>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</si>
  <si>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</si>
  <si>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</si>
  <si>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</si>
  <si>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</si>
  <si>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</si>
  <si>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</si>
  <si>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</si>
  <si>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</si>
  <si>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</si>
  <si>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</si>
  <si>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</si>
  <si>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</si>
  <si>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</si>
  <si>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</si>
  <si>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</si>
  <si>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</si>
  <si>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</si>
  <si>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</si>
  <si>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</si>
  <si>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</si>
  <si>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</si>
  <si>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</si>
  <si>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</si>
  <si>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</si>
  <si>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</si>
  <si>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</si>
  <si>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</si>
  <si>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</si>
  <si>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</si>
  <si>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</si>
  <si>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</si>
  <si>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</si>
  <si>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</si>
  <si>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</si>
  <si>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</si>
  <si>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</si>
  <si>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</si>
  <si>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</si>
  <si>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</si>
  <si>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</si>
  <si>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</si>
  <si>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</si>
  <si>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</si>
  <si>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</si>
  <si>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</si>
  <si>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</si>
  <si>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</si>
  <si>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</si>
  <si>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</si>
  <si>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</si>
  <si>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</si>
  <si>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</si>
  <si>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</si>
  <si>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</si>
  <si>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</si>
  <si>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</si>
  <si>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</si>
  <si>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</si>
  <si>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</si>
  <si>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</si>
  <si>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</si>
  <si>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</si>
  <si>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</si>
  <si>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</si>
  <si>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</si>
  <si>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</si>
  <si>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</si>
  <si>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</si>
  <si>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</si>
  <si>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</si>
  <si>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</si>
  <si>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</si>
  <si>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</si>
  <si>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</si>
  <si>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</si>
  <si>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</si>
  <si>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</si>
  <si>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</si>
  <si>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</si>
  <si>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</si>
  <si>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</si>
  <si>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</si>
  <si>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</si>
  <si>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</si>
  <si>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</si>
  <si>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</si>
  <si>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</si>
  <si>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</si>
  <si>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</si>
  <si>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</si>
  <si>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</si>
  <si>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</si>
  <si>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</si>
  <si>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</si>
  <si>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</si>
  <si>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</si>
  <si>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</si>
  <si>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</si>
  <si>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</si>
  <si>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</si>
  <si>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</si>
  <si>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</si>
  <si>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</si>
  <si>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</si>
  <si>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</si>
  <si>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</si>
  <si>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</si>
  <si>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</si>
  <si>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</si>
  <si>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</si>
  <si>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</si>
  <si>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</si>
  <si>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</si>
  <si>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</si>
  <si>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</si>
  <si>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</si>
  <si>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</si>
  <si>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</si>
  <si>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</si>
  <si>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</si>
  <si>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</si>
  <si>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</si>
  <si>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</si>
  <si>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</si>
  <si>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</si>
  <si>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</si>
  <si>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</si>
  <si>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</si>
  <si>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</si>
  <si>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</si>
  <si>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</si>
  <si>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</si>
  <si>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</si>
  <si>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</si>
  <si>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</si>
  <si>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</si>
  <si>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</si>
  <si>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</si>
  <si>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</si>
  <si>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</si>
  <si>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</si>
  <si>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</si>
  <si>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</si>
  <si>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</si>
  <si>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</si>
  <si>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</si>
  <si>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</si>
  <si>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</si>
  <si>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</si>
  <si>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</si>
  <si>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</si>
  <si>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</si>
  <si>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</si>
  <si>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</si>
  <si>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</si>
  <si>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</si>
  <si>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</si>
  <si>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</si>
  <si>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</si>
  <si>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</si>
  <si>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</si>
  <si>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</si>
  <si>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</si>
  <si>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</si>
  <si>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</si>
  <si>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</si>
  <si>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</si>
  <si>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</si>
  <si>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</si>
  <si>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</si>
  <si>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</si>
  <si>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</si>
  <si>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</si>
  <si>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</si>
  <si>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</si>
  <si>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</si>
  <si>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</si>
  <si>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</si>
  <si>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</si>
  <si>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</si>
  <si>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</si>
  <si>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</si>
  <si>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</si>
  <si>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</si>
  <si>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</si>
  <si>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</si>
  <si>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</si>
  <si>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</si>
  <si>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</si>
  <si>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</si>
  <si>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</si>
  <si>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</si>
  <si>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</si>
  <si>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</si>
  <si>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</si>
  <si>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</si>
  <si>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</si>
  <si>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</si>
  <si>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</si>
  <si>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</si>
  <si>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</si>
  <si>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</si>
  <si>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</si>
  <si>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</si>
  <si>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</si>
  <si>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</si>
  <si>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</si>
  <si>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</si>
  <si>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</si>
  <si>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</si>
  <si>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</si>
  <si>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</si>
  <si>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</si>
  <si>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</si>
  <si>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</si>
  <si>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</si>
  <si>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</si>
  <si>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</si>
  <si>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</si>
  <si>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</si>
  <si>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</si>
  <si>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</si>
  <si>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</si>
  <si>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</si>
  <si>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</si>
  <si>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</si>
  <si>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</si>
  <si>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</si>
  <si>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</si>
  <si>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</si>
  <si>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</si>
  <si>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</si>
  <si>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</si>
  <si>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</si>
  <si>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</si>
  <si>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</si>
  <si>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</si>
  <si>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</si>
  <si>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</si>
  <si>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</si>
  <si>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</si>
  <si>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</si>
  <si>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</si>
  <si>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</si>
  <si>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</si>
  <si>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</si>
  <si>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</si>
  <si>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</si>
  <si>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</si>
  <si>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</si>
  <si>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</si>
  <si>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</si>
  <si>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</si>
  <si>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</si>
  <si>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</si>
  <si>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</si>
  <si>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</si>
  <si>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</si>
  <si>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</si>
  <si>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</si>
  <si>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</si>
  <si>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</si>
  <si>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</si>
  <si>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</si>
  <si>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</si>
  <si>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</si>
  <si>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</si>
  <si>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</si>
  <si>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</si>
  <si>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</si>
  <si>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</si>
  <si>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</si>
  <si>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</si>
  <si>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</si>
  <si>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</si>
  <si>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</si>
  <si>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</si>
  <si>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</si>
  <si>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</si>
  <si>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</si>
  <si>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</si>
  <si>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</si>
  <si>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</si>
  <si>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</si>
  <si>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</si>
  <si>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</si>
  <si>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</si>
  <si>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</si>
  <si>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</si>
  <si>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</si>
  <si>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</si>
  <si>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</si>
  <si>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</si>
  <si>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</si>
  <si>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</si>
  <si>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</si>
  <si>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</si>
  <si>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</si>
  <si>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</si>
  <si>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</si>
  <si>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</si>
  <si>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</si>
  <si>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</si>
  <si>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</si>
  <si>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</si>
  <si>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</si>
  <si>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</si>
  <si>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</si>
  <si>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</si>
  <si>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</si>
  <si>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</si>
  <si>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</si>
  <si>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</si>
  <si>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</si>
  <si>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</si>
  <si>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</si>
  <si>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</si>
  <si>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</si>
  <si>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</si>
  <si>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</si>
  <si>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</si>
  <si>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</si>
  <si>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</si>
  <si>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</si>
  <si>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</si>
  <si>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</si>
  <si>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</si>
  <si>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</si>
  <si>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</si>
  <si>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</si>
  <si>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</si>
  <si>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</si>
  <si>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</si>
  <si>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</si>
  <si>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</si>
  <si>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</si>
  <si>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</si>
  <si>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</si>
  <si>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</si>
  <si>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</si>
  <si>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</si>
  <si>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</si>
  <si>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</si>
  <si>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</si>
  <si>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</si>
  <si>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</si>
  <si>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</si>
  <si>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</si>
  <si>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</si>
  <si>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</si>
  <si>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</si>
  <si>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</si>
  <si>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</si>
  <si>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</si>
  <si>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</si>
  <si>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</si>
  <si>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</si>
  <si>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</si>
  <si>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</si>
  <si>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</si>
  <si>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</si>
  <si>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</si>
  <si>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</si>
  <si>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</si>
  <si>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</si>
  <si>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</si>
  <si>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</si>
  <si>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</si>
  <si>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</si>
  <si>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</si>
  <si>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</si>
  <si>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</si>
  <si>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</si>
  <si>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</si>
  <si>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</si>
  <si>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</si>
  <si>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</si>
  <si>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</si>
  <si>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</si>
  <si>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</si>
  <si>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</si>
  <si>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</si>
  <si>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</si>
  <si>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</si>
  <si>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</si>
  <si>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</si>
  <si>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</si>
  <si>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</si>
  <si>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</si>
  <si>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</si>
  <si>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</si>
  <si>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</si>
  <si>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</si>
  <si>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</si>
  <si>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</si>
  <si>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</si>
  <si>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</si>
  <si>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</si>
  <si>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</si>
  <si>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</si>
  <si>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</si>
  <si>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</si>
  <si>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</si>
  <si>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</si>
  <si>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</si>
  <si>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</si>
  <si>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</si>
  <si>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</si>
  <si>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</si>
  <si>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</si>
  <si>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</si>
  <si>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</si>
  <si>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</si>
  <si>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</si>
  <si>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</si>
  <si>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</si>
  <si>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</si>
  <si>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</si>
  <si>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</si>
  <si>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</si>
  <si>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</si>
  <si>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</si>
  <si>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</si>
  <si>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</si>
  <si>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</si>
  <si>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</si>
  <si>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</si>
  <si>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</si>
  <si>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</si>
  <si>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</si>
  <si>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</si>
  <si>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</si>
  <si>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</si>
  <si>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</si>
  <si>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</si>
  <si>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</si>
  <si>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</si>
  <si>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</si>
  <si>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</si>
  <si>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</si>
  <si>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</si>
  <si>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</si>
  <si>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</si>
  <si>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</si>
  <si>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</si>
  <si>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</si>
  <si>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</si>
  <si>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</si>
  <si>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</si>
  <si>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</si>
  <si>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</si>
  <si>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</si>
  <si>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</si>
  <si>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</si>
  <si>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</si>
  <si>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</si>
  <si>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</si>
  <si>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</si>
  <si>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</si>
  <si>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</si>
  <si>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</si>
  <si>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</si>
  <si>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</si>
  <si>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</si>
  <si>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</si>
  <si>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</si>
  <si>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</si>
  <si>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</si>
  <si>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</si>
  <si>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</si>
  <si>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</si>
  <si>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</si>
  <si>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</si>
  <si>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</si>
  <si>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</si>
  <si>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</si>
  <si>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</si>
  <si>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</si>
  <si>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</si>
  <si>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</si>
  <si>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</si>
  <si>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</si>
  <si>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</si>
  <si>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</si>
  <si>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</si>
  <si>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</si>
  <si>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</si>
  <si>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</si>
  <si>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</si>
  <si>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</si>
  <si>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</si>
  <si>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</si>
  <si>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</si>
  <si>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</si>
  <si>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</si>
  <si>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</si>
  <si>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</si>
  <si>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</si>
  <si>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</si>
  <si>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</si>
  <si>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</si>
  <si>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</si>
  <si>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</si>
  <si>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</si>
  <si>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</si>
  <si>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</si>
  <si>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</si>
  <si>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</si>
  <si>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</si>
  <si>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</si>
  <si>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</si>
  <si>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</si>
  <si>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</si>
  <si>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</si>
  <si>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</si>
  <si>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</si>
  <si>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</si>
  <si>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</si>
  <si>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</si>
  <si>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</si>
  <si>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</si>
  <si>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</si>
  <si>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</si>
  <si>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</si>
  <si>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</si>
  <si>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</si>
  <si>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</si>
  <si>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</si>
  <si>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</si>
  <si>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</si>
  <si>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</si>
  <si>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</si>
  <si>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</si>
  <si>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</si>
  <si>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</si>
  <si>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</si>
  <si>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</si>
  <si>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</si>
  <si>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</si>
  <si>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</si>
  <si>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</si>
  <si>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</si>
  <si>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</si>
  <si>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</si>
  <si>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</si>
  <si>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</si>
  <si>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</si>
  <si>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</si>
  <si>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</si>
  <si>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</si>
  <si>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</si>
  <si>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</si>
  <si>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</si>
  <si>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</si>
  <si>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</si>
  <si>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</si>
  <si>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</si>
  <si>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</si>
  <si>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</si>
  <si>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</si>
  <si>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</si>
  <si>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</si>
  <si>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</si>
  <si>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</si>
  <si>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</si>
  <si>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IBAITI</t>
  </si>
  <si>
    <t>IBEMA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</si>
  <si>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</si>
  <si>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</si>
  <si>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</si>
  <si>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</si>
  <si>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</si>
  <si>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</si>
  <si>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</si>
  <si>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</si>
  <si>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</si>
  <si>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</si>
  <si>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</si>
  <si>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</si>
  <si>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</si>
  <si>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</si>
  <si>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</si>
  <si>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</si>
  <si>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</si>
  <si>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</si>
  <si>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</si>
  <si>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</si>
  <si>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</si>
  <si>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</si>
  <si>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</si>
  <si>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</si>
  <si>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</si>
  <si>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</si>
  <si>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</si>
  <si>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</si>
  <si>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</si>
  <si>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</si>
  <si>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</si>
  <si>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</si>
  <si>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</si>
  <si>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</si>
  <si>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</si>
  <si>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</si>
  <si>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</si>
  <si>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</si>
  <si>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</si>
  <si>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</si>
  <si>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</si>
  <si>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</si>
  <si>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</si>
  <si>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</si>
  <si>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</si>
  <si>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</si>
  <si>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</si>
  <si>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</si>
  <si>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</si>
  <si>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</si>
  <si>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</si>
  <si>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</si>
  <si>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</si>
  <si>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</si>
  <si>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</si>
  <si>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</si>
  <si>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</si>
  <si>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</si>
  <si>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</si>
  <si>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</si>
  <si>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</si>
  <si>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</si>
  <si>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</si>
  <si>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</si>
  <si>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</si>
  <si>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</si>
  <si>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</si>
  <si>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</si>
  <si>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</si>
  <si>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</si>
  <si>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</si>
  <si>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</si>
  <si>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</si>
  <si>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</si>
  <si>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</si>
  <si>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</si>
  <si>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</si>
  <si>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</si>
  <si>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</si>
  <si>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</si>
  <si>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</si>
  <si>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</si>
  <si>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</si>
  <si>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</si>
  <si>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</si>
  <si>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</si>
  <si>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</si>
  <si>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</si>
  <si>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</si>
  <si>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</si>
  <si>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</si>
  <si>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</si>
  <si>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</si>
  <si>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</si>
  <si>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</si>
  <si>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</si>
  <si>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</si>
  <si>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</si>
  <si>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</si>
  <si>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</si>
  <si>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</si>
  <si>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</si>
  <si>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</si>
  <si>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</si>
  <si>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</si>
  <si>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</si>
  <si>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</si>
  <si>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</si>
  <si>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</si>
  <si>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</si>
  <si>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</si>
  <si>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</si>
  <si>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</si>
  <si>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</si>
  <si>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</si>
  <si>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</si>
  <si>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</si>
  <si>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</si>
  <si>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</si>
  <si>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</si>
  <si>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</si>
  <si>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</si>
  <si>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</si>
  <si>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</si>
  <si>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</si>
  <si>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</si>
  <si>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</si>
  <si>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</si>
  <si>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</si>
  <si>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</si>
  <si>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</si>
  <si>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</si>
  <si>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</si>
  <si>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</si>
  <si>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</si>
  <si>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</si>
  <si>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</si>
  <si>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</si>
  <si>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</si>
  <si>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</si>
  <si>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</si>
  <si>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</si>
  <si>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</si>
  <si>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</si>
  <si>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</si>
  <si>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</si>
  <si>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</si>
  <si>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</si>
  <si>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</si>
  <si>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</si>
  <si>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</si>
  <si>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</si>
  <si>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</si>
  <si>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</si>
  <si>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</si>
  <si>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</si>
  <si>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</si>
  <si>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</si>
  <si>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</si>
  <si>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</si>
  <si>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</si>
  <si>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</si>
  <si>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</si>
  <si>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</si>
  <si>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</si>
  <si>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</si>
  <si>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</si>
  <si>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</si>
  <si>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</si>
  <si>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</si>
  <si>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</si>
  <si>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</si>
  <si>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</si>
  <si>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</si>
  <si>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</si>
  <si>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</si>
  <si>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</si>
  <si>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</si>
  <si>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</si>
  <si>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</si>
  <si>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</si>
  <si>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</si>
  <si>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</si>
  <si>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</si>
  <si>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</si>
  <si>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</si>
  <si>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</si>
  <si>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</si>
  <si>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</si>
  <si>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</si>
  <si>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</si>
  <si>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</si>
  <si>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</si>
  <si>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</si>
  <si>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</si>
  <si>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</si>
  <si>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</si>
  <si>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</si>
  <si>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</si>
  <si>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</si>
  <si>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</si>
  <si>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</si>
  <si>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</si>
  <si>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</si>
  <si>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</si>
  <si>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</si>
  <si>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</si>
  <si>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</si>
  <si>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</si>
  <si>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</si>
  <si>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</si>
  <si>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</si>
  <si>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</si>
  <si>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</si>
  <si>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</si>
  <si>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</si>
  <si>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</si>
  <si>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</si>
  <si>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</si>
  <si>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</si>
  <si>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</si>
  <si>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</si>
  <si>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</si>
  <si>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</si>
  <si>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</si>
  <si>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</si>
  <si>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</si>
  <si>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</si>
  <si>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</si>
  <si>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</si>
  <si>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</si>
  <si>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</si>
  <si>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</si>
  <si>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</si>
  <si>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</si>
  <si>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</si>
  <si>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</si>
  <si>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</si>
  <si>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</si>
  <si>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</si>
  <si>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</si>
  <si>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</si>
  <si>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</si>
  <si>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</si>
  <si>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</si>
  <si>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</si>
  <si>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</si>
  <si>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</si>
  <si>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</si>
  <si>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</si>
  <si>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</si>
  <si>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</si>
  <si>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</si>
  <si>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</si>
  <si>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</si>
  <si>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</si>
  <si>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</si>
  <si>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</si>
  <si>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</si>
  <si>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</si>
  <si>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</si>
  <si>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</si>
  <si>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</si>
  <si>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</si>
  <si>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</si>
  <si>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</si>
  <si>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</si>
  <si>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</si>
  <si>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</si>
  <si>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</si>
  <si>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</si>
  <si>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</si>
  <si>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</si>
  <si>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</si>
  <si>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</si>
  <si>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</si>
  <si>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</si>
  <si>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</si>
  <si>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</si>
  <si>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</si>
  <si>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</si>
  <si>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</si>
  <si>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</si>
  <si>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</si>
  <si>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</si>
  <si>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</si>
  <si>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</si>
  <si>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</si>
  <si>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</si>
  <si>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</si>
  <si>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</si>
  <si>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</si>
  <si>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</si>
  <si>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</si>
  <si>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</si>
  <si>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</si>
  <si>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</si>
  <si>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</si>
  <si>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</si>
  <si>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</si>
  <si>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</si>
  <si>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</si>
  <si>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</si>
  <si>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</si>
  <si>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</si>
  <si>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</si>
  <si>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</si>
  <si>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</si>
  <si>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</si>
  <si>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</si>
  <si>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</si>
  <si>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</si>
  <si>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</si>
  <si>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</si>
  <si>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</si>
  <si>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</si>
  <si>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</si>
  <si>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</si>
  <si>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</si>
  <si>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</si>
  <si>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</si>
  <si>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</si>
  <si>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</si>
  <si>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</si>
  <si>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</si>
  <si>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</si>
  <si>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</si>
  <si>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</si>
  <si>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</si>
  <si>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</si>
  <si>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</si>
  <si>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</si>
  <si>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</si>
  <si>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</si>
  <si>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</si>
  <si>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</si>
  <si>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</si>
  <si>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</si>
  <si>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</si>
  <si>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</si>
  <si>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</si>
  <si>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</si>
  <si>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</si>
  <si>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</si>
  <si>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</si>
  <si>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</si>
  <si>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</si>
  <si>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</si>
  <si>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</si>
  <si>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</si>
  <si>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</si>
  <si>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</si>
  <si>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</si>
  <si>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</si>
  <si>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</si>
  <si>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</si>
  <si>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</si>
  <si>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</si>
  <si>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</si>
  <si>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</si>
  <si>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</si>
  <si>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</si>
  <si>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</si>
  <si>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</si>
  <si>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</si>
  <si>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</si>
  <si>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</si>
  <si>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</si>
  <si>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</si>
  <si>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</si>
  <si>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</si>
  <si>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</si>
  <si>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</si>
  <si>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</si>
  <si>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</si>
  <si>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</si>
  <si>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</si>
  <si>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</si>
  <si>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</si>
  <si>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</si>
  <si>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</si>
  <si>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</si>
  <si>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</si>
  <si>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</si>
  <si>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</si>
  <si>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</si>
  <si>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</si>
  <si>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</si>
  <si>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</si>
  <si>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</si>
  <si>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</si>
  <si>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</si>
  <si>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</si>
  <si>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</si>
  <si>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</si>
  <si>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</si>
  <si>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</si>
  <si>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</si>
  <si>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</si>
  <si>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</si>
  <si>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</si>
  <si>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</si>
  <si>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</si>
  <si>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</si>
  <si>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</si>
  <si>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</si>
  <si>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</si>
  <si>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</si>
  <si>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</si>
  <si>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</si>
  <si>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</si>
  <si>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</si>
  <si>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</si>
  <si>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</si>
  <si>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</si>
  <si>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</si>
  <si>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</si>
  <si>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</si>
  <si>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</si>
  <si>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</si>
  <si>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</si>
  <si>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</si>
  <si>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</si>
  <si>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</si>
  <si>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</si>
  <si>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</si>
  <si>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</si>
  <si>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</si>
  <si>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</si>
  <si>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</si>
  <si>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</si>
  <si>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</si>
  <si>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</si>
  <si>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</si>
  <si>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</si>
  <si>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</si>
  <si>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</si>
  <si>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</si>
  <si>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</si>
  <si>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</si>
  <si>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</si>
  <si>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</si>
  <si>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</si>
  <si>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</si>
  <si>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</si>
  <si>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</si>
  <si>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</si>
  <si>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</si>
  <si>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</si>
  <si>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</si>
  <si>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</si>
  <si>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</si>
  <si>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</si>
  <si>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</si>
  <si>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</si>
  <si>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</si>
  <si>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</si>
  <si>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</si>
  <si>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</si>
  <si>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</si>
  <si>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</si>
  <si>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</si>
  <si>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</si>
  <si>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</si>
  <si>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</si>
  <si>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</si>
  <si>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</si>
  <si>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</si>
  <si>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</si>
  <si>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</si>
  <si>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</si>
  <si>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</si>
  <si>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</si>
  <si>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</si>
  <si>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</si>
  <si>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</si>
  <si>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</si>
  <si>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</si>
  <si>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</si>
  <si>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</si>
  <si>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</si>
  <si>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</si>
  <si>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</si>
  <si>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</si>
  <si>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</si>
  <si>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</si>
  <si>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LAGOA MIRIM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</si>
  <si>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</si>
  <si>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</si>
  <si>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</si>
  <si>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</si>
  <si>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</si>
  <si>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</si>
  <si>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</si>
  <si>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</si>
  <si>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</si>
  <si>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</si>
  <si>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</si>
  <si>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</si>
  <si>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</si>
  <si>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</si>
  <si>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</si>
  <si>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</si>
  <si>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</si>
  <si>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</si>
  <si>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</si>
  <si>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</si>
  <si>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</si>
  <si>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</si>
  <si>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</si>
  <si>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</si>
  <si>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</si>
  <si>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</si>
  <si>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</si>
  <si>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</si>
  <si>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</si>
  <si>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</si>
  <si>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</si>
  <si>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</si>
  <si>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</si>
  <si>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</si>
  <si>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</si>
  <si>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</si>
  <si>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</si>
  <si>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</si>
  <si>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</si>
  <si>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</si>
  <si>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</si>
  <si>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</si>
  <si>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</si>
  <si>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</si>
  <si>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</si>
  <si>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</si>
  <si>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</si>
  <si>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</si>
  <si>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</si>
  <si>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</si>
  <si>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</si>
  <si>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</si>
  <si>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</si>
  <si>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</si>
  <si>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</si>
  <si>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</si>
  <si>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</si>
  <si>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</si>
  <si>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</si>
  <si>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</si>
  <si>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</si>
  <si>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</si>
  <si>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</si>
  <si>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</si>
  <si>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</si>
  <si>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</si>
  <si>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</si>
  <si>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</si>
  <si>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</si>
  <si>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</si>
  <si>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</si>
  <si>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</si>
  <si>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</si>
  <si>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</si>
  <si>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</si>
  <si>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</si>
  <si>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</si>
  <si>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</si>
  <si>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</si>
  <si>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</si>
  <si>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</si>
  <si>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</si>
  <si>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</si>
  <si>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</si>
  <si>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</si>
  <si>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</si>
  <si>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</si>
  <si>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</si>
  <si>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</si>
  <si>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</si>
  <si>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</si>
  <si>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</si>
  <si>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</si>
  <si>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</si>
  <si>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</si>
  <si>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</si>
  <si>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</si>
  <si>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</si>
  <si>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</si>
  <si>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</si>
  <si>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</si>
  <si>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</si>
  <si>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</si>
  <si>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</si>
  <si>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</si>
  <si>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</si>
  <si>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</si>
  <si>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</si>
  <si>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</si>
  <si>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</si>
  <si>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</si>
  <si>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</si>
  <si>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</si>
  <si>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</si>
  <si>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</si>
  <si>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</si>
  <si>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</si>
  <si>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</si>
  <si>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</si>
  <si>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</si>
  <si>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</si>
  <si>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</si>
  <si>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</si>
  <si>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</si>
  <si>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</si>
  <si>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</si>
  <si>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</si>
  <si>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</si>
  <si>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</si>
  <si>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</si>
  <si>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</si>
  <si>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</si>
  <si>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</si>
  <si>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</si>
  <si>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</si>
  <si>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</si>
  <si>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</si>
  <si>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</si>
  <si>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</si>
  <si>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</si>
  <si>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</si>
  <si>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</si>
  <si>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</si>
  <si>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</si>
  <si>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</si>
  <si>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</si>
  <si>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</si>
  <si>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</si>
  <si>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</si>
  <si>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</si>
  <si>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</si>
  <si>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</si>
  <si>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</si>
  <si>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</si>
  <si>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</si>
  <si>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</si>
  <si>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</si>
  <si>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</si>
  <si>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</si>
  <si>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</si>
  <si>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</si>
  <si>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</si>
  <si>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</si>
  <si>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</si>
  <si>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</si>
  <si>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</si>
  <si>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</si>
  <si>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</si>
  <si>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</si>
  <si>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</si>
  <si>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</si>
  <si>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</si>
  <si>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</si>
  <si>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</si>
  <si>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</si>
  <si>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</si>
  <si>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</si>
  <si>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</si>
  <si>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</si>
  <si>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</si>
  <si>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</si>
  <si>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</si>
  <si>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</si>
  <si>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</si>
  <si>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</si>
  <si>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</si>
  <si>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</si>
  <si>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</si>
  <si>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</si>
  <si>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</si>
  <si>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</si>
  <si>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</si>
  <si>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</si>
  <si>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</si>
  <si>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</si>
  <si>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</si>
  <si>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</si>
  <si>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</si>
  <si>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</si>
  <si>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</si>
  <si>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</si>
  <si>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</si>
  <si>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</si>
  <si>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</si>
  <si>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</si>
  <si>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</si>
  <si>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</si>
  <si>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</si>
  <si>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</si>
  <si>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</si>
  <si>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</si>
  <si>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</si>
  <si>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</si>
  <si>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</si>
  <si>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</si>
  <si>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</si>
  <si>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</si>
  <si>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</si>
  <si>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</si>
  <si>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</si>
  <si>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</si>
  <si>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</si>
  <si>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</si>
  <si>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</si>
  <si>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</si>
  <si>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</si>
  <si>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</si>
  <si>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</si>
  <si>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</si>
  <si>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</si>
  <si>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</si>
  <si>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</si>
  <si>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</si>
  <si>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</si>
  <si>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</si>
  <si>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</si>
  <si>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</si>
  <si>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</si>
  <si>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</si>
  <si>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</si>
  <si>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</si>
  <si>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</si>
  <si>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</si>
  <si>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</si>
  <si>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</si>
  <si>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</si>
  <si>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</si>
  <si>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</si>
  <si>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</si>
  <si>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</si>
  <si>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</si>
  <si>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</si>
  <si>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</si>
  <si>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</si>
  <si>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</si>
  <si>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</si>
  <si>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</si>
  <si>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</si>
  <si>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</si>
  <si>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</si>
  <si>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</si>
  <si>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</si>
  <si>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</si>
  <si>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</si>
  <si>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</si>
  <si>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</si>
  <si>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</si>
  <si>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</si>
  <si>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</si>
  <si>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</si>
  <si>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</si>
  <si>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</si>
  <si>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</si>
  <si>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</si>
  <si>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</si>
  <si>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</si>
  <si>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</si>
  <si>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</si>
  <si>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</si>
  <si>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</si>
  <si>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</si>
  <si>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</si>
  <si>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</si>
  <si>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</si>
  <si>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</si>
  <si>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</si>
  <si>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</si>
  <si>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</si>
  <si>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</si>
  <si>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</si>
  <si>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</si>
  <si>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</si>
  <si>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</si>
  <si>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</si>
  <si>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</si>
  <si>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</si>
  <si>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</si>
  <si>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</si>
  <si>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</si>
  <si>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</si>
  <si>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</si>
  <si>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</si>
  <si>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</si>
  <si>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</si>
  <si>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</si>
  <si>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</si>
  <si>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</si>
  <si>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</si>
  <si>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</si>
  <si>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</si>
  <si>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</si>
  <si>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</si>
  <si>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</si>
  <si>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</si>
  <si>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</si>
  <si>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</si>
  <si>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</si>
  <si>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</si>
  <si>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</si>
  <si>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</si>
  <si>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</si>
  <si>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</si>
  <si>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</si>
  <si>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</si>
  <si>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</si>
  <si>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</si>
  <si>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</si>
  <si>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</si>
  <si>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</si>
  <si>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</si>
  <si>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</si>
  <si>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</si>
  <si>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</si>
  <si>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</si>
  <si>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</si>
  <si>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</si>
  <si>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</si>
  <si>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</si>
  <si>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</si>
  <si>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</si>
  <si>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</si>
  <si>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</si>
  <si>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</si>
  <si>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</si>
  <si>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</si>
  <si>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</si>
  <si>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</si>
  <si>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</si>
  <si>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</si>
  <si>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</si>
  <si>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</si>
  <si>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</si>
  <si>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</si>
  <si>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</si>
  <si>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</si>
  <si>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</si>
  <si>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</si>
  <si>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</si>
  <si>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</si>
  <si>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</si>
  <si>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</si>
  <si>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</si>
  <si>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</si>
  <si>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</si>
  <si>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</si>
  <si>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</si>
  <si>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</si>
  <si>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</si>
  <si>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</si>
  <si>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</si>
  <si>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</si>
  <si>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</si>
  <si>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</si>
  <si>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</si>
  <si>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</si>
  <si>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</si>
  <si>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</si>
  <si>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</si>
  <si>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</si>
  <si>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</si>
  <si>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</si>
  <si>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</si>
  <si>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</si>
  <si>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</si>
  <si>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</si>
  <si>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</si>
  <si>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</si>
  <si>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</si>
  <si>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</si>
  <si>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</si>
  <si>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</si>
  <si>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</si>
  <si>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</si>
  <si>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</si>
  <si>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</si>
  <si>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</si>
  <si>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</si>
  <si>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</si>
  <si>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</si>
  <si>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</si>
  <si>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</si>
  <si>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</si>
  <si>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</si>
  <si>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</si>
  <si>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</si>
  <si>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</si>
  <si>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</si>
  <si>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</si>
  <si>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</si>
  <si>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</si>
  <si>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</si>
  <si>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</si>
  <si>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</si>
  <si>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</si>
  <si>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</si>
  <si>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</si>
  <si>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</si>
  <si>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</si>
  <si>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</si>
  <si>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</si>
  <si>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</si>
  <si>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</si>
  <si>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</si>
  <si>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</si>
  <si>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</si>
  <si>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</si>
  <si>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</si>
  <si>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</si>
  <si>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</si>
  <si>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</si>
  <si>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</si>
  <si>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</si>
  <si>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</si>
  <si>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</si>
  <si>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</si>
  <si>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</si>
  <si>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</si>
  <si>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</si>
  <si>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</si>
  <si>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</si>
  <si>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</si>
  <si>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</si>
  <si>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</si>
  <si>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</si>
  <si>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</si>
  <si>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</si>
  <si>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</si>
  <si>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</si>
  <si>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</si>
  <si>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</si>
  <si>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</si>
  <si>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</si>
  <si>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</si>
  <si>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</si>
  <si>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</si>
  <si>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</si>
  <si>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</si>
  <si>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</si>
  <si>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</si>
  <si>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</si>
  <si>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</si>
  <si>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</si>
  <si>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</si>
  <si>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</si>
  <si>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</si>
  <si>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</si>
  <si>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</si>
  <si>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</si>
  <si>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</si>
  <si>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</si>
  <si>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</si>
  <si>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</si>
  <si>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</si>
  <si>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</si>
  <si>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</si>
  <si>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</si>
  <si>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</si>
  <si>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</si>
  <si>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</si>
  <si>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</si>
  <si>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</si>
  <si>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</si>
  <si>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</si>
  <si>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</si>
  <si>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</si>
  <si>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</si>
  <si>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</si>
  <si>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</si>
  <si>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</si>
  <si>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</si>
  <si>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</si>
  <si>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</si>
  <si>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</si>
  <si>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</si>
  <si>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</si>
  <si>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</si>
  <si>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</si>
  <si>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</si>
  <si>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</si>
  <si>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</si>
  <si>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</si>
  <si>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</si>
  <si>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</si>
  <si>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</si>
  <si>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</si>
  <si>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</si>
  <si>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</si>
  <si>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</si>
  <si>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</si>
  <si>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</si>
  <si>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</si>
  <si>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</si>
  <si>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</si>
  <si>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</si>
  <si>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</si>
  <si>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</si>
  <si>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</si>
  <si>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</si>
  <si>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</si>
  <si>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</si>
  <si>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</si>
  <si>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ALTA FLORESTA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</si>
  <si>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</si>
  <si>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</si>
  <si>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</si>
  <si>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</si>
  <si>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</si>
  <si>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</si>
  <si>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</si>
  <si>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</si>
  <si>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</si>
  <si>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</si>
  <si>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</si>
  <si>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</si>
  <si>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</si>
  <si>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</si>
  <si>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</si>
  <si>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</si>
  <si>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</si>
  <si>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</si>
  <si>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</si>
  <si>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</si>
  <si>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</si>
  <si>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</si>
  <si>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</si>
  <si>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</si>
  <si>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</si>
  <si>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</si>
  <si>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</si>
  <si>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</si>
  <si>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</si>
  <si>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</si>
  <si>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</si>
  <si>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</si>
  <si>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</si>
  <si>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</si>
  <si>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</si>
  <si>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</si>
  <si>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</si>
  <si>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</si>
  <si>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</si>
  <si>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</si>
  <si>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</si>
  <si>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</si>
  <si>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</si>
  <si>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</si>
  <si>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</si>
  <si>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</si>
  <si>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</si>
  <si>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</si>
  <si>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</si>
  <si>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</si>
  <si>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</si>
  <si>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</si>
  <si>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</si>
  <si>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</si>
  <si>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</si>
  <si>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</si>
  <si>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</si>
  <si>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</si>
  <si>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</si>
  <si>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</si>
  <si>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</si>
  <si>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</si>
  <si>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</si>
  <si>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</si>
  <si>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</si>
  <si>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</si>
  <si>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</si>
  <si>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</si>
  <si>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</si>
  <si>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</si>
  <si>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</si>
  <si>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</si>
  <si>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</si>
  <si>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</si>
  <si>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</si>
  <si>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</si>
  <si>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</si>
  <si>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</si>
  <si>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</si>
  <si>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</si>
  <si>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</si>
  <si>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</si>
  <si>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DOS GAÚCHOS</t>
  </si>
  <si>
    <t>PORTO ESPERIDIÃO</t>
  </si>
  <si>
    <t>PORTO ESTRELA</t>
  </si>
  <si>
    <t>POXORÉO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</si>
  <si>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</si>
  <si>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</si>
  <si>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</si>
  <si>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</si>
  <si>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</si>
  <si>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</si>
  <si>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</si>
  <si>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</si>
  <si>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</si>
  <si>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</si>
  <si>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</si>
  <si>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</si>
  <si>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</si>
  <si>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</si>
  <si>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</si>
  <si>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</si>
  <si>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</si>
  <si>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</si>
  <si>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</si>
  <si>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</si>
  <si>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</si>
  <si>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</si>
  <si>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</si>
  <si>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</si>
  <si>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</si>
  <si>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</si>
  <si>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</si>
  <si>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</si>
  <si>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</si>
  <si>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</si>
  <si>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</si>
  <si>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</si>
  <si>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</si>
  <si>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</si>
  <si>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</si>
  <si>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</si>
  <si>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</si>
  <si>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</si>
  <si>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</si>
  <si>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</si>
  <si>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</si>
  <si>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</si>
  <si>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</si>
  <si>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</si>
  <si>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</si>
  <si>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</si>
  <si>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</si>
  <si>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</si>
  <si>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</si>
  <si>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</si>
  <si>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</si>
  <si>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</si>
  <si>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</si>
  <si>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</si>
  <si>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</si>
  <si>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</si>
  <si>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</si>
  <si>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</si>
  <si>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</si>
  <si>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</si>
  <si>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</si>
  <si>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</si>
  <si>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</si>
  <si>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</si>
  <si>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</si>
  <si>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</si>
  <si>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</si>
  <si>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</si>
  <si>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</si>
  <si>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</si>
  <si>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</si>
  <si>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</si>
  <si>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</si>
  <si>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</si>
  <si>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</si>
  <si>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</si>
  <si>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</si>
  <si>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</si>
  <si>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</si>
  <si>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</si>
  <si>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</si>
  <si>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</si>
  <si>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</si>
  <si>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</si>
  <si>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</si>
  <si>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</si>
  <si>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</si>
  <si>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</si>
  <si>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</si>
  <si>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</si>
  <si>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</si>
  <si>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</si>
  <si>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</si>
  <si>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</si>
  <si>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</si>
  <si>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</si>
  <si>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</si>
  <si>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</si>
  <si>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</si>
  <si>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</si>
  <si>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</si>
  <si>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</si>
  <si>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</si>
  <si>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</si>
  <si>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</si>
  <si>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</si>
  <si>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</si>
  <si>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</si>
  <si>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</si>
  <si>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</si>
  <si>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</si>
  <si>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</si>
  <si>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</si>
  <si>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</si>
  <si>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</si>
  <si>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</si>
  <si>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</si>
  <si>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</si>
  <si>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</si>
  <si>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</si>
  <si>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</si>
  <si>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</si>
  <si>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</si>
  <si>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</si>
  <si>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</si>
  <si>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</si>
  <si>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</si>
  <si>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</si>
  <si>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</si>
  <si>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</si>
  <si>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</si>
  <si>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</si>
  <si>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</si>
  <si>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</si>
  <si>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</si>
  <si>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</si>
  <si>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</si>
  <si>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</si>
  <si>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</si>
  <si>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</si>
  <si>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</si>
  <si>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</si>
  <si>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</si>
  <si>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</si>
  <si>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</si>
  <si>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</si>
  <si>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</si>
  <si>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</si>
  <si>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</si>
  <si>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</si>
  <si>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JANDAIA</t>
  </si>
  <si>
    <t>JARAGUÁ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</si>
  <si>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</si>
  <si>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</si>
  <si>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</si>
  <si>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</si>
  <si>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</si>
  <si>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</si>
  <si>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</si>
  <si>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</si>
  <si>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</si>
  <si>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</si>
  <si>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</si>
  <si>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</si>
  <si>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</si>
  <si>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</si>
  <si>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</si>
  <si>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</si>
  <si>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</si>
  <si>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</si>
  <si>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</si>
  <si>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</si>
  <si>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</si>
  <si>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</si>
  <si>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</si>
  <si>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</si>
  <si>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</si>
  <si>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</si>
  <si>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</si>
  <si>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</si>
  <si>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</si>
  <si>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</si>
  <si>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</si>
  <si>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</si>
  <si>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</si>
  <si>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</si>
  <si>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</si>
  <si>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</si>
  <si>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</si>
  <si>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</si>
  <si>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</si>
  <si>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</si>
  <si>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</si>
  <si>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</si>
  <si>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</si>
  <si>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</si>
  <si>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</si>
  <si>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</si>
  <si>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</si>
  <si>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</si>
  <si>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</si>
  <si>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</si>
  <si>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</si>
  <si>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</si>
  <si>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</si>
  <si>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</si>
  <si>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</si>
  <si>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</si>
  <si>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</si>
  <si>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</si>
  <si>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</si>
  <si>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</si>
  <si>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</si>
  <si>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</si>
  <si>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</si>
  <si>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</si>
  <si>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</si>
  <si>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</si>
  <si>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</si>
  <si>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</si>
  <si>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</si>
  <si>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</si>
  <si>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</si>
  <si>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</si>
  <si>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</si>
  <si>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</si>
  <si>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</si>
  <si>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</si>
  <si>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</si>
  <si>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</si>
  <si>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</si>
  <si>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</si>
  <si>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</si>
  <si>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</si>
  <si>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</si>
  <si>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</si>
  <si>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</si>
  <si>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</si>
  <si>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</si>
  <si>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</si>
  <si>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</si>
  <si>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</si>
  <si>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</si>
  <si>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</si>
  <si>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</si>
  <si>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</si>
  <si>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</si>
  <si>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</si>
  <si>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</si>
  <si>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</si>
  <si>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</si>
  <si>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</si>
  <si>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</si>
  <si>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</si>
  <si>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</si>
  <si>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</si>
  <si>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</si>
  <si>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Soy?</t>
  </si>
  <si>
    <t>x</t>
  </si>
  <si>
    <t>Active and inacitve combined</t>
  </si>
  <si>
    <t>separate active &amp; inactive</t>
  </si>
  <si>
    <t>Refinement &amp; Canning</t>
  </si>
  <si>
    <r>
      <rPr>
        <b/>
        <sz val="10"/>
        <rFont val="Arial"/>
        <family val="2"/>
      </rPr>
      <t>Oil refinement</t>
    </r>
    <r>
      <rPr>
        <sz val="10"/>
        <rFont val="Arial"/>
        <family val="2"/>
      </rPr>
      <t>: 
Installed Capacity Survey of the Brazilian Vegetable Oil Industry - 2013</t>
    </r>
  </si>
  <si>
    <t>State Capacity active</t>
  </si>
  <si>
    <t>State Capacity inactive</t>
  </si>
  <si>
    <t>State Capacity total</t>
  </si>
  <si>
    <t>Active facilities/state</t>
  </si>
  <si>
    <t>Inactive facilities/state</t>
  </si>
  <si>
    <t>Total facilities/state</t>
  </si>
  <si>
    <t>Capacity non-specific</t>
  </si>
  <si>
    <t>Capacity specific</t>
  </si>
  <si>
    <t>(country total)</t>
  </si>
  <si>
    <t>check sums:</t>
  </si>
  <si>
    <t>sum by municipality, only considering soy processing facilites</t>
  </si>
  <si>
    <t>Active facilities/MUN</t>
  </si>
  <si>
    <t>Inactive facilities/MUN</t>
  </si>
  <si>
    <t>Total facilities/MUN</t>
  </si>
  <si>
    <t>check sum:</t>
  </si>
  <si>
    <t>check sums soy:</t>
  </si>
  <si>
    <t>co_mun</t>
  </si>
  <si>
    <t>nm_mun</t>
  </si>
  <si>
    <t>nm_state</t>
  </si>
  <si>
    <t>check sums soy active:</t>
  </si>
  <si>
    <t>Capacity active</t>
  </si>
  <si>
    <t>check sums soy: active</t>
  </si>
  <si>
    <t>Capacity inactive</t>
  </si>
  <si>
    <t>check sums soy inactive:</t>
  </si>
  <si>
    <t>check sums soy: inactive</t>
  </si>
  <si>
    <t>proc_cap_act</t>
  </si>
  <si>
    <t>proc_cap_inact</t>
  </si>
  <si>
    <t>proc_cap_tot</t>
  </si>
  <si>
    <t>ref_cap_act</t>
  </si>
  <si>
    <t>ref_cap_inact</t>
  </si>
  <si>
    <t>bot_cap_act</t>
  </si>
  <si>
    <t>bot_cap_inact</t>
  </si>
  <si>
    <t>proc_fac_act</t>
  </si>
  <si>
    <t>proc_fac_inact</t>
  </si>
  <si>
    <t>proc_fac_tot</t>
  </si>
  <si>
    <t>ref_fac_act</t>
  </si>
  <si>
    <t>ref_fac_inact</t>
  </si>
  <si>
    <t>ref_fac_tot</t>
  </si>
  <si>
    <t>ref_cap_tot</t>
  </si>
  <si>
    <t>bot_cap_tot</t>
  </si>
  <si>
    <t/>
  </si>
  <si>
    <t>proc_cap</t>
  </si>
  <si>
    <t>ref_cap</t>
  </si>
  <si>
    <t>bot_cap</t>
  </si>
  <si>
    <t>oil_type</t>
  </si>
  <si>
    <t>company</t>
  </si>
  <si>
    <t>code</t>
  </si>
  <si>
    <t>soy?</t>
  </si>
  <si>
    <t>extraction_process</t>
  </si>
  <si>
    <t>oilseed_type</t>
  </si>
  <si>
    <t>status_proc</t>
  </si>
  <si>
    <t>status_ref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</si>
</sst>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_);[Red]\(0\)"/>
    <numFmt numFmtId="168" formatCode="0.0%"/>
    <numFmt numFmtId="169" formatCode="#,##0.0_);\(#,##0.0\)"/>
    <numFmt numFmtId="170" formatCode="0.0"/>
    <numFmt numFmtId="171" formatCode="#,##0_ ;[Red]\-#,##0\ "/>
  </numFmts>
  <fonts count="31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6"/>
      <name val="Arial"/>
      <family val="2"/>
    </font>
    <font>
      <b/>
      <i/>
      <sz val="14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6"/>
      <name val="Arial"/>
      <family val="2"/>
    </font>
    <font>
      <b/>
      <sz val="14"/>
      <color indexed="10"/>
      <name val="Arial"/>
      <family val="2"/>
    </font>
    <font>
      <sz val="10"/>
      <name val="Arial"/>
      <family val="2"/>
    </font>
    <font>
      <b/>
      <i/>
      <sz val="16"/>
      <color indexed="53"/>
      <name val="Arial"/>
      <family val="2"/>
    </font>
    <font>
      <b/>
      <i/>
      <sz val="16"/>
      <color indexed="49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0" fillId="0" borderId="0" applyFont="0" applyFill="0" applyBorder="0" applyAlignment="0" applyProtection="0"/>
  </cellStyleXfs>
  <cellXfs count="50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64" fontId="2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164" fontId="2" fillId="0" borderId="0" xfId="1" applyFont="1" applyFill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Border="1"/>
    <xf numFmtId="0" fontId="4" fillId="0" borderId="0" xfId="0" quotePrefix="1" applyFont="1" applyBorder="1" applyAlignment="1">
      <alignment horizontal="left"/>
    </xf>
    <xf numFmtId="0" fontId="5" fillId="0" borderId="2" xfId="0" applyFont="1" applyBorder="1" applyAlignment="1">
      <alignment horizontal="centerContinuous"/>
    </xf>
    <xf numFmtId="0" fontId="5" fillId="0" borderId="2" xfId="0" applyFont="1" applyBorder="1"/>
    <xf numFmtId="164" fontId="4" fillId="0" borderId="0" xfId="1" applyFont="1"/>
    <xf numFmtId="1" fontId="8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 applyBorder="1" applyAlignment="1">
      <alignment horizontal="left" indent="8"/>
    </xf>
    <xf numFmtId="0" fontId="11" fillId="0" borderId="0" xfId="0" applyFont="1" applyAlignment="1">
      <alignment horizontal="left" indent="8"/>
    </xf>
    <xf numFmtId="164" fontId="4" fillId="0" borderId="3" xfId="1" applyFont="1" applyBorder="1"/>
    <xf numFmtId="0" fontId="5" fillId="0" borderId="3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165" fontId="8" fillId="0" borderId="4" xfId="0" applyNumberFormat="1" applyFont="1" applyFill="1" applyBorder="1"/>
    <xf numFmtId="166" fontId="9" fillId="0" borderId="1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5" fillId="0" borderId="2" xfId="0" applyFont="1" applyFill="1" applyBorder="1"/>
    <xf numFmtId="0" fontId="12" fillId="0" borderId="0" xfId="0" applyFont="1" applyAlignment="1"/>
    <xf numFmtId="0" fontId="0" fillId="0" borderId="0" xfId="0" applyBorder="1"/>
    <xf numFmtId="166" fontId="4" fillId="0" borderId="0" xfId="0" applyNumberFormat="1" applyFont="1"/>
    <xf numFmtId="0" fontId="13" fillId="0" borderId="0" xfId="0" applyFont="1" applyAlignment="1"/>
    <xf numFmtId="164" fontId="4" fillId="0" borderId="0" xfId="1" applyFont="1" applyFill="1" applyBorder="1"/>
    <xf numFmtId="164" fontId="2" fillId="0" borderId="0" xfId="1" applyFont="1" applyBorder="1"/>
    <xf numFmtId="164" fontId="4" fillId="0" borderId="0" xfId="1" applyFont="1" applyBorder="1"/>
    <xf numFmtId="164" fontId="2" fillId="0" borderId="0" xfId="1" applyFont="1" applyFill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2" xfId="0" applyFont="1" applyFill="1" applyBorder="1" applyAlignment="1">
      <alignment horizontal="centerContinuous"/>
    </xf>
    <xf numFmtId="0" fontId="2" fillId="0" borderId="0" xfId="0" applyFont="1" applyFill="1" applyAlignment="1"/>
    <xf numFmtId="0" fontId="5" fillId="0" borderId="0" xfId="0" applyFont="1" applyBorder="1" applyAlignment="1">
      <alignment horizontal="centerContinuous"/>
    </xf>
    <xf numFmtId="0" fontId="4" fillId="0" borderId="0" xfId="0" applyFont="1" applyFill="1" applyAlignment="1">
      <alignment vertical="center"/>
    </xf>
    <xf numFmtId="166" fontId="4" fillId="0" borderId="3" xfId="1" applyNumberFormat="1" applyFont="1" applyBorder="1"/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4" fillId="0" borderId="4" xfId="1" applyNumberFormat="1" applyFont="1" applyBorder="1"/>
    <xf numFmtId="164" fontId="4" fillId="0" borderId="5" xfId="1" applyFont="1" applyFill="1" applyBorder="1"/>
    <xf numFmtId="9" fontId="8" fillId="0" borderId="0" xfId="4" applyFont="1"/>
    <xf numFmtId="38" fontId="4" fillId="0" borderId="0" xfId="0" applyNumberFormat="1" applyFont="1"/>
    <xf numFmtId="164" fontId="4" fillId="0" borderId="0" xfId="1" applyFont="1" applyBorder="1" applyAlignment="1"/>
    <xf numFmtId="166" fontId="4" fillId="0" borderId="0" xfId="0" applyNumberFormat="1" applyFont="1" applyFill="1"/>
    <xf numFmtId="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" fontId="8" fillId="0" borderId="0" xfId="1" applyNumberFormat="1" applyFont="1" applyBorder="1" applyAlignment="1">
      <alignment horizontal="center"/>
    </xf>
    <xf numFmtId="1" fontId="8" fillId="0" borderId="5" xfId="1" applyNumberFormat="1" applyFont="1" applyBorder="1" applyAlignment="1">
      <alignment horizontal="center"/>
    </xf>
    <xf numFmtId="164" fontId="4" fillId="0" borderId="4" xfId="1" applyFont="1" applyFill="1" applyBorder="1"/>
    <xf numFmtId="164" fontId="4" fillId="0" borderId="4" xfId="1" applyFont="1" applyBorder="1"/>
    <xf numFmtId="1" fontId="8" fillId="0" borderId="6" xfId="1" applyNumberFormat="1" applyFont="1" applyBorder="1" applyAlignment="1">
      <alignment horizontal="center"/>
    </xf>
    <xf numFmtId="39" fontId="3" fillId="0" borderId="0" xfId="1" applyNumberFormat="1" applyFont="1" applyAlignment="1"/>
    <xf numFmtId="39" fontId="2" fillId="0" borderId="0" xfId="1" applyNumberFormat="1" applyFont="1" applyAlignment="1"/>
    <xf numFmtId="1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4" fillId="2" borderId="5" xfId="1" applyNumberFormat="1" applyFont="1" applyFill="1" applyBorder="1"/>
    <xf numFmtId="164" fontId="4" fillId="2" borderId="5" xfId="1" applyFont="1" applyFill="1" applyBorder="1"/>
    <xf numFmtId="9" fontId="8" fillId="0" borderId="4" xfId="4" applyFont="1" applyFill="1" applyBorder="1"/>
    <xf numFmtId="9" fontId="8" fillId="0" borderId="4" xfId="4" applyFont="1" applyFill="1" applyBorder="1" applyAlignment="1">
      <alignment horizontal="right"/>
    </xf>
    <xf numFmtId="165" fontId="8" fillId="2" borderId="4" xfId="0" applyNumberFormat="1" applyFont="1" applyFill="1" applyBorder="1"/>
    <xf numFmtId="164" fontId="4" fillId="2" borderId="0" xfId="1" applyFont="1" applyFill="1" applyBorder="1" applyAlignment="1"/>
    <xf numFmtId="0" fontId="4" fillId="2" borderId="0" xfId="0" applyFont="1" applyFill="1" applyBorder="1"/>
    <xf numFmtId="167" fontId="4" fillId="2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quotePrefix="1" applyFont="1" applyBorder="1" applyAlignment="1">
      <alignment horizontal="left"/>
    </xf>
    <xf numFmtId="0" fontId="1" fillId="0" borderId="2" xfId="0" applyFont="1" applyBorder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/>
    </xf>
    <xf numFmtId="164" fontId="1" fillId="0" borderId="0" xfId="1" applyFont="1" applyBorder="1" applyAlignment="1"/>
    <xf numFmtId="0" fontId="1" fillId="0" borderId="0" xfId="0" applyFont="1" applyFill="1" applyBorder="1"/>
    <xf numFmtId="3" fontId="1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 applyBorder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5" fillId="0" borderId="0" xfId="0" applyFont="1" applyAlignment="1">
      <alignment horizontal="left" indent="8"/>
    </xf>
    <xf numFmtId="0" fontId="1" fillId="0" borderId="7" xfId="0" applyFont="1" applyBorder="1"/>
    <xf numFmtId="0" fontId="1" fillId="0" borderId="8" xfId="0" applyFont="1" applyBorder="1"/>
    <xf numFmtId="166" fontId="4" fillId="0" borderId="3" xfId="1" applyNumberFormat="1" applyFont="1" applyFill="1" applyBorder="1"/>
    <xf numFmtId="164" fontId="4" fillId="0" borderId="2" xfId="1" applyFont="1" applyFill="1" applyBorder="1"/>
    <xf numFmtId="164" fontId="4" fillId="0" borderId="1" xfId="1" applyFont="1" applyFill="1" applyBorder="1"/>
    <xf numFmtId="1" fontId="8" fillId="0" borderId="9" xfId="1" applyNumberFormat="1" applyFont="1" applyBorder="1" applyAlignment="1">
      <alignment horizontal="center"/>
    </xf>
    <xf numFmtId="164" fontId="1" fillId="0" borderId="0" xfId="1" applyFont="1" applyFill="1" applyBorder="1"/>
    <xf numFmtId="164" fontId="1" fillId="0" borderId="4" xfId="1" applyFont="1" applyBorder="1"/>
    <xf numFmtId="164" fontId="1" fillId="0" borderId="0" xfId="1" applyFont="1" applyBorder="1"/>
    <xf numFmtId="1" fontId="8" fillId="0" borderId="5" xfId="1" applyNumberFormat="1" applyFont="1" applyFill="1" applyBorder="1" applyAlignment="1">
      <alignment horizontal="center"/>
    </xf>
    <xf numFmtId="164" fontId="2" fillId="0" borderId="4" xfId="1" applyFont="1" applyFill="1" applyBorder="1"/>
    <xf numFmtId="164" fontId="1" fillId="0" borderId="2" xfId="1" applyFont="1" applyFill="1" applyBorder="1"/>
    <xf numFmtId="1" fontId="8" fillId="0" borderId="6" xfId="1" applyNumberFormat="1" applyFont="1" applyFill="1" applyBorder="1" applyAlignment="1">
      <alignment horizontal="center"/>
    </xf>
    <xf numFmtId="164" fontId="2" fillId="0" borderId="6" xfId="1" applyFont="1" applyFill="1" applyBorder="1"/>
    <xf numFmtId="164" fontId="2" fillId="0" borderId="1" xfId="1" applyFont="1" applyFill="1" applyBorder="1"/>
    <xf numFmtId="166" fontId="5" fillId="0" borderId="10" xfId="1" applyNumberFormat="1" applyFont="1" applyBorder="1" applyAlignment="1">
      <alignment vertical="center"/>
    </xf>
    <xf numFmtId="164" fontId="5" fillId="0" borderId="10" xfId="1" applyFont="1" applyBorder="1" applyAlignment="1">
      <alignment vertical="center"/>
    </xf>
    <xf numFmtId="166" fontId="5" fillId="0" borderId="10" xfId="1" applyNumberFormat="1" applyFont="1" applyFill="1" applyBorder="1" applyAlignment="1">
      <alignment vertical="center"/>
    </xf>
    <xf numFmtId="166" fontId="5" fillId="0" borderId="11" xfId="1" applyNumberFormat="1" applyFont="1" applyFill="1" applyBorder="1" applyAlignment="1">
      <alignment vertical="center"/>
    </xf>
    <xf numFmtId="166" fontId="5" fillId="2" borderId="11" xfId="1" applyNumberFormat="1" applyFont="1" applyFill="1" applyBorder="1" applyAlignment="1">
      <alignment vertical="center"/>
    </xf>
    <xf numFmtId="9" fontId="9" fillId="0" borderId="12" xfId="4" applyFont="1" applyFill="1" applyBorder="1" applyAlignment="1">
      <alignment vertical="center"/>
    </xf>
    <xf numFmtId="166" fontId="5" fillId="0" borderId="12" xfId="1" applyNumberFormat="1" applyFont="1" applyBorder="1" applyAlignment="1">
      <alignment vertical="center"/>
    </xf>
    <xf numFmtId="9" fontId="9" fillId="0" borderId="12" xfId="4" applyFont="1" applyFill="1" applyBorder="1" applyAlignment="1">
      <alignment horizontal="right" vertical="center"/>
    </xf>
    <xf numFmtId="164" fontId="1" fillId="0" borderId="3" xfId="5" applyFont="1" applyBorder="1" applyAlignment="1"/>
    <xf numFmtId="164" fontId="1" fillId="0" borderId="0" xfId="5" applyFont="1" applyBorder="1" applyAlignment="1"/>
    <xf numFmtId="166" fontId="5" fillId="0" borderId="13" xfId="5" applyNumberFormat="1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/>
    <xf numFmtId="164" fontId="1" fillId="0" borderId="0" xfId="5" applyFont="1" applyAlignment="1">
      <alignment horizontal="left"/>
    </xf>
    <xf numFmtId="0" fontId="10" fillId="2" borderId="0" xfId="0" applyFont="1" applyFill="1" applyBorder="1" applyAlignment="1">
      <alignment horizontal="left" indent="8"/>
    </xf>
    <xf numFmtId="0" fontId="17" fillId="2" borderId="0" xfId="0" applyFont="1" applyFill="1" applyAlignment="1">
      <alignment horizontal="left" indent="8"/>
    </xf>
    <xf numFmtId="0" fontId="17" fillId="0" borderId="0" xfId="0" applyFont="1"/>
    <xf numFmtId="0" fontId="1" fillId="0" borderId="0" xfId="0" quotePrefix="1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Fill="1" applyAlignment="1">
      <alignment horizontal="center"/>
    </xf>
    <xf numFmtId="164" fontId="2" fillId="0" borderId="0" xfId="5" applyFont="1" applyFill="1"/>
    <xf numFmtId="1" fontId="1" fillId="0" borderId="0" xfId="5" applyNumberFormat="1" applyFont="1" applyFill="1" applyAlignment="1">
      <alignment horizontal="center"/>
    </xf>
    <xf numFmtId="164" fontId="1" fillId="0" borderId="3" xfId="5" applyFont="1" applyFill="1" applyBorder="1"/>
    <xf numFmtId="164" fontId="1" fillId="0" borderId="3" xfId="5" applyFont="1" applyFill="1" applyBorder="1" applyAlignment="1">
      <alignment horizontal="center"/>
    </xf>
    <xf numFmtId="164" fontId="1" fillId="0" borderId="3" xfId="5" applyFont="1" applyFill="1" applyBorder="1" applyAlignment="1">
      <alignment horizontal="left"/>
    </xf>
    <xf numFmtId="164" fontId="1" fillId="0" borderId="0" xfId="5" applyFont="1" applyFill="1"/>
    <xf numFmtId="164" fontId="1" fillId="0" borderId="0" xfId="5" applyFont="1"/>
    <xf numFmtId="164" fontId="2" fillId="0" borderId="0" xfId="5" applyFont="1"/>
    <xf numFmtId="1" fontId="1" fillId="2" borderId="0" xfId="5" applyNumberFormat="1" applyFont="1" applyFill="1" applyAlignment="1">
      <alignment horizontal="center"/>
    </xf>
    <xf numFmtId="164" fontId="1" fillId="2" borderId="3" xfId="5" applyFont="1" applyFill="1" applyBorder="1" applyAlignment="1">
      <alignment horizontal="left"/>
    </xf>
    <xf numFmtId="164" fontId="2" fillId="2" borderId="0" xfId="5" applyFont="1" applyFill="1"/>
    <xf numFmtId="164" fontId="3" fillId="0" borderId="0" xfId="5" applyFont="1" applyAlignment="1">
      <alignment vertical="center"/>
    </xf>
    <xf numFmtId="1" fontId="1" fillId="2" borderId="0" xfId="0" applyNumberFormat="1" applyFont="1" applyFill="1" applyAlignment="1">
      <alignment horizontal="center"/>
    </xf>
    <xf numFmtId="166" fontId="1" fillId="0" borderId="5" xfId="5" applyNumberFormat="1" applyFont="1" applyBorder="1" applyAlignment="1"/>
    <xf numFmtId="165" fontId="8" fillId="0" borderId="4" xfId="5" applyNumberFormat="1" applyFont="1" applyBorder="1" applyAlignment="1"/>
    <xf numFmtId="165" fontId="8" fillId="0" borderId="3" xfId="5" applyNumberFormat="1" applyFont="1" applyFill="1" applyBorder="1" applyAlignment="1"/>
    <xf numFmtId="166" fontId="1" fillId="0" borderId="0" xfId="5" applyNumberFormat="1" applyFont="1" applyFill="1" applyBorder="1" applyAlignment="1"/>
    <xf numFmtId="165" fontId="8" fillId="0" borderId="0" xfId="5" applyNumberFormat="1" applyFont="1" applyFill="1" applyBorder="1" applyAlignment="1"/>
    <xf numFmtId="166" fontId="1" fillId="0" borderId="5" xfId="5" applyNumberFormat="1" applyFont="1" applyFill="1" applyBorder="1" applyAlignment="1"/>
    <xf numFmtId="165" fontId="8" fillId="0" borderId="4" xfId="5" applyNumberFormat="1" applyFont="1" applyFill="1" applyBorder="1" applyAlignment="1"/>
    <xf numFmtId="0" fontId="1" fillId="0" borderId="5" xfId="0" applyFont="1" applyFill="1" applyBorder="1" applyAlignment="1"/>
    <xf numFmtId="0" fontId="5" fillId="0" borderId="13" xfId="0" applyFont="1" applyBorder="1" applyAlignment="1">
      <alignment horizontal="center"/>
    </xf>
    <xf numFmtId="166" fontId="9" fillId="0" borderId="1" xfId="0" applyNumberFormat="1" applyFont="1" applyFill="1" applyBorder="1" applyAlignment="1"/>
    <xf numFmtId="164" fontId="6" fillId="0" borderId="0" xfId="5" applyFont="1" applyAlignment="1">
      <alignment horizontal="left"/>
    </xf>
    <xf numFmtId="1" fontId="19" fillId="0" borderId="0" xfId="5" applyNumberFormat="1" applyFont="1" applyFill="1" applyAlignment="1">
      <alignment horizontal="left" vertical="center" indent="9"/>
    </xf>
    <xf numFmtId="0" fontId="6" fillId="0" borderId="2" xfId="0" applyFont="1" applyBorder="1"/>
    <xf numFmtId="166" fontId="1" fillId="0" borderId="5" xfId="5" quotePrefix="1" applyNumberFormat="1" applyFont="1" applyFill="1" applyBorder="1" applyAlignment="1">
      <alignment horizontal="right"/>
    </xf>
    <xf numFmtId="166" fontId="1" fillId="2" borderId="3" xfId="5" applyNumberFormat="1" applyFont="1" applyFill="1" applyBorder="1"/>
    <xf numFmtId="166" fontId="1" fillId="0" borderId="3" xfId="5" quotePrefix="1" applyNumberFormat="1" applyFont="1" applyFill="1" applyBorder="1" applyAlignment="1">
      <alignment horizontal="right"/>
    </xf>
    <xf numFmtId="166" fontId="1" fillId="0" borderId="3" xfId="5" quotePrefix="1" applyNumberFormat="1" applyFont="1" applyBorder="1" applyAlignment="1">
      <alignment horizontal="right"/>
    </xf>
    <xf numFmtId="164" fontId="1" fillId="0" borderId="3" xfId="5" applyFont="1" applyBorder="1"/>
    <xf numFmtId="164" fontId="1" fillId="0" borderId="3" xfId="5" applyFont="1" applyBorder="1" applyAlignment="1">
      <alignment horizontal="center"/>
    </xf>
    <xf numFmtId="164" fontId="1" fillId="0" borderId="3" xfId="5" applyFont="1" applyBorder="1" applyAlignment="1">
      <alignment horizontal="left"/>
    </xf>
    <xf numFmtId="166" fontId="1" fillId="2" borderId="3" xfId="5" quotePrefix="1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166" fontId="1" fillId="0" borderId="5" xfId="5" quotePrefix="1" applyNumberFormat="1" applyFont="1" applyBorder="1" applyAlignment="1"/>
    <xf numFmtId="166" fontId="1" fillId="2" borderId="5" xfId="5" applyNumberFormat="1" applyFont="1" applyFill="1" applyBorder="1" applyAlignment="1"/>
    <xf numFmtId="9" fontId="8" fillId="2" borderId="4" xfId="2" applyFont="1" applyFill="1" applyBorder="1" applyAlignment="1"/>
    <xf numFmtId="165" fontId="8" fillId="2" borderId="4" xfId="5" applyNumberFormat="1" applyFont="1" applyFill="1" applyBorder="1" applyAlignment="1"/>
    <xf numFmtId="9" fontId="8" fillId="2" borderId="4" xfId="2" applyFont="1" applyFill="1" applyBorder="1"/>
    <xf numFmtId="164" fontId="5" fillId="0" borderId="14" xfId="5" applyFont="1" applyBorder="1" applyAlignment="1">
      <alignment horizontal="left"/>
    </xf>
    <xf numFmtId="164" fontId="8" fillId="0" borderId="13" xfId="5" applyFont="1" applyBorder="1" applyAlignment="1">
      <alignment horizontal="left" vertical="top"/>
    </xf>
    <xf numFmtId="166" fontId="5" fillId="0" borderId="6" xfId="5" applyNumberFormat="1" applyFont="1" applyBorder="1" applyAlignment="1">
      <alignment vertical="top"/>
    </xf>
    <xf numFmtId="164" fontId="5" fillId="0" borderId="10" xfId="5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166" fontId="1" fillId="0" borderId="0" xfId="0" applyNumberFormat="1" applyFont="1" applyAlignment="1">
      <alignment horizontal="center"/>
    </xf>
    <xf numFmtId="168" fontId="1" fillId="0" borderId="0" xfId="3" applyNumberFormat="1" applyFont="1" applyAlignment="1"/>
    <xf numFmtId="166" fontId="9" fillId="3" borderId="1" xfId="0" applyNumberFormat="1" applyFont="1" applyFill="1" applyBorder="1" applyAlignment="1">
      <alignment vertical="center"/>
    </xf>
    <xf numFmtId="166" fontId="5" fillId="3" borderId="13" xfId="0" applyNumberFormat="1" applyFont="1" applyFill="1" applyBorder="1" applyAlignment="1">
      <alignment horizontal="center" vertical="center"/>
    </xf>
    <xf numFmtId="166" fontId="5" fillId="0" borderId="2" xfId="6" applyNumberFormat="1" applyFont="1" applyFill="1" applyBorder="1" applyAlignment="1">
      <alignment vertical="center"/>
    </xf>
    <xf numFmtId="166" fontId="9" fillId="0" borderId="1" xfId="0" applyNumberFormat="1" applyFont="1" applyBorder="1" applyAlignment="1"/>
    <xf numFmtId="166" fontId="5" fillId="0" borderId="6" xfId="6" applyNumberFormat="1" applyFont="1" applyBorder="1" applyAlignment="1">
      <alignment vertical="center"/>
    </xf>
    <xf numFmtId="166" fontId="5" fillId="0" borderId="13" xfId="6" applyNumberFormat="1" applyFont="1" applyBorder="1" applyAlignment="1">
      <alignment vertical="center"/>
    </xf>
    <xf numFmtId="166" fontId="1" fillId="0" borderId="5" xfId="6" applyNumberFormat="1" applyFont="1" applyFill="1" applyBorder="1" applyAlignment="1"/>
    <xf numFmtId="166" fontId="5" fillId="0" borderId="0" xfId="6" applyNumberFormat="1" applyFont="1" applyFill="1" applyBorder="1" applyAlignment="1">
      <alignment horizontal="center"/>
    </xf>
    <xf numFmtId="165" fontId="8" fillId="3" borderId="4" xfId="0" applyNumberFormat="1" applyFont="1" applyFill="1" applyBorder="1"/>
    <xf numFmtId="170" fontId="8" fillId="0" borderId="4" xfId="6" applyNumberFormat="1" applyFont="1" applyFill="1" applyBorder="1" applyAlignment="1"/>
    <xf numFmtId="166" fontId="1" fillId="0" borderId="5" xfId="6" applyNumberFormat="1" applyFont="1" applyBorder="1" applyAlignment="1"/>
    <xf numFmtId="165" fontId="8" fillId="0" borderId="4" xfId="6" applyNumberFormat="1" applyFont="1" applyBorder="1" applyAlignment="1"/>
    <xf numFmtId="164" fontId="1" fillId="0" borderId="3" xfId="6" applyFont="1" applyBorder="1" applyAlignment="1"/>
    <xf numFmtId="0" fontId="1" fillId="0" borderId="0" xfId="0" applyFont="1" applyFill="1" applyBorder="1" applyAlignment="1">
      <alignment horizontal="center"/>
    </xf>
    <xf numFmtId="165" fontId="8" fillId="0" borderId="4" xfId="6" applyNumberFormat="1" applyFont="1" applyFill="1" applyBorder="1" applyAlignment="1"/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4" fontId="1" fillId="0" borderId="4" xfId="5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4" xfId="5" applyFont="1" applyBorder="1"/>
    <xf numFmtId="0" fontId="1" fillId="0" borderId="3" xfId="0" applyFont="1" applyBorder="1"/>
    <xf numFmtId="164" fontId="1" fillId="0" borderId="4" xfId="5" applyFont="1" applyFill="1" applyBorder="1"/>
    <xf numFmtId="166" fontId="9" fillId="0" borderId="5" xfId="0" applyNumberFormat="1" applyFont="1" applyFill="1" applyBorder="1" applyAlignment="1"/>
    <xf numFmtId="9" fontId="8" fillId="0" borderId="4" xfId="4" quotePrefix="1" applyFont="1" applyFill="1" applyBorder="1" applyAlignment="1">
      <alignment horizontal="right"/>
    </xf>
    <xf numFmtId="166" fontId="2" fillId="0" borderId="3" xfId="5" applyNumberFormat="1" applyFont="1" applyFill="1" applyBorder="1" applyAlignment="1">
      <alignment horizontal="left"/>
    </xf>
    <xf numFmtId="164" fontId="5" fillId="0" borderId="0" xfId="6" applyFont="1" applyBorder="1"/>
    <xf numFmtId="166" fontId="5" fillId="0" borderId="2" xfId="0" applyNumberFormat="1" applyFont="1" applyFill="1" applyBorder="1" applyAlignment="1">
      <alignment horizontal="right" vertical="center"/>
    </xf>
    <xf numFmtId="166" fontId="5" fillId="0" borderId="6" xfId="6" applyNumberFormat="1" applyFont="1" applyFill="1" applyBorder="1" applyAlignment="1">
      <alignment horizontal="right" vertical="center"/>
    </xf>
    <xf numFmtId="166" fontId="9" fillId="0" borderId="1" xfId="0" applyNumberFormat="1" applyFont="1" applyFill="1" applyBorder="1" applyAlignment="1">
      <alignment horizontal="right" vertical="center"/>
    </xf>
    <xf numFmtId="166" fontId="1" fillId="0" borderId="5" xfId="5" quotePrefix="1" applyNumberFormat="1" applyFont="1" applyFill="1" applyBorder="1" applyAlignment="1">
      <alignment horizontal="center"/>
    </xf>
    <xf numFmtId="166" fontId="1" fillId="2" borderId="5" xfId="5" quotePrefix="1" applyNumberFormat="1" applyFont="1" applyFill="1" applyBorder="1" applyAlignment="1">
      <alignment horizontal="center"/>
    </xf>
    <xf numFmtId="166" fontId="1" fillId="3" borderId="5" xfId="5" applyNumberFormat="1" applyFont="1" applyFill="1" applyBorder="1" applyAlignment="1"/>
    <xf numFmtId="169" fontId="25" fillId="4" borderId="15" xfId="5" applyNumberFormat="1" applyFont="1" applyFill="1" applyBorder="1" applyAlignment="1">
      <alignment horizontal="center" vertical="center" wrapText="1"/>
    </xf>
    <xf numFmtId="164" fontId="25" fillId="4" borderId="15" xfId="5" applyFont="1" applyFill="1" applyBorder="1" applyAlignment="1">
      <alignment horizontal="center" vertical="center" wrapText="1"/>
    </xf>
    <xf numFmtId="0" fontId="25" fillId="4" borderId="15" xfId="0" applyFont="1" applyFill="1" applyBorder="1" applyAlignment="1">
      <alignment horizontal="center" vertical="center" wrapText="1"/>
    </xf>
    <xf numFmtId="164" fontId="25" fillId="4" borderId="15" xfId="5" applyFont="1" applyFill="1" applyBorder="1" applyAlignment="1">
      <alignment horizontal="center"/>
    </xf>
    <xf numFmtId="164" fontId="25" fillId="4" borderId="15" xfId="5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/>
    </xf>
    <xf numFmtId="9" fontId="8" fillId="0" borderId="4" xfId="2" applyNumberFormat="1" applyFont="1" applyFill="1" applyBorder="1" applyAlignment="1"/>
    <xf numFmtId="9" fontId="8" fillId="0" borderId="4" xfId="2" applyFont="1" applyFill="1" applyBorder="1" applyAlignment="1"/>
    <xf numFmtId="166" fontId="5" fillId="0" borderId="6" xfId="5" applyNumberFormat="1" applyFont="1" applyFill="1" applyBorder="1" applyAlignment="1">
      <alignment vertical="center"/>
    </xf>
    <xf numFmtId="164" fontId="1" fillId="0" borderId="16" xfId="5" applyFont="1" applyBorder="1" applyAlignment="1"/>
    <xf numFmtId="0" fontId="1" fillId="0" borderId="16" xfId="0" applyFont="1" applyBorder="1" applyAlignment="1">
      <alignment horizontal="center"/>
    </xf>
    <xf numFmtId="166" fontId="1" fillId="0" borderId="17" xfId="5" applyNumberFormat="1" applyFont="1" applyFill="1" applyBorder="1" applyAlignment="1"/>
    <xf numFmtId="9" fontId="8" fillId="0" borderId="18" xfId="2" applyFont="1" applyFill="1" applyBorder="1" applyAlignment="1"/>
    <xf numFmtId="166" fontId="5" fillId="0" borderId="6" xfId="5" applyNumberFormat="1" applyFont="1" applyBorder="1" applyAlignment="1">
      <alignment vertical="center"/>
    </xf>
    <xf numFmtId="165" fontId="8" fillId="3" borderId="4" xfId="5" applyNumberFormat="1" applyFont="1" applyFill="1" applyBorder="1" applyAlignment="1"/>
    <xf numFmtId="9" fontId="8" fillId="3" borderId="4" xfId="2" applyFont="1" applyFill="1" applyBorder="1" applyAlignment="1"/>
    <xf numFmtId="166" fontId="5" fillId="3" borderId="3" xfId="5" applyNumberFormat="1" applyFont="1" applyFill="1" applyBorder="1" applyAlignment="1">
      <alignment horizontal="center"/>
    </xf>
    <xf numFmtId="9" fontId="8" fillId="3" borderId="4" xfId="2" applyFont="1" applyFill="1" applyBorder="1"/>
    <xf numFmtId="9" fontId="8" fillId="3" borderId="4" xfId="2" applyNumberFormat="1" applyFont="1" applyFill="1" applyBorder="1"/>
    <xf numFmtId="0" fontId="25" fillId="4" borderId="3" xfId="0" applyFont="1" applyFill="1" applyBorder="1" applyAlignment="1">
      <alignment horizontal="center"/>
    </xf>
    <xf numFmtId="9" fontId="8" fillId="0" borderId="4" xfId="4" applyFont="1" applyFill="1" applyBorder="1" applyAlignment="1"/>
    <xf numFmtId="166" fontId="5" fillId="0" borderId="11" xfId="5" applyNumberFormat="1" applyFont="1" applyFill="1" applyBorder="1" applyAlignment="1">
      <alignment vertical="center"/>
    </xf>
    <xf numFmtId="166" fontId="5" fillId="3" borderId="6" xfId="5" applyNumberFormat="1" applyFont="1" applyFill="1" applyBorder="1" applyAlignment="1">
      <alignment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right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19" xfId="0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4" borderId="19" xfId="0" applyFont="1" applyFill="1" applyBorder="1" applyAlignment="1"/>
    <xf numFmtId="0" fontId="26" fillId="4" borderId="3" xfId="0" applyFont="1" applyFill="1" applyBorder="1" applyAlignment="1">
      <alignment horizontal="center"/>
    </xf>
    <xf numFmtId="0" fontId="25" fillId="4" borderId="1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165" fontId="8" fillId="0" borderId="0" xfId="5" applyNumberFormat="1" applyFont="1" applyBorder="1" applyAlignment="1"/>
    <xf numFmtId="0" fontId="9" fillId="0" borderId="4" xfId="0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/>
    <xf numFmtId="0" fontId="25" fillId="4" borderId="21" xfId="0" applyFont="1" applyFill="1" applyBorder="1" applyAlignment="1">
      <alignment horizontal="center" vertical="center"/>
    </xf>
    <xf numFmtId="0" fontId="25" fillId="4" borderId="22" xfId="0" applyFont="1" applyFill="1" applyBorder="1" applyAlignment="1">
      <alignment horizontal="center" vertical="center"/>
    </xf>
    <xf numFmtId="165" fontId="8" fillId="3" borderId="23" xfId="5" applyNumberFormat="1" applyFont="1" applyFill="1" applyBorder="1" applyAlignment="1"/>
    <xf numFmtId="0" fontId="25" fillId="4" borderId="2" xfId="0" applyFont="1" applyFill="1" applyBorder="1" applyAlignment="1">
      <alignment horizontal="right" vertical="center"/>
    </xf>
    <xf numFmtId="165" fontId="8" fillId="0" borderId="0" xfId="6" applyNumberFormat="1" applyFont="1" applyBorder="1" applyAlignment="1"/>
    <xf numFmtId="166" fontId="9" fillId="0" borderId="2" xfId="0" applyNumberFormat="1" applyFont="1" applyBorder="1" applyAlignment="1"/>
    <xf numFmtId="0" fontId="25" fillId="4" borderId="22" xfId="0" applyFont="1" applyFill="1" applyBorder="1" applyAlignment="1">
      <alignment horizontal="right" vertical="center"/>
    </xf>
    <xf numFmtId="166" fontId="1" fillId="3" borderId="24" xfId="6" applyNumberFormat="1" applyFont="1" applyFill="1" applyBorder="1" applyAlignment="1"/>
    <xf numFmtId="165" fontId="8" fillId="3" borderId="23" xfId="6" applyNumberFormat="1" applyFont="1" applyFill="1" applyBorder="1" applyAlignment="1"/>
    <xf numFmtId="166" fontId="5" fillId="3" borderId="25" xfId="6" applyNumberFormat="1" applyFont="1" applyFill="1" applyBorder="1" applyAlignment="1">
      <alignment vertical="center"/>
    </xf>
    <xf numFmtId="166" fontId="9" fillId="3" borderId="26" xfId="0" applyNumberFormat="1" applyFont="1" applyFill="1" applyBorder="1" applyAlignment="1"/>
    <xf numFmtId="166" fontId="5" fillId="3" borderId="5" xfId="6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 vertical="center"/>
    </xf>
    <xf numFmtId="166" fontId="1" fillId="0" borderId="0" xfId="6" applyNumberFormat="1" applyFont="1" applyFill="1" applyBorder="1" applyAlignment="1">
      <alignment horizontal="center"/>
    </xf>
    <xf numFmtId="0" fontId="1" fillId="3" borderId="24" xfId="0" applyFont="1" applyFill="1" applyBorder="1" applyAlignment="1"/>
    <xf numFmtId="0" fontId="1" fillId="3" borderId="23" xfId="0" applyFont="1" applyFill="1" applyBorder="1" applyAlignment="1"/>
    <xf numFmtId="165" fontId="8" fillId="3" borderId="23" xfId="0" applyNumberFormat="1" applyFont="1" applyFill="1" applyBorder="1"/>
    <xf numFmtId="9" fontId="8" fillId="0" borderId="0" xfId="4" applyFont="1" applyFill="1" applyBorder="1" applyAlignment="1"/>
    <xf numFmtId="165" fontId="9" fillId="0" borderId="27" xfId="5" applyNumberFormat="1" applyFont="1" applyFill="1" applyBorder="1" applyAlignment="1">
      <alignment vertical="center"/>
    </xf>
    <xf numFmtId="9" fontId="27" fillId="0" borderId="4" xfId="4" applyFont="1" applyFill="1" applyBorder="1" applyAlignment="1"/>
    <xf numFmtId="166" fontId="1" fillId="0" borderId="24" xfId="5" applyNumberFormat="1" applyFont="1" applyFill="1" applyBorder="1" applyAlignment="1"/>
    <xf numFmtId="9" fontId="8" fillId="0" borderId="23" xfId="4" applyFont="1" applyFill="1" applyBorder="1" applyAlignment="1"/>
    <xf numFmtId="166" fontId="5" fillId="0" borderId="28" xfId="5" applyNumberFormat="1" applyFont="1" applyFill="1" applyBorder="1" applyAlignment="1">
      <alignment vertical="center"/>
    </xf>
    <xf numFmtId="165" fontId="9" fillId="0" borderId="29" xfId="5" applyNumberFormat="1" applyFont="1" applyFill="1" applyBorder="1" applyAlignment="1">
      <alignment vertical="center"/>
    </xf>
    <xf numFmtId="171" fontId="4" fillId="0" borderId="0" xfId="1" applyNumberFormat="1" applyFont="1" applyFill="1" applyBorder="1"/>
    <xf numFmtId="171" fontId="5" fillId="0" borderId="27" xfId="1" applyNumberFormat="1" applyFont="1" applyFill="1" applyBorder="1" applyAlignment="1">
      <alignment vertical="center"/>
    </xf>
    <xf numFmtId="0" fontId="25" fillId="4" borderId="30" xfId="0" applyFont="1" applyFill="1" applyBorder="1" applyAlignment="1">
      <alignment horizontal="center"/>
    </xf>
    <xf numFmtId="166" fontId="4" fillId="3" borderId="31" xfId="1" applyNumberFormat="1" applyFont="1" applyFill="1" applyBorder="1"/>
    <xf numFmtId="166" fontId="5" fillId="3" borderId="32" xfId="1" applyNumberFormat="1" applyFont="1" applyFill="1" applyBorder="1" applyAlignment="1">
      <alignment vertical="center"/>
    </xf>
    <xf numFmtId="164" fontId="1" fillId="0" borderId="16" xfId="6" applyFont="1" applyBorder="1" applyAlignment="1"/>
    <xf numFmtId="166" fontId="1" fillId="0" borderId="17" xfId="6" applyNumberFormat="1" applyFont="1" applyBorder="1" applyAlignment="1"/>
    <xf numFmtId="165" fontId="8" fillId="0" borderId="18" xfId="6" applyNumberFormat="1" applyFont="1" applyBorder="1" applyAlignment="1"/>
    <xf numFmtId="165" fontId="8" fillId="0" borderId="33" xfId="6" applyNumberFormat="1" applyFont="1" applyBorder="1" applyAlignment="1"/>
    <xf numFmtId="166" fontId="1" fillId="3" borderId="34" xfId="6" applyNumberFormat="1" applyFont="1" applyFill="1" applyBorder="1" applyAlignment="1"/>
    <xf numFmtId="165" fontId="8" fillId="3" borderId="35" xfId="6" applyNumberFormat="1" applyFont="1" applyFill="1" applyBorder="1" applyAlignment="1"/>
    <xf numFmtId="170" fontId="8" fillId="0" borderId="18" xfId="6" applyNumberFormat="1" applyFont="1" applyFill="1" applyBorder="1" applyAlignment="1"/>
    <xf numFmtId="166" fontId="5" fillId="3" borderId="25" xfId="6" applyNumberFormat="1" applyFont="1" applyFill="1" applyBorder="1" applyAlignment="1">
      <alignment horizontal="right" vertical="center"/>
    </xf>
    <xf numFmtId="166" fontId="9" fillId="3" borderId="26" xfId="0" applyNumberFormat="1" applyFont="1" applyFill="1" applyBorder="1" applyAlignment="1">
      <alignment horizontal="right" vertical="center"/>
    </xf>
    <xf numFmtId="166" fontId="5" fillId="3" borderId="17" xfId="6" applyNumberFormat="1" applyFont="1" applyFill="1" applyBorder="1" applyAlignment="1">
      <alignment horizontal="center"/>
    </xf>
    <xf numFmtId="165" fontId="8" fillId="3" borderId="35" xfId="0" applyNumberFormat="1" applyFont="1" applyFill="1" applyBorder="1"/>
    <xf numFmtId="0" fontId="1" fillId="0" borderId="33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5" fillId="0" borderId="13" xfId="0" applyFont="1" applyBorder="1" applyAlignment="1">
      <alignment vertical="center"/>
    </xf>
    <xf numFmtId="9" fontId="9" fillId="0" borderId="1" xfId="4" applyFont="1" applyBorder="1" applyAlignment="1"/>
    <xf numFmtId="9" fontId="9" fillId="0" borderId="2" xfId="4" applyFont="1" applyBorder="1" applyAlignment="1"/>
    <xf numFmtId="166" fontId="5" fillId="3" borderId="25" xfId="5" applyNumberFormat="1" applyFont="1" applyFill="1" applyBorder="1" applyAlignment="1">
      <alignment vertical="center"/>
    </xf>
    <xf numFmtId="166" fontId="9" fillId="3" borderId="36" xfId="0" applyNumberFormat="1" applyFont="1" applyFill="1" applyBorder="1" applyAlignment="1">
      <alignment vertical="center"/>
    </xf>
    <xf numFmtId="166" fontId="5" fillId="3" borderId="37" xfId="5" applyNumberFormat="1" applyFont="1" applyFill="1" applyBorder="1" applyAlignment="1">
      <alignment vertical="center"/>
    </xf>
    <xf numFmtId="9" fontId="9" fillId="3" borderId="26" xfId="2" applyFont="1" applyFill="1" applyBorder="1" applyAlignment="1">
      <alignment vertical="center"/>
    </xf>
    <xf numFmtId="166" fontId="1" fillId="0" borderId="17" xfId="5" quotePrefix="1" applyNumberFormat="1" applyFont="1" applyBorder="1" applyAlignment="1"/>
    <xf numFmtId="165" fontId="8" fillId="0" borderId="18" xfId="5" applyNumberFormat="1" applyFont="1" applyBorder="1" applyAlignment="1"/>
    <xf numFmtId="166" fontId="1" fillId="0" borderId="17" xfId="5" applyNumberFormat="1" applyFont="1" applyBorder="1" applyAlignment="1"/>
    <xf numFmtId="165" fontId="8" fillId="0" borderId="33" xfId="5" applyNumberFormat="1" applyFont="1" applyBorder="1" applyAlignment="1"/>
    <xf numFmtId="165" fontId="8" fillId="3" borderId="18" xfId="5" applyNumberFormat="1" applyFont="1" applyFill="1" applyBorder="1" applyAlignment="1"/>
    <xf numFmtId="166" fontId="1" fillId="3" borderId="17" xfId="5" applyNumberFormat="1" applyFont="1" applyFill="1" applyBorder="1" applyAlignment="1"/>
    <xf numFmtId="165" fontId="8" fillId="3" borderId="35" xfId="5" applyNumberFormat="1" applyFont="1" applyFill="1" applyBorder="1" applyAlignment="1"/>
    <xf numFmtId="165" fontId="8" fillId="0" borderId="18" xfId="5" applyNumberFormat="1" applyFont="1" applyFill="1" applyBorder="1" applyAlignment="1"/>
    <xf numFmtId="9" fontId="9" fillId="3" borderId="1" xfId="2" applyFont="1" applyFill="1" applyBorder="1" applyAlignment="1">
      <alignment vertical="center"/>
    </xf>
    <xf numFmtId="166" fontId="5" fillId="2" borderId="6" xfId="5" applyNumberFormat="1" applyFont="1" applyFill="1" applyBorder="1" applyAlignment="1">
      <alignment vertical="center"/>
    </xf>
    <xf numFmtId="166" fontId="9" fillId="2" borderId="1" xfId="0" applyNumberFormat="1" applyFont="1" applyFill="1" applyBorder="1" applyAlignment="1">
      <alignment vertical="center"/>
    </xf>
    <xf numFmtId="9" fontId="9" fillId="2" borderId="1" xfId="2" applyFont="1" applyFill="1" applyBorder="1" applyAlignment="1">
      <alignment vertical="center"/>
    </xf>
    <xf numFmtId="166" fontId="5" fillId="3" borderId="16" xfId="5" applyNumberFormat="1" applyFont="1" applyFill="1" applyBorder="1" applyAlignment="1">
      <alignment horizontal="center"/>
    </xf>
    <xf numFmtId="165" fontId="8" fillId="3" borderId="18" xfId="0" applyNumberFormat="1" applyFont="1" applyFill="1" applyBorder="1"/>
    <xf numFmtId="9" fontId="8" fillId="3" borderId="18" xfId="2" applyFont="1" applyFill="1" applyBorder="1"/>
    <xf numFmtId="166" fontId="1" fillId="2" borderId="17" xfId="5" applyNumberFormat="1" applyFont="1" applyFill="1" applyBorder="1" applyAlignment="1"/>
    <xf numFmtId="165" fontId="8" fillId="2" borderId="18" xfId="0" applyNumberFormat="1" applyFont="1" applyFill="1" applyBorder="1"/>
    <xf numFmtId="9" fontId="8" fillId="2" borderId="18" xfId="2" applyFont="1" applyFill="1" applyBorder="1"/>
    <xf numFmtId="165" fontId="8" fillId="0" borderId="18" xfId="0" applyNumberFormat="1" applyFont="1" applyFill="1" applyBorder="1"/>
    <xf numFmtId="166" fontId="1" fillId="0" borderId="5" xfId="5" quotePrefix="1" applyNumberFormat="1" applyFont="1" applyBorder="1" applyAlignment="1">
      <alignment horizontal="right"/>
    </xf>
    <xf numFmtId="165" fontId="8" fillId="0" borderId="4" xfId="5" applyNumberFormat="1" applyFont="1" applyBorder="1" applyAlignment="1">
      <alignment horizontal="right"/>
    </xf>
    <xf numFmtId="166" fontId="1" fillId="0" borderId="17" xfId="5" quotePrefix="1" applyNumberFormat="1" applyFont="1" applyBorder="1" applyAlignment="1">
      <alignment horizontal="right"/>
    </xf>
    <xf numFmtId="165" fontId="8" fillId="0" borderId="18" xfId="5" applyNumberFormat="1" applyFont="1" applyBorder="1" applyAlignment="1">
      <alignment horizontal="right"/>
    </xf>
    <xf numFmtId="9" fontId="8" fillId="3" borderId="4" xfId="2" applyNumberFormat="1" applyFont="1" applyFill="1" applyBorder="1" applyAlignment="1"/>
    <xf numFmtId="9" fontId="8" fillId="0" borderId="0" xfId="2" applyFont="1" applyFill="1" applyBorder="1" applyAlignment="1"/>
    <xf numFmtId="9" fontId="8" fillId="0" borderId="7" xfId="2" applyFont="1" applyFill="1" applyBorder="1" applyAlignment="1"/>
    <xf numFmtId="9" fontId="8" fillId="0" borderId="0" xfId="2" applyNumberFormat="1" applyFont="1" applyFill="1" applyBorder="1"/>
    <xf numFmtId="9" fontId="8" fillId="0" borderId="0" xfId="2" applyFont="1" applyFill="1" applyBorder="1"/>
    <xf numFmtId="9" fontId="8" fillId="0" borderId="4" xfId="2" applyFont="1" applyFill="1" applyBorder="1"/>
    <xf numFmtId="9" fontId="8" fillId="0" borderId="33" xfId="2" applyFont="1" applyFill="1" applyBorder="1"/>
    <xf numFmtId="9" fontId="8" fillId="0" borderId="18" xfId="2" applyFont="1" applyFill="1" applyBorder="1"/>
    <xf numFmtId="9" fontId="9" fillId="0" borderId="1" xfId="2" applyFont="1" applyFill="1" applyBorder="1" applyAlignment="1">
      <alignment vertical="center"/>
    </xf>
    <xf numFmtId="166" fontId="1" fillId="0" borderId="0" xfId="0" applyNumberFormat="1" applyFont="1" applyAlignment="1"/>
    <xf numFmtId="9" fontId="9" fillId="0" borderId="12" xfId="4" applyNumberFormat="1" applyFont="1" applyFill="1" applyBorder="1" applyAlignment="1">
      <alignment vertical="center"/>
    </xf>
    <xf numFmtId="1" fontId="18" fillId="0" borderId="0" xfId="5" applyNumberFormat="1" applyFont="1" applyAlignment="1">
      <alignment horizontal="left" indent="9"/>
    </xf>
    <xf numFmtId="164" fontId="1" fillId="0" borderId="3" xfId="1" applyFont="1" applyBorder="1"/>
    <xf numFmtId="166" fontId="1" fillId="5" borderId="24" xfId="6" applyNumberFormat="1" applyFont="1" applyFill="1" applyBorder="1" applyAlignment="1"/>
    <xf numFmtId="166" fontId="1" fillId="5" borderId="34" xfId="6" applyNumberFormat="1" applyFont="1" applyFill="1" applyBorder="1" applyAlignment="1"/>
    <xf numFmtId="166" fontId="1" fillId="5" borderId="5" xfId="5" applyNumberFormat="1" applyFont="1" applyFill="1" applyBorder="1" applyAlignment="1"/>
    <xf numFmtId="166" fontId="1" fillId="5" borderId="17" xfId="5" applyNumberFormat="1" applyFont="1" applyFill="1" applyBorder="1" applyAlignment="1"/>
    <xf numFmtId="0" fontId="18" fillId="5" borderId="0" xfId="0" applyFont="1" applyFill="1"/>
    <xf numFmtId="3" fontId="1" fillId="5" borderId="0" xfId="0" applyNumberFormat="1" applyFont="1" applyFill="1"/>
    <xf numFmtId="0" fontId="1" fillId="5" borderId="0" xfId="0" applyFont="1" applyFill="1"/>
    <xf numFmtId="166" fontId="1" fillId="6" borderId="24" xfId="5" applyNumberFormat="1" applyFont="1" applyFill="1" applyBorder="1" applyAlignment="1"/>
    <xf numFmtId="0" fontId="10" fillId="0" borderId="0" xfId="0" applyFont="1" applyFill="1" applyBorder="1" applyAlignment="1">
      <alignment horizontal="left" indent="8"/>
    </xf>
    <xf numFmtId="166" fontId="1" fillId="7" borderId="5" xfId="5" applyNumberFormat="1" applyFont="1" applyFill="1" applyBorder="1" applyAlignment="1"/>
    <xf numFmtId="166" fontId="1" fillId="7" borderId="17" xfId="5" applyNumberFormat="1" applyFont="1" applyFill="1" applyBorder="1" applyAlignment="1"/>
    <xf numFmtId="166" fontId="1" fillId="6" borderId="34" xfId="5" applyNumberFormat="1" applyFont="1" applyFill="1" applyBorder="1" applyAlignment="1"/>
    <xf numFmtId="164" fontId="5" fillId="0" borderId="0" xfId="5" applyFont="1" applyAlignment="1">
      <alignment horizontal="left"/>
    </xf>
    <xf numFmtId="2" fontId="0" fillId="0" borderId="0" xfId="0" applyNumberFormat="1"/>
    <xf numFmtId="0" fontId="28" fillId="0" borderId="0" xfId="0" applyFont="1"/>
    <xf numFmtId="164" fontId="1" fillId="8" borderId="3" xfId="5" applyFont="1" applyFill="1" applyBorder="1" applyAlignment="1">
      <alignment horizontal="left"/>
    </xf>
    <xf numFmtId="164" fontId="1" fillId="8" borderId="4" xfId="5" applyFont="1" applyFill="1" applyBorder="1"/>
    <xf numFmtId="164" fontId="25" fillId="9" borderId="15" xfId="5" applyFont="1" applyFill="1" applyBorder="1" applyAlignment="1">
      <alignment horizontal="center" vertical="center"/>
    </xf>
    <xf numFmtId="0" fontId="6" fillId="0" borderId="0" xfId="0" applyFont="1" applyBorder="1"/>
    <xf numFmtId="0" fontId="25" fillId="9" borderId="15" xfId="0" applyFont="1" applyFill="1" applyBorder="1" applyAlignment="1">
      <alignment horizontal="center" vertical="center" wrapText="1"/>
    </xf>
    <xf numFmtId="164" fontId="25" fillId="9" borderId="15" xfId="5" applyFont="1" applyFill="1" applyBorder="1" applyAlignment="1">
      <alignment horizontal="center" vertical="center" wrapText="1"/>
    </xf>
    <xf numFmtId="0" fontId="25" fillId="9" borderId="15" xfId="0" applyFont="1" applyFill="1" applyBorder="1" applyAlignment="1">
      <alignment horizontal="center"/>
    </xf>
    <xf numFmtId="166" fontId="1" fillId="6" borderId="5" xfId="5" applyNumberFormat="1" applyFont="1" applyFill="1" applyBorder="1" applyAlignment="1"/>
    <xf numFmtId="166" fontId="1" fillId="6" borderId="17" xfId="5" applyNumberFormat="1" applyFont="1" applyFill="1" applyBorder="1" applyAlignment="1"/>
    <xf numFmtId="0" fontId="29" fillId="0" borderId="0" xfId="0" applyFont="1"/>
    <xf numFmtId="164" fontId="5" fillId="10" borderId="0" xfId="5" applyFont="1" applyFill="1" applyBorder="1" applyAlignment="1">
      <alignment horizontal="center"/>
    </xf>
    <xf numFmtId="164" fontId="5" fillId="11" borderId="0" xfId="5" applyFont="1" applyFill="1" applyBorder="1" applyAlignment="1">
      <alignment horizontal="center"/>
    </xf>
    <xf numFmtId="4" fontId="2" fillId="0" borderId="0" xfId="5" applyNumberFormat="1" applyFont="1" applyFill="1"/>
    <xf numFmtId="4" fontId="2" fillId="0" borderId="2" xfId="5" applyNumberFormat="1" applyFont="1" applyFill="1" applyBorder="1"/>
    <xf numFmtId="0" fontId="3" fillId="12" borderId="0" xfId="0" applyFont="1" applyFill="1" applyAlignment="1">
      <alignment horizontal="center"/>
    </xf>
    <xf numFmtId="166" fontId="2" fillId="0" borderId="0" xfId="5" applyNumberFormat="1" applyFont="1" applyFill="1"/>
    <xf numFmtId="164" fontId="5" fillId="5" borderId="7" xfId="5" applyFont="1" applyFill="1" applyBorder="1" applyAlignment="1">
      <alignment horizontal="center"/>
    </xf>
    <xf numFmtId="164" fontId="5" fillId="5" borderId="38" xfId="5" applyFont="1" applyFill="1" applyBorder="1" applyAlignment="1">
      <alignment horizontal="center"/>
    </xf>
    <xf numFmtId="0" fontId="3" fillId="12" borderId="38" xfId="0" applyFont="1" applyFill="1" applyBorder="1" applyAlignment="1">
      <alignment horizontal="center"/>
    </xf>
    <xf numFmtId="0" fontId="3" fillId="13" borderId="38" xfId="0" applyFont="1" applyFill="1" applyBorder="1" applyAlignment="1">
      <alignment horizontal="center"/>
    </xf>
    <xf numFmtId="0" fontId="2" fillId="14" borderId="38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5" fillId="15" borderId="38" xfId="0" applyFont="1" applyFill="1" applyBorder="1" applyAlignment="1">
      <alignment horizontal="center"/>
    </xf>
    <xf numFmtId="0" fontId="1" fillId="15" borderId="38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/>
    </xf>
    <xf numFmtId="0" fontId="1" fillId="16" borderId="38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0" applyNumberFormat="1" applyFont="1" applyBorder="1"/>
    <xf numFmtId="2" fontId="1" fillId="0" borderId="0" xfId="0" applyNumberFormat="1" applyFont="1"/>
    <xf numFmtId="2" fontId="1" fillId="0" borderId="0" xfId="0" applyNumberFormat="1" applyFont="1" applyBorder="1"/>
    <xf numFmtId="164" fontId="5" fillId="17" borderId="0" xfId="5" applyFont="1" applyFill="1" applyBorder="1" applyAlignment="1">
      <alignment horizontal="left"/>
    </xf>
    <xf numFmtId="0" fontId="1" fillId="17" borderId="0" xfId="0" applyFont="1" applyFill="1"/>
    <xf numFmtId="0" fontId="3" fillId="14" borderId="38" xfId="0" applyFont="1" applyFill="1" applyBorder="1" applyAlignment="1">
      <alignment horizontal="center"/>
    </xf>
    <xf numFmtId="2" fontId="1" fillId="0" borderId="0" xfId="5" applyNumberFormat="1" applyFont="1" applyAlignment="1">
      <alignment horizontal="right"/>
    </xf>
    <xf numFmtId="164" fontId="1" fillId="0" borderId="2" xfId="5" applyFont="1" applyBorder="1" applyAlignment="1">
      <alignment horizontal="left"/>
    </xf>
    <xf numFmtId="4" fontId="2" fillId="0" borderId="2" xfId="0" applyNumberFormat="1" applyFont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3" fillId="18" borderId="38" xfId="0" applyFont="1" applyFill="1" applyBorder="1" applyAlignment="1">
      <alignment horizontal="center"/>
    </xf>
    <xf numFmtId="164" fontId="2" fillId="0" borderId="0" xfId="0" applyNumberFormat="1" applyFont="1"/>
    <xf numFmtId="164" fontId="2" fillId="18" borderId="0" xfId="5" applyFont="1" applyFill="1"/>
    <xf numFmtId="164" fontId="2" fillId="18" borderId="0" xfId="0" applyNumberFormat="1" applyFont="1" applyFill="1"/>
    <xf numFmtId="164" fontId="2" fillId="13" borderId="0" xfId="5" applyFont="1" applyFill="1"/>
    <xf numFmtId="164" fontId="2" fillId="14" borderId="0" xfId="5" applyFont="1" applyFill="1"/>
    <xf numFmtId="164" fontId="2" fillId="19" borderId="0" xfId="5" applyFont="1" applyFill="1"/>
    <xf numFmtId="164" fontId="1" fillId="19" borderId="0" xfId="0" applyNumberFormat="1" applyFont="1" applyFill="1"/>
    <xf numFmtId="164" fontId="2" fillId="16" borderId="0" xfId="5" applyFont="1" applyFill="1"/>
    <xf numFmtId="164" fontId="1" fillId="16" borderId="0" xfId="0" applyNumberFormat="1" applyFont="1" applyFill="1"/>
    <xf numFmtId="0" fontId="3" fillId="16" borderId="38" xfId="0" applyFont="1" applyFill="1" applyBorder="1" applyAlignment="1">
      <alignment horizontal="center"/>
    </xf>
    <xf numFmtId="164" fontId="2" fillId="16" borderId="0" xfId="0" applyNumberFormat="1" applyFont="1" applyFill="1"/>
    <xf numFmtId="0" fontId="1" fillId="0" borderId="0" xfId="0" applyFont="1" applyBorder="1" applyAlignment="1">
      <alignment horizontal="right"/>
    </xf>
    <xf numFmtId="0" fontId="25" fillId="4" borderId="15" xfId="0" applyFont="1" applyFill="1" applyBorder="1" applyAlignment="1">
      <alignment horizontal="center"/>
    </xf>
    <xf numFmtId="164" fontId="25" fillId="4" borderId="15" xfId="5" applyFont="1" applyFill="1" applyBorder="1" applyAlignment="1">
      <alignment horizontal="center" vertical="center"/>
    </xf>
    <xf numFmtId="0" fontId="5" fillId="12" borderId="38" xfId="0" applyFont="1" applyFill="1" applyBorder="1" applyAlignment="1">
      <alignment horizontal="center"/>
    </xf>
    <xf numFmtId="164" fontId="25" fillId="4" borderId="14" xfId="5" applyFont="1" applyFill="1" applyBorder="1" applyAlignment="1">
      <alignment horizontal="left" vertical="center"/>
    </xf>
    <xf numFmtId="164" fontId="25" fillId="4" borderId="3" xfId="5" applyFont="1" applyFill="1" applyBorder="1" applyAlignment="1">
      <alignment horizontal="left" vertical="center"/>
    </xf>
    <xf numFmtId="164" fontId="25" fillId="4" borderId="13" xfId="5" applyFont="1" applyFill="1" applyBorder="1" applyAlignment="1">
      <alignment horizontal="left" vertical="center"/>
    </xf>
    <xf numFmtId="0" fontId="25" fillId="4" borderId="15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/>
    </xf>
    <xf numFmtId="0" fontId="25" fillId="4" borderId="3" xfId="0" applyFont="1" applyFill="1" applyBorder="1" applyAlignment="1">
      <alignment horizontal="center"/>
    </xf>
    <xf numFmtId="0" fontId="25" fillId="4" borderId="14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25" fillId="4" borderId="39" xfId="0" applyFont="1" applyFill="1" applyBorder="1" applyAlignment="1">
      <alignment horizontal="center"/>
    </xf>
    <xf numFmtId="0" fontId="25" fillId="4" borderId="40" xfId="0" applyFont="1" applyFill="1" applyBorder="1" applyAlignment="1">
      <alignment horizontal="center"/>
    </xf>
    <xf numFmtId="164" fontId="25" fillId="4" borderId="15" xfId="5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164" fontId="25" fillId="4" borderId="7" xfId="1" applyFont="1" applyFill="1" applyBorder="1" applyAlignment="1">
      <alignment horizontal="center" vertical="center"/>
    </xf>
    <xf numFmtId="164" fontId="25" fillId="4" borderId="38" xfId="1" applyFont="1" applyFill="1" applyBorder="1" applyAlignment="1">
      <alignment horizontal="center" vertical="center"/>
    </xf>
    <xf numFmtId="164" fontId="25" fillId="4" borderId="8" xfId="1" applyFont="1" applyFill="1" applyBorder="1" applyAlignment="1">
      <alignment horizontal="center" vertical="center"/>
    </xf>
    <xf numFmtId="164" fontId="25" fillId="4" borderId="37" xfId="1" applyFont="1" applyFill="1" applyBorder="1" applyAlignment="1">
      <alignment horizontal="center" vertical="center"/>
    </xf>
    <xf numFmtId="164" fontId="25" fillId="4" borderId="41" xfId="1" applyFont="1" applyFill="1" applyBorder="1" applyAlignment="1">
      <alignment horizontal="center" vertical="center"/>
    </xf>
    <xf numFmtId="164" fontId="25" fillId="4" borderId="36" xfId="1" applyFont="1" applyFill="1" applyBorder="1" applyAlignment="1">
      <alignment horizontal="center" vertical="center"/>
    </xf>
    <xf numFmtId="166" fontId="25" fillId="4" borderId="15" xfId="6" applyNumberFormat="1" applyFont="1" applyFill="1" applyBorder="1" applyAlignment="1">
      <alignment horizontal="center"/>
    </xf>
    <xf numFmtId="166" fontId="25" fillId="4" borderId="14" xfId="6" applyNumberFormat="1" applyFont="1" applyFill="1" applyBorder="1" applyAlignment="1">
      <alignment horizontal="center"/>
    </xf>
    <xf numFmtId="164" fontId="25" fillId="4" borderId="15" xfId="6" applyFont="1" applyFill="1" applyBorder="1" applyAlignment="1">
      <alignment horizontal="center" vertical="center"/>
    </xf>
    <xf numFmtId="0" fontId="25" fillId="4" borderId="42" xfId="0" applyFont="1" applyFill="1" applyBorder="1" applyAlignment="1">
      <alignment horizontal="center"/>
    </xf>
    <xf numFmtId="0" fontId="25" fillId="4" borderId="43" xfId="0" applyFont="1" applyFill="1" applyBorder="1" applyAlignment="1">
      <alignment horizontal="center"/>
    </xf>
    <xf numFmtId="0" fontId="25" fillId="4" borderId="38" xfId="0" applyFont="1" applyFill="1" applyBorder="1" applyAlignment="1">
      <alignment horizontal="center"/>
    </xf>
    <xf numFmtId="0" fontId="25" fillId="4" borderId="8" xfId="0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25" fillId="4" borderId="3" xfId="0" applyFont="1" applyFill="1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25" fillId="4" borderId="19" xfId="0" applyFont="1" applyFill="1" applyBorder="1" applyAlignment="1">
      <alignment horizontal="center"/>
    </xf>
    <xf numFmtId="0" fontId="25" fillId="4" borderId="44" xfId="0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6" fillId="4" borderId="5" xfId="0" applyFont="1" applyFill="1" applyBorder="1" applyAlignment="1">
      <alignment horizontal="center"/>
    </xf>
    <xf numFmtId="0" fontId="26" fillId="4" borderId="4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6" fillId="4" borderId="7" xfId="0" applyFont="1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26" fillId="4" borderId="38" xfId="0" applyFont="1" applyFill="1" applyBorder="1" applyAlignment="1">
      <alignment horizontal="center"/>
    </xf>
    <xf numFmtId="0" fontId="25" fillId="4" borderId="45" xfId="0" applyFont="1" applyFill="1" applyBorder="1" applyAlignment="1">
      <alignment horizontal="center"/>
    </xf>
    <xf numFmtId="0" fontId="25" fillId="4" borderId="46" xfId="0" applyFont="1" applyFill="1" applyBorder="1" applyAlignment="1">
      <alignment horizontal="center"/>
    </xf>
    <xf numFmtId="0" fontId="25" fillId="4" borderId="47" xfId="0" applyFont="1" applyFill="1" applyBorder="1" applyAlignment="1">
      <alignment horizontal="center"/>
    </xf>
    <xf numFmtId="0" fontId="25" fillId="4" borderId="48" xfId="0" applyFont="1" applyFill="1" applyBorder="1" applyAlignment="1">
      <alignment horizontal="center"/>
    </xf>
    <xf numFmtId="0" fontId="25" fillId="4" borderId="49" xfId="0" applyFont="1" applyFill="1" applyBorder="1" applyAlignment="1">
      <alignment horizontal="center"/>
    </xf>
    <xf numFmtId="166" fontId="29" fillId="0" borderId="5" xfId="5" quotePrefix="1" applyNumberFormat="1" applyFont="1" applyFill="1" applyBorder="1" applyAlignment="1">
      <alignment horizontal="center"/>
    </xf>
    <xf numFmtId="164" fontId="29" fillId="0" borderId="3" xfId="5" applyFont="1" applyFill="1" applyBorder="1" applyAlignment="1">
      <alignment horizontal="left"/>
    </xf>
    <xf numFmtId="0" fontId="30" fillId="0" borderId="0" xfId="0" applyFont="1" applyFill="1"/>
    <xf numFmtId="166" fontId="29" fillId="0" borderId="5" xfId="5" quotePrefix="1" applyNumberFormat="1" applyFont="1" applyFill="1" applyBorder="1" applyAlignment="1">
      <alignment horizontal="right"/>
    </xf>
    <xf numFmtId="164" fontId="29" fillId="0" borderId="3" xfId="5" applyFont="1" applyFill="1" applyBorder="1"/>
    <xf numFmtId="0" fontId="30" fillId="0" borderId="0" xfId="0" applyFont="1"/>
    <xf numFmtId="164" fontId="29" fillId="0" borderId="4" xfId="5" applyFont="1" applyFill="1" applyBorder="1"/>
    <xf numFmtId="164" fontId="29" fillId="0" borderId="3" xfId="5" applyFont="1" applyFill="1" applyBorder="1" applyAlignment="1">
      <alignment horizontal="center"/>
    </xf>
    <xf numFmtId="164" fontId="29" fillId="8" borderId="4" xfId="5" applyFont="1" applyFill="1" applyBorder="1"/>
    <xf numFmtId="166" fontId="29" fillId="2" borderId="3" xfId="5" quotePrefix="1" applyNumberFormat="1" applyFont="1" applyFill="1" applyBorder="1" applyAlignment="1">
      <alignment horizontal="right"/>
    </xf>
    <xf numFmtId="166" fontId="29" fillId="0" borderId="3" xfId="5" quotePrefix="1" applyNumberFormat="1" applyFont="1" applyBorder="1" applyAlignment="1">
      <alignment horizontal="right"/>
    </xf>
    <xf numFmtId="164" fontId="29" fillId="0" borderId="3" xfId="5" applyFont="1" applyBorder="1" applyAlignment="1">
      <alignment horizontal="center"/>
    </xf>
    <xf numFmtId="164" fontId="29" fillId="0" borderId="3" xfId="5" applyFont="1" applyBorder="1"/>
    <xf numFmtId="164" fontId="29" fillId="0" borderId="3" xfId="5" applyFont="1" applyBorder="1" applyAlignment="1">
      <alignment horizontal="left"/>
    </xf>
    <xf numFmtId="166" fontId="29" fillId="0" borderId="3" xfId="5" quotePrefix="1" applyNumberFormat="1" applyFont="1" applyFill="1" applyBorder="1" applyAlignment="1">
      <alignment horizontal="right"/>
    </xf>
    <xf numFmtId="166" fontId="29" fillId="0" borderId="3" xfId="5" applyNumberFormat="1" applyFont="1" applyFill="1" applyBorder="1"/>
    <xf numFmtId="164" fontId="29" fillId="0" borderId="4" xfId="5" applyFont="1" applyBorder="1"/>
    <xf numFmtId="164" fontId="29" fillId="0" borderId="4" xfId="5" applyFont="1" applyBorder="1" applyAlignment="1">
      <alignment horizontal="left"/>
    </xf>
    <xf numFmtId="0" fontId="29" fillId="0" borderId="3" xfId="0" applyFont="1" applyBorder="1"/>
    <xf numFmtId="0" fontId="29" fillId="0" borderId="3" xfId="0" applyFont="1" applyBorder="1" applyAlignment="1">
      <alignment horizontal="center"/>
    </xf>
    <xf numFmtId="0" fontId="29" fillId="0" borderId="4" xfId="0" applyFont="1" applyBorder="1" applyAlignment="1">
      <alignment horizontal="left"/>
    </xf>
    <xf numFmtId="0" fontId="29" fillId="0" borderId="13" xfId="0" applyFont="1" applyBorder="1"/>
    <xf numFmtId="0" fontId="30" fillId="0" borderId="2" xfId="0" applyFont="1" applyBorder="1"/>
    <xf numFmtId="164" fontId="29" fillId="0" borderId="1" xfId="5" applyFont="1" applyFill="1" applyBorder="1"/>
    <xf numFmtId="0" fontId="29" fillId="0" borderId="13" xfId="0" applyFont="1" applyBorder="1" applyAlignment="1">
      <alignment horizontal="center"/>
    </xf>
    <xf numFmtId="164" fontId="29" fillId="0" borderId="13" xfId="5" applyFont="1" applyBorder="1"/>
    <xf numFmtId="0" fontId="29" fillId="0" borderId="1" xfId="0" applyFont="1" applyBorder="1" applyAlignment="1">
      <alignment horizontal="left"/>
    </xf>
    <xf numFmtId="0" fontId="5" fillId="13" borderId="38" xfId="0" applyFont="1" applyFill="1" applyBorder="1" applyAlignment="1">
      <alignment horizontal="center" vertical="center"/>
    </xf>
  </cellXfs>
  <cellStyles count="7">
    <cellStyle name="Komma" xfId="1" builtinId="3"/>
    <cellStyle name="Porcentagem 2" xfId="2" xr:uid="{00000000-0005-0000-0000-000001000000}"/>
    <cellStyle name="Porcentagem 3" xfId="3" xr:uid="{00000000-0005-0000-0000-000002000000}"/>
    <cellStyle name="Prozent" xfId="4" builtinId="5"/>
    <cellStyle name="Standard" xfId="0" builtinId="0"/>
    <cellStyle name="Vírgula 2" xfId="5" xr:uid="{00000000-0005-0000-0000-000005000000}"/>
    <cellStyle name="Vírgula 3" xfId="6" xr:uid="{00000000-0005-0000-0000-000006000000}"/>
  </cellStyles>
  <dxfs count="29"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 patternType="none"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pt-BR" sz="1400">
                <a:latin typeface="Arial" panose="020B0604020202020204" pitchFamily="34" charset="0"/>
                <a:cs typeface="Arial" panose="020B0604020202020204" pitchFamily="34" charset="0"/>
              </a:rPr>
              <a:t>Capacidade Instalada - 2013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'4. estratific'!$D$6:$D$8</c:f>
              <c:strCache>
                <c:ptCount val="3"/>
                <c:pt idx="0">
                  <c:v>Capacidade de Processamento</c:v>
                </c:pt>
                <c:pt idx="1">
                  <c:v>2012</c:v>
                </c:pt>
                <c:pt idx="2">
                  <c:v>%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8E9-4A7F-A53C-2CF4A5F34FF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8E9-4A7F-A53C-2CF4A5F34FF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68E9-4A7F-A53C-2CF4A5F34FF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68E9-4A7F-A53C-2CF4A5F34FFF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'4. estratific'!$B$9:$B$12</c:f>
              <c:strCache>
                <c:ptCount val="4"/>
                <c:pt idx="0">
                  <c:v> Até 599 </c:v>
                </c:pt>
                <c:pt idx="1">
                  <c:v> 600 a 1.499 </c:v>
                </c:pt>
                <c:pt idx="2">
                  <c:v> 1.500 a 2.999 </c:v>
                </c:pt>
                <c:pt idx="3">
                  <c:v> Acima de 3.000 </c:v>
                </c:pt>
              </c:strCache>
            </c:strRef>
          </c:cat>
          <c:val>
            <c:numRef>
              <c:f>'4. estratific'!$F$9:$F$12</c:f>
              <c:numCache>
                <c:formatCode>0%</c:formatCode>
                <c:ptCount val="4"/>
                <c:pt idx="0">
                  <c:v>3.3644229688729071E-2</c:v>
                </c:pt>
                <c:pt idx="1">
                  <c:v>0.18137431172041801</c:v>
                </c:pt>
                <c:pt idx="2">
                  <c:v>0.48575682660973141</c:v>
                </c:pt>
                <c:pt idx="3">
                  <c:v>0.29922463198112148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E9-4A7F-A53C-2CF4A5F34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940615531166709"/>
          <c:y val="0.40470520830913831"/>
          <c:w val="0.23745943919172263"/>
          <c:h val="0.28153423299963615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133350</xdr:rowOff>
    </xdr:from>
    <xdr:to>
      <xdr:col>1</xdr:col>
      <xdr:colOff>838200</xdr:colOff>
      <xdr:row>3</xdr:row>
      <xdr:rowOff>66675</xdr:rowOff>
    </xdr:to>
    <xdr:pic>
      <xdr:nvPicPr>
        <xdr:cNvPr id="362632" name="Picture 1">
          <a:extLst>
            <a:ext uri="{FF2B5EF4-FFF2-40B4-BE49-F238E27FC236}">
              <a16:creationId xmlns:a16="http://schemas.microsoft.com/office/drawing/2014/main" id="{C5A03700-43E3-47D8-B8DD-586AEF310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3350"/>
          <a:ext cx="685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1</xdr:col>
      <xdr:colOff>838200</xdr:colOff>
      <xdr:row>4</xdr:row>
      <xdr:rowOff>28575</xdr:rowOff>
    </xdr:to>
    <xdr:pic>
      <xdr:nvPicPr>
        <xdr:cNvPr id="3529" name="Picture 1">
          <a:extLst>
            <a:ext uri="{FF2B5EF4-FFF2-40B4-BE49-F238E27FC236}">
              <a16:creationId xmlns:a16="http://schemas.microsoft.com/office/drawing/2014/main" id="{EE51F64C-9817-417C-94A1-7D409142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80975"/>
          <a:ext cx="8286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123825</xdr:rowOff>
    </xdr:from>
    <xdr:to>
      <xdr:col>3</xdr:col>
      <xdr:colOff>171450</xdr:colOff>
      <xdr:row>4</xdr:row>
      <xdr:rowOff>95250</xdr:rowOff>
    </xdr:to>
    <xdr:pic>
      <xdr:nvPicPr>
        <xdr:cNvPr id="332977" name="Picture 1">
          <a:extLst>
            <a:ext uri="{FF2B5EF4-FFF2-40B4-BE49-F238E27FC236}">
              <a16:creationId xmlns:a16="http://schemas.microsoft.com/office/drawing/2014/main" id="{A15FC860-B400-4E20-9A23-7D5F6D8B0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23825"/>
          <a:ext cx="6000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199159</xdr:colOff>
      <xdr:row>140</xdr:row>
      <xdr:rowOff>19050</xdr:rowOff>
    </xdr:from>
    <xdr:to>
      <xdr:col>18</xdr:col>
      <xdr:colOff>95252</xdr:colOff>
      <xdr:row>213</xdr:row>
      <xdr:rowOff>103908</xdr:rowOff>
    </xdr:to>
    <xdr:cxnSp macro="">
      <xdr:nvCxnSpPr>
        <xdr:cNvPr id="332978" name="Gerade Verbindung mit Pfeil 2">
          <a:extLst>
            <a:ext uri="{FF2B5EF4-FFF2-40B4-BE49-F238E27FC236}">
              <a16:creationId xmlns:a16="http://schemas.microsoft.com/office/drawing/2014/main" id="{3973D5D2-35C4-43C5-8F4B-4757FC953E55}"/>
            </a:ext>
          </a:extLst>
        </xdr:cNvPr>
        <xdr:cNvCxnSpPr>
          <a:cxnSpLocks noChangeShapeType="1"/>
        </xdr:cNvCxnSpPr>
      </xdr:nvCxnSpPr>
      <xdr:spPr bwMode="auto">
        <a:xfrm flipH="1">
          <a:off x="20236295" y="25511414"/>
          <a:ext cx="4710548" cy="1335924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133350</xdr:rowOff>
    </xdr:from>
    <xdr:to>
      <xdr:col>1</xdr:col>
      <xdr:colOff>847725</xdr:colOff>
      <xdr:row>3</xdr:row>
      <xdr:rowOff>123825</xdr:rowOff>
    </xdr:to>
    <xdr:pic>
      <xdr:nvPicPr>
        <xdr:cNvPr id="366845" name="Picture 1">
          <a:extLst>
            <a:ext uri="{FF2B5EF4-FFF2-40B4-BE49-F238E27FC236}">
              <a16:creationId xmlns:a16="http://schemas.microsoft.com/office/drawing/2014/main" id="{4CC417ED-BA1F-45D7-AD6C-1FED4F36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350"/>
          <a:ext cx="7429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20</xdr:row>
      <xdr:rowOff>28575</xdr:rowOff>
    </xdr:from>
    <xdr:to>
      <xdr:col>6</xdr:col>
      <xdr:colOff>638175</xdr:colOff>
      <xdr:row>38</xdr:row>
      <xdr:rowOff>19050</xdr:rowOff>
    </xdr:to>
    <xdr:graphicFrame macro="">
      <xdr:nvGraphicFramePr>
        <xdr:cNvPr id="366846" name="Gráfico 3">
          <a:extLst>
            <a:ext uri="{FF2B5EF4-FFF2-40B4-BE49-F238E27FC236}">
              <a16:creationId xmlns:a16="http://schemas.microsoft.com/office/drawing/2014/main" id="{61417959-98CC-49B1-A018-35F5B93DD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76200</xdr:rowOff>
    </xdr:from>
    <xdr:to>
      <xdr:col>2</xdr:col>
      <xdr:colOff>552450</xdr:colOff>
      <xdr:row>3</xdr:row>
      <xdr:rowOff>133350</xdr:rowOff>
    </xdr:to>
    <xdr:pic>
      <xdr:nvPicPr>
        <xdr:cNvPr id="8649" name="Picture 1">
          <a:extLst>
            <a:ext uri="{FF2B5EF4-FFF2-40B4-BE49-F238E27FC236}">
              <a16:creationId xmlns:a16="http://schemas.microsoft.com/office/drawing/2014/main" id="{B5B580CD-816C-4ADF-BFDF-CDB532BE2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200"/>
          <a:ext cx="8191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104775</xdr:rowOff>
    </xdr:from>
    <xdr:to>
      <xdr:col>1</xdr:col>
      <xdr:colOff>838200</xdr:colOff>
      <xdr:row>3</xdr:row>
      <xdr:rowOff>123825</xdr:rowOff>
    </xdr:to>
    <xdr:pic>
      <xdr:nvPicPr>
        <xdr:cNvPr id="401501" name="Picture 1">
          <a:extLst>
            <a:ext uri="{FF2B5EF4-FFF2-40B4-BE49-F238E27FC236}">
              <a16:creationId xmlns:a16="http://schemas.microsoft.com/office/drawing/2014/main" id="{92F1FBC7-CC4A-4404-998F-932C7582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"/>
          <a:ext cx="6286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9525</xdr:rowOff>
    </xdr:from>
    <xdr:to>
      <xdr:col>2</xdr:col>
      <xdr:colOff>342900</xdr:colOff>
      <xdr:row>3</xdr:row>
      <xdr:rowOff>95250</xdr:rowOff>
    </xdr:to>
    <xdr:pic>
      <xdr:nvPicPr>
        <xdr:cNvPr id="340144" name="Picture 1">
          <a:extLst>
            <a:ext uri="{FF2B5EF4-FFF2-40B4-BE49-F238E27FC236}">
              <a16:creationId xmlns:a16="http://schemas.microsoft.com/office/drawing/2014/main" id="{3AF61F8E-ED19-4574-9DF1-609B83D9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71450"/>
          <a:ext cx="7620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678655</xdr:colOff>
      <xdr:row>89</xdr:row>
      <xdr:rowOff>142875</xdr:rowOff>
    </xdr:from>
    <xdr:to>
      <xdr:col>20</xdr:col>
      <xdr:colOff>1104901</xdr:colOff>
      <xdr:row>132</xdr:row>
      <xdr:rowOff>35718</xdr:rowOff>
    </xdr:to>
    <xdr:cxnSp macro="">
      <xdr:nvCxnSpPr>
        <xdr:cNvPr id="340145" name="Gerade Verbindung mit Pfeil 2">
          <a:extLst>
            <a:ext uri="{FF2B5EF4-FFF2-40B4-BE49-F238E27FC236}">
              <a16:creationId xmlns:a16="http://schemas.microsoft.com/office/drawing/2014/main" id="{FC27C9E7-897C-4A49-9A76-3F26AEF16B85}"/>
            </a:ext>
          </a:extLst>
        </xdr:cNvPr>
        <xdr:cNvCxnSpPr>
          <a:cxnSpLocks noChangeShapeType="1"/>
        </xdr:cNvCxnSpPr>
      </xdr:nvCxnSpPr>
      <xdr:spPr bwMode="auto">
        <a:xfrm flipH="1">
          <a:off x="25908000" y="15430500"/>
          <a:ext cx="4783934" cy="7060406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38100</xdr:rowOff>
    </xdr:from>
    <xdr:to>
      <xdr:col>1</xdr:col>
      <xdr:colOff>828675</xdr:colOff>
      <xdr:row>3</xdr:row>
      <xdr:rowOff>114300</xdr:rowOff>
    </xdr:to>
    <xdr:pic>
      <xdr:nvPicPr>
        <xdr:cNvPr id="364672" name="Picture 1">
          <a:extLst>
            <a:ext uri="{FF2B5EF4-FFF2-40B4-BE49-F238E27FC236}">
              <a16:creationId xmlns:a16="http://schemas.microsoft.com/office/drawing/2014/main" id="{321C874D-F2B3-43AB-894D-B251918AF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0025"/>
          <a:ext cx="6762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38100</xdr:rowOff>
    </xdr:from>
    <xdr:to>
      <xdr:col>2</xdr:col>
      <xdr:colOff>409575</xdr:colOff>
      <xdr:row>2</xdr:row>
      <xdr:rowOff>247650</xdr:rowOff>
    </xdr:to>
    <xdr:pic>
      <xdr:nvPicPr>
        <xdr:cNvPr id="1481" name="Picture 1">
          <a:extLst>
            <a:ext uri="{FF2B5EF4-FFF2-40B4-BE49-F238E27FC236}">
              <a16:creationId xmlns:a16="http://schemas.microsoft.com/office/drawing/2014/main" id="{18DAD724-B215-4944-B911-6FCE2C05C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8100"/>
          <a:ext cx="628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"/>
  <sheetViews>
    <sheetView showGridLines="0" zoomScale="90" zoomScaleNormal="90" workbookViewId="0">
      <selection activeCell="B25" sqref="B25"/>
    </sheetView>
  </sheetViews>
  <sheetFormatPr baseColWidth="10" defaultColWidth="9.1328125" defaultRowHeight="13.5" x14ac:dyDescent="0.35"/>
  <cols>
    <col min="1" max="1" width="3.3984375" style="190" customWidth="1"/>
    <col min="2" max="2" width="25.73046875" style="3" customWidth="1"/>
    <col min="3" max="3" width="5" style="1" customWidth="1"/>
    <col min="4" max="4" width="10.73046875" style="1" customWidth="1"/>
    <col min="5" max="5" width="4.73046875" style="1" bestFit="1" customWidth="1"/>
    <col min="6" max="6" width="10.73046875" style="3" customWidth="1"/>
    <col min="7" max="7" width="4.73046875" style="3" bestFit="1" customWidth="1"/>
    <col min="8" max="8" width="10.73046875" style="89" customWidth="1"/>
    <col min="9" max="9" width="4.73046875" style="89" bestFit="1" customWidth="1"/>
    <col min="10" max="10" width="2.1328125" style="89" customWidth="1"/>
    <col min="11" max="11" width="9.1328125" style="3"/>
    <col min="12" max="12" width="28.796875" style="3" customWidth="1"/>
    <col min="13" max="16384" width="9.1328125" style="3"/>
  </cols>
  <sheetData>
    <row r="1" spans="1:15" s="83" customFormat="1" ht="13.15" x14ac:dyDescent="0.4">
      <c r="A1" s="188"/>
      <c r="B1" s="10"/>
      <c r="F1" s="84"/>
      <c r="G1" s="84"/>
    </row>
    <row r="2" spans="1:15" s="83" customFormat="1" ht="30.75" customHeight="1" x14ac:dyDescent="0.55000000000000004">
      <c r="A2" s="188"/>
      <c r="B2" s="25" t="s">
        <v>185</v>
      </c>
      <c r="F2" s="84"/>
      <c r="G2" s="84"/>
      <c r="M2" s="10" t="s">
        <v>289</v>
      </c>
    </row>
    <row r="3" spans="1:15" s="83" customFormat="1" ht="20.25" customHeight="1" x14ac:dyDescent="0.45">
      <c r="A3" s="188"/>
      <c r="B3" s="26" t="s">
        <v>154</v>
      </c>
      <c r="C3" s="13"/>
      <c r="D3" s="13"/>
      <c r="E3" s="13"/>
      <c r="F3" s="84"/>
      <c r="G3" s="84"/>
      <c r="M3" s="83" t="s">
        <v>282</v>
      </c>
    </row>
    <row r="4" spans="1:15" s="83" customFormat="1" ht="12.75" x14ac:dyDescent="0.35">
      <c r="A4" s="188"/>
      <c r="F4" s="85"/>
      <c r="G4" s="85"/>
      <c r="H4" s="86"/>
      <c r="I4" s="86"/>
      <c r="J4" s="86"/>
      <c r="M4" s="374" t="s">
        <v>5607</v>
      </c>
      <c r="N4" s="374"/>
      <c r="O4" s="374"/>
    </row>
    <row r="5" spans="1:15" s="83" customFormat="1" ht="13.15" x14ac:dyDescent="0.4">
      <c r="A5" s="87"/>
      <c r="B5" s="20"/>
      <c r="C5" s="88"/>
      <c r="D5" s="88"/>
      <c r="E5" s="88"/>
      <c r="F5" s="20"/>
      <c r="G5" s="20"/>
      <c r="H5" s="21"/>
      <c r="I5" s="21"/>
      <c r="J5" s="89"/>
    </row>
    <row r="6" spans="1:15" s="89" customFormat="1" ht="13.15" x14ac:dyDescent="0.4">
      <c r="A6" s="97"/>
      <c r="B6" s="419" t="s">
        <v>66</v>
      </c>
      <c r="C6" s="422" t="s">
        <v>0</v>
      </c>
      <c r="D6" s="423" t="s">
        <v>275</v>
      </c>
      <c r="E6" s="423"/>
      <c r="F6" s="423"/>
      <c r="G6" s="423"/>
      <c r="H6" s="423"/>
      <c r="I6" s="423"/>
    </row>
    <row r="7" spans="1:15" s="89" customFormat="1" ht="13.15" x14ac:dyDescent="0.4">
      <c r="A7" s="97"/>
      <c r="B7" s="420"/>
      <c r="C7" s="422"/>
      <c r="D7" s="424" t="s">
        <v>7</v>
      </c>
      <c r="E7" s="424"/>
      <c r="F7" s="424" t="s">
        <v>17</v>
      </c>
      <c r="G7" s="424"/>
      <c r="H7" s="424" t="s">
        <v>148</v>
      </c>
      <c r="I7" s="424"/>
    </row>
    <row r="8" spans="1:15" s="90" customFormat="1" ht="13.15" x14ac:dyDescent="0.35">
      <c r="A8" s="189"/>
      <c r="B8" s="421"/>
      <c r="C8" s="422"/>
      <c r="D8" s="249" t="s">
        <v>2</v>
      </c>
      <c r="E8" s="251" t="s">
        <v>67</v>
      </c>
      <c r="F8" s="249" t="s">
        <v>2</v>
      </c>
      <c r="G8" s="251" t="s">
        <v>67</v>
      </c>
      <c r="H8" s="249" t="s">
        <v>2</v>
      </c>
      <c r="I8" s="251" t="s">
        <v>67</v>
      </c>
      <c r="J8" s="89"/>
    </row>
    <row r="9" spans="1:15" s="89" customFormat="1" ht="12.75" x14ac:dyDescent="0.35">
      <c r="A9" s="128"/>
      <c r="B9" s="127" t="s">
        <v>59</v>
      </c>
      <c r="C9" s="91" t="s">
        <v>11</v>
      </c>
      <c r="D9" s="352">
        <v>38736</v>
      </c>
      <c r="E9" s="232">
        <f t="shared" ref="E9:E23" si="0">(D9/$D$24)</f>
        <v>0.21764243173390269</v>
      </c>
      <c r="F9" s="372">
        <v>3263</v>
      </c>
      <c r="G9" s="233">
        <f t="shared" ref="G9:G23" si="1">(F9/$F$24)</f>
        <v>0.13422459893048128</v>
      </c>
      <c r="H9" s="359">
        <v>2405</v>
      </c>
      <c r="I9" s="233">
        <f t="shared" ref="I9:I23" si="2">(H9/$H$24)</f>
        <v>0.13454545454545455</v>
      </c>
    </row>
    <row r="10" spans="1:15" s="89" customFormat="1" ht="12.75" x14ac:dyDescent="0.35">
      <c r="A10" s="128"/>
      <c r="B10" s="127" t="s">
        <v>62</v>
      </c>
      <c r="C10" s="91" t="s">
        <v>12</v>
      </c>
      <c r="D10" s="352">
        <v>35745</v>
      </c>
      <c r="E10" s="232">
        <f t="shared" si="0"/>
        <v>0.20083717271603552</v>
      </c>
      <c r="F10" s="372">
        <v>4030</v>
      </c>
      <c r="G10" s="233">
        <f t="shared" si="1"/>
        <v>0.16577540106951871</v>
      </c>
      <c r="H10" s="359">
        <v>2032</v>
      </c>
      <c r="I10" s="233">
        <f t="shared" si="2"/>
        <v>0.11367832167832168</v>
      </c>
    </row>
    <row r="11" spans="1:15" s="89" customFormat="1" ht="12.75" x14ac:dyDescent="0.35">
      <c r="A11" s="128"/>
      <c r="B11" s="127" t="s">
        <v>63</v>
      </c>
      <c r="C11" s="91" t="s">
        <v>13</v>
      </c>
      <c r="D11" s="352">
        <v>31360</v>
      </c>
      <c r="E11" s="233">
        <f t="shared" si="0"/>
        <v>0.17619957298572875</v>
      </c>
      <c r="F11" s="372">
        <v>2420</v>
      </c>
      <c r="G11" s="233">
        <f t="shared" si="1"/>
        <v>9.9547511312217188E-2</v>
      </c>
      <c r="H11" s="359">
        <v>1973</v>
      </c>
      <c r="I11" s="233">
        <f t="shared" si="2"/>
        <v>0.11037762237762237</v>
      </c>
    </row>
    <row r="12" spans="1:15" s="89" customFormat="1" ht="12.75" x14ac:dyDescent="0.35">
      <c r="A12" s="128"/>
      <c r="B12" s="127" t="s">
        <v>113</v>
      </c>
      <c r="C12" s="91" t="s">
        <v>19</v>
      </c>
      <c r="D12" s="352">
        <v>21485</v>
      </c>
      <c r="E12" s="233">
        <f t="shared" si="0"/>
        <v>0.12071581076525452</v>
      </c>
      <c r="F12" s="372">
        <v>3100</v>
      </c>
      <c r="G12" s="233">
        <f t="shared" si="1"/>
        <v>0.12751953928424517</v>
      </c>
      <c r="H12" s="359">
        <v>3127</v>
      </c>
      <c r="I12" s="233">
        <f t="shared" si="2"/>
        <v>0.17493706293706293</v>
      </c>
    </row>
    <row r="13" spans="1:15" s="89" customFormat="1" ht="12.75" x14ac:dyDescent="0.35">
      <c r="A13" s="128"/>
      <c r="B13" s="127" t="s">
        <v>24</v>
      </c>
      <c r="C13" s="91" t="s">
        <v>22</v>
      </c>
      <c r="D13" s="352">
        <v>14173</v>
      </c>
      <c r="E13" s="233">
        <f t="shared" si="0"/>
        <v>7.9632542982357571E-2</v>
      </c>
      <c r="F13" s="372">
        <v>6165</v>
      </c>
      <c r="G13" s="233">
        <f t="shared" si="1"/>
        <v>0.25359934183463595</v>
      </c>
      <c r="H13" s="359">
        <v>4700</v>
      </c>
      <c r="I13" s="233">
        <f t="shared" si="2"/>
        <v>0.26293706293706293</v>
      </c>
    </row>
    <row r="14" spans="1:15" s="89" customFormat="1" ht="12.75" x14ac:dyDescent="0.35">
      <c r="A14" s="128"/>
      <c r="B14" s="127" t="s">
        <v>58</v>
      </c>
      <c r="C14" s="91" t="s">
        <v>8</v>
      </c>
      <c r="D14" s="352">
        <v>10590</v>
      </c>
      <c r="E14" s="233">
        <f t="shared" si="0"/>
        <v>5.9501067535678166E-2</v>
      </c>
      <c r="F14" s="372">
        <v>1298</v>
      </c>
      <c r="G14" s="233">
        <f t="shared" si="1"/>
        <v>5.3393665158371038E-2</v>
      </c>
      <c r="H14" s="359">
        <v>573</v>
      </c>
      <c r="I14" s="233">
        <f t="shared" si="2"/>
        <v>3.2055944055944058E-2</v>
      </c>
    </row>
    <row r="15" spans="1:15" s="89" customFormat="1" ht="12.75" x14ac:dyDescent="0.35">
      <c r="A15" s="128"/>
      <c r="B15" s="127" t="s">
        <v>57</v>
      </c>
      <c r="C15" s="91" t="s">
        <v>15</v>
      </c>
      <c r="D15" s="352">
        <v>9100</v>
      </c>
      <c r="E15" s="233">
        <f t="shared" si="0"/>
        <v>5.1129340375323067E-2</v>
      </c>
      <c r="F15" s="372">
        <v>1300</v>
      </c>
      <c r="G15" s="233">
        <f t="shared" si="1"/>
        <v>5.3475935828877004E-2</v>
      </c>
      <c r="H15" s="359">
        <v>905</v>
      </c>
      <c r="I15" s="233">
        <f t="shared" si="2"/>
        <v>5.0629370629370632E-2</v>
      </c>
    </row>
    <row r="16" spans="1:15" s="89" customFormat="1" ht="12.75" x14ac:dyDescent="0.35">
      <c r="A16" s="128"/>
      <c r="B16" s="127" t="s">
        <v>56</v>
      </c>
      <c r="C16" s="91" t="s">
        <v>21</v>
      </c>
      <c r="D16" s="352">
        <v>6491</v>
      </c>
      <c r="E16" s="233">
        <f t="shared" si="0"/>
        <v>3.6470389931452969E-2</v>
      </c>
      <c r="F16" s="372">
        <v>1090</v>
      </c>
      <c r="G16" s="233">
        <f t="shared" si="1"/>
        <v>4.4837515425750721E-2</v>
      </c>
      <c r="H16" s="359">
        <v>969</v>
      </c>
      <c r="I16" s="233">
        <f t="shared" si="2"/>
        <v>5.4209790209790207E-2</v>
      </c>
    </row>
    <row r="17" spans="1:10" s="89" customFormat="1" ht="12.75" x14ac:dyDescent="0.35">
      <c r="A17" s="128"/>
      <c r="B17" s="127" t="s">
        <v>64</v>
      </c>
      <c r="C17" s="91" t="s">
        <v>14</v>
      </c>
      <c r="D17" s="352">
        <v>3200</v>
      </c>
      <c r="E17" s="233">
        <f t="shared" si="0"/>
        <v>1.797954826384987E-2</v>
      </c>
      <c r="F17" s="372">
        <v>674</v>
      </c>
      <c r="G17" s="233">
        <f t="shared" si="1"/>
        <v>2.7725215960510079E-2</v>
      </c>
      <c r="H17" s="359">
        <v>349</v>
      </c>
      <c r="I17" s="233">
        <f t="shared" si="2"/>
        <v>1.9524475524475525E-2</v>
      </c>
    </row>
    <row r="18" spans="1:10" s="89" customFormat="1" ht="12.75" x14ac:dyDescent="0.35">
      <c r="A18" s="128"/>
      <c r="B18" s="127" t="s">
        <v>61</v>
      </c>
      <c r="C18" s="91" t="s">
        <v>27</v>
      </c>
      <c r="D18" s="352">
        <v>2800</v>
      </c>
      <c r="E18" s="233">
        <f t="shared" si="0"/>
        <v>1.5732104730868637E-2</v>
      </c>
      <c r="F18" s="372">
        <v>120</v>
      </c>
      <c r="G18" s="233">
        <f t="shared" si="1"/>
        <v>4.9362402303578775E-3</v>
      </c>
      <c r="H18" s="359">
        <v>180</v>
      </c>
      <c r="I18" s="233">
        <f t="shared" si="2"/>
        <v>1.006993006993007E-2</v>
      </c>
    </row>
    <row r="19" spans="1:10" s="89" customFormat="1" ht="12.75" x14ac:dyDescent="0.35">
      <c r="A19" s="128"/>
      <c r="B19" s="127" t="s">
        <v>71</v>
      </c>
      <c r="C19" s="91" t="s">
        <v>31</v>
      </c>
      <c r="D19" s="352">
        <v>2000</v>
      </c>
      <c r="E19" s="233">
        <f t="shared" si="0"/>
        <v>1.1237217664906169E-2</v>
      </c>
      <c r="F19" s="372">
        <v>0</v>
      </c>
      <c r="G19" s="233">
        <f t="shared" si="1"/>
        <v>0</v>
      </c>
      <c r="H19" s="359">
        <v>0</v>
      </c>
      <c r="I19" s="233">
        <f t="shared" si="2"/>
        <v>0</v>
      </c>
    </row>
    <row r="20" spans="1:10" s="90" customFormat="1" ht="12.75" x14ac:dyDescent="0.35">
      <c r="A20" s="128"/>
      <c r="B20" s="127" t="s">
        <v>104</v>
      </c>
      <c r="C20" s="91" t="s">
        <v>103</v>
      </c>
      <c r="D20" s="352">
        <v>1500</v>
      </c>
      <c r="E20" s="233">
        <f t="shared" si="0"/>
        <v>8.4279132486796277E-3</v>
      </c>
      <c r="F20" s="372">
        <v>300</v>
      </c>
      <c r="G20" s="233">
        <f t="shared" si="1"/>
        <v>1.2340600575894693E-2</v>
      </c>
      <c r="H20" s="359">
        <v>300</v>
      </c>
      <c r="I20" s="233">
        <f t="shared" si="2"/>
        <v>1.6783216783216783E-2</v>
      </c>
      <c r="J20" s="89"/>
    </row>
    <row r="21" spans="1:10" s="90" customFormat="1" ht="12.75" x14ac:dyDescent="0.35">
      <c r="A21" s="128"/>
      <c r="B21" s="127" t="s">
        <v>60</v>
      </c>
      <c r="C21" s="91" t="s">
        <v>25</v>
      </c>
      <c r="D21" s="352">
        <v>400</v>
      </c>
      <c r="E21" s="233">
        <f t="shared" si="0"/>
        <v>2.2474435329812338E-3</v>
      </c>
      <c r="F21" s="372">
        <v>450</v>
      </c>
      <c r="G21" s="233">
        <f t="shared" si="1"/>
        <v>1.851090086384204E-2</v>
      </c>
      <c r="H21" s="359">
        <v>222</v>
      </c>
      <c r="I21" s="232">
        <f t="shared" si="2"/>
        <v>1.241958041958042E-2</v>
      </c>
      <c r="J21" s="89"/>
    </row>
    <row r="22" spans="1:10" s="90" customFormat="1" ht="12.75" x14ac:dyDescent="0.35">
      <c r="A22" s="128"/>
      <c r="B22" s="127" t="s">
        <v>121</v>
      </c>
      <c r="C22" s="91" t="s">
        <v>122</v>
      </c>
      <c r="D22" s="352">
        <v>300</v>
      </c>
      <c r="E22" s="233">
        <f t="shared" si="0"/>
        <v>1.6855826497359254E-3</v>
      </c>
      <c r="F22" s="372">
        <v>0</v>
      </c>
      <c r="G22" s="233">
        <f t="shared" si="1"/>
        <v>0</v>
      </c>
      <c r="H22" s="359">
        <v>40</v>
      </c>
      <c r="I22" s="233">
        <f t="shared" si="2"/>
        <v>2.2377622377622378E-3</v>
      </c>
      <c r="J22" s="89"/>
    </row>
    <row r="23" spans="1:10" s="90" customFormat="1" ht="13.15" thickBot="1" x14ac:dyDescent="0.4">
      <c r="A23" s="128"/>
      <c r="B23" s="235" t="s">
        <v>123</v>
      </c>
      <c r="C23" s="236" t="s">
        <v>55</v>
      </c>
      <c r="D23" s="353">
        <v>100</v>
      </c>
      <c r="E23" s="238">
        <f t="shared" si="0"/>
        <v>5.6186088324530845E-4</v>
      </c>
      <c r="F23" s="373">
        <v>100</v>
      </c>
      <c r="G23" s="238">
        <f t="shared" si="1"/>
        <v>4.1135335252982311E-3</v>
      </c>
      <c r="H23" s="360">
        <v>100</v>
      </c>
      <c r="I23" s="238">
        <f t="shared" si="2"/>
        <v>5.5944055944055944E-3</v>
      </c>
      <c r="J23" s="89"/>
    </row>
    <row r="24" spans="1:10" s="89" customFormat="1" ht="19.5" customHeight="1" thickTop="1" x14ac:dyDescent="0.35">
      <c r="A24" s="97"/>
      <c r="B24" s="129" t="s">
        <v>3</v>
      </c>
      <c r="C24" s="130"/>
      <c r="D24" s="234">
        <f>SUM(D9:D23)</f>
        <v>177980</v>
      </c>
      <c r="E24" s="31"/>
      <c r="F24" s="234">
        <f>SUM(F9:F23)</f>
        <v>24310</v>
      </c>
      <c r="G24" s="31"/>
      <c r="H24" s="234">
        <f>SUM(H9:H23)</f>
        <v>17875</v>
      </c>
      <c r="I24" s="31"/>
    </row>
    <row r="25" spans="1:10" s="89" customFormat="1" ht="18" customHeight="1" x14ac:dyDescent="0.35">
      <c r="A25" s="97"/>
      <c r="B25" s="34" t="s">
        <v>155</v>
      </c>
      <c r="C25" s="82"/>
      <c r="D25" s="82"/>
      <c r="E25" s="82"/>
      <c r="F25" s="82"/>
    </row>
    <row r="26" spans="1:10" s="89" customFormat="1" ht="19.5" customHeight="1" x14ac:dyDescent="0.35">
      <c r="A26" s="97"/>
      <c r="B26" s="37" t="s">
        <v>94</v>
      </c>
      <c r="C26" s="82"/>
      <c r="D26" s="82"/>
      <c r="E26" s="82"/>
      <c r="F26" s="82"/>
    </row>
    <row r="31" spans="1:10" s="89" customFormat="1" ht="12.75" x14ac:dyDescent="0.35">
      <c r="A31" s="97"/>
    </row>
    <row r="32" spans="1:10" s="89" customFormat="1" ht="12.75" x14ac:dyDescent="0.35">
      <c r="A32" s="97"/>
      <c r="C32" s="82"/>
      <c r="D32" s="82"/>
      <c r="E32" s="82"/>
    </row>
    <row r="33" spans="1:7" s="89" customFormat="1" ht="12.75" x14ac:dyDescent="0.35">
      <c r="A33" s="97"/>
      <c r="C33" s="82"/>
      <c r="D33" s="82"/>
      <c r="E33" s="82"/>
    </row>
    <row r="34" spans="1:7" s="89" customFormat="1" ht="12.75" x14ac:dyDescent="0.35">
      <c r="A34" s="97"/>
      <c r="C34" s="82"/>
      <c r="D34" s="82"/>
      <c r="E34" s="82"/>
    </row>
    <row r="35" spans="1:7" s="89" customFormat="1" ht="12.75" x14ac:dyDescent="0.35">
      <c r="A35" s="97"/>
      <c r="C35" s="82"/>
      <c r="D35" s="82"/>
      <c r="E35" s="82"/>
    </row>
    <row r="36" spans="1:7" s="89" customFormat="1" ht="12.75" x14ac:dyDescent="0.35">
      <c r="A36" s="97"/>
      <c r="C36" s="82"/>
      <c r="D36" s="82"/>
      <c r="E36" s="82"/>
    </row>
    <row r="37" spans="1:7" s="89" customFormat="1" ht="12.75" x14ac:dyDescent="0.35">
      <c r="A37" s="97"/>
      <c r="C37" s="82"/>
      <c r="D37" s="82"/>
      <c r="E37" s="82"/>
    </row>
    <row r="38" spans="1:7" s="89" customFormat="1" ht="12.75" x14ac:dyDescent="0.35">
      <c r="A38" s="97"/>
      <c r="C38" s="82"/>
      <c r="D38" s="82"/>
      <c r="E38" s="82"/>
    </row>
    <row r="39" spans="1:7" s="89" customFormat="1" ht="12.75" x14ac:dyDescent="0.35">
      <c r="A39" s="97"/>
      <c r="C39" s="82"/>
      <c r="D39" s="82"/>
      <c r="E39" s="82"/>
    </row>
    <row r="40" spans="1:7" s="89" customFormat="1" ht="12.75" x14ac:dyDescent="0.35">
      <c r="A40" s="97"/>
      <c r="C40" s="82"/>
      <c r="D40" s="82"/>
      <c r="E40" s="82"/>
    </row>
    <row r="41" spans="1:7" s="89" customFormat="1" ht="12.75" x14ac:dyDescent="0.35">
      <c r="A41" s="97"/>
      <c r="C41" s="82"/>
      <c r="D41" s="82"/>
      <c r="E41" s="82"/>
    </row>
    <row r="42" spans="1:7" s="89" customFormat="1" ht="12.75" x14ac:dyDescent="0.35">
      <c r="A42" s="97"/>
      <c r="C42" s="82"/>
      <c r="D42" s="82"/>
      <c r="E42" s="82"/>
    </row>
    <row r="43" spans="1:7" s="89" customFormat="1" ht="12.75" x14ac:dyDescent="0.35">
      <c r="A43" s="97"/>
      <c r="C43" s="82"/>
      <c r="D43" s="82"/>
      <c r="E43" s="82"/>
    </row>
    <row r="44" spans="1:7" s="89" customFormat="1" ht="12.75" x14ac:dyDescent="0.35">
      <c r="A44" s="97"/>
      <c r="C44" s="82"/>
      <c r="D44" s="82"/>
      <c r="E44" s="82"/>
    </row>
    <row r="45" spans="1:7" s="89" customFormat="1" ht="12.75" x14ac:dyDescent="0.35">
      <c r="A45" s="97"/>
      <c r="C45" s="82"/>
      <c r="D45" s="82"/>
      <c r="E45" s="82"/>
    </row>
    <row r="46" spans="1:7" s="89" customFormat="1" ht="12.75" x14ac:dyDescent="0.35">
      <c r="A46" s="97"/>
      <c r="C46" s="82"/>
      <c r="D46" s="82"/>
      <c r="E46" s="82"/>
    </row>
    <row r="47" spans="1:7" x14ac:dyDescent="0.35">
      <c r="B47" s="89"/>
      <c r="C47" s="82"/>
      <c r="D47" s="82"/>
      <c r="E47" s="82"/>
      <c r="F47" s="89"/>
      <c r="G47" s="89"/>
    </row>
    <row r="48" spans="1:7" x14ac:dyDescent="0.35">
      <c r="B48" s="89"/>
      <c r="C48" s="82"/>
      <c r="D48" s="82"/>
      <c r="E48" s="82"/>
      <c r="F48" s="89"/>
      <c r="G48" s="89"/>
    </row>
    <row r="49" spans="2:7" x14ac:dyDescent="0.35">
      <c r="B49" s="89"/>
      <c r="C49" s="82"/>
      <c r="D49" s="82"/>
      <c r="E49" s="82"/>
      <c r="F49" s="89"/>
      <c r="G49" s="89"/>
    </row>
    <row r="50" spans="2:7" x14ac:dyDescent="0.35">
      <c r="B50" s="89"/>
      <c r="C50" s="82"/>
      <c r="D50" s="82"/>
      <c r="E50" s="82"/>
      <c r="F50" s="89"/>
      <c r="G50" s="89"/>
    </row>
  </sheetData>
  <mergeCells count="6">
    <mergeCell ref="B6:B8"/>
    <mergeCell ref="C6:C8"/>
    <mergeCell ref="D6:I6"/>
    <mergeCell ref="D7:E7"/>
    <mergeCell ref="F7:G7"/>
    <mergeCell ref="H7:I7"/>
  </mergeCells>
  <printOptions horizontalCentered="1"/>
  <pageMargins left="0.25" right="0.25" top="0.89" bottom="0.98425196850393704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40"/>
  <sheetViews>
    <sheetView showGridLines="0" zoomScale="90" zoomScaleNormal="90" workbookViewId="0">
      <pane xSplit="3" ySplit="7" topLeftCell="P8" activePane="bottomRight" state="frozen"/>
      <selection activeCell="B2" sqref="B2"/>
      <selection pane="topRight" activeCell="B2" sqref="B2"/>
      <selection pane="bottomLeft" activeCell="B2" sqref="B2"/>
      <selection pane="bottomRight" activeCell="AX4" sqref="AX4"/>
    </sheetView>
  </sheetViews>
  <sheetFormatPr baseColWidth="10" defaultColWidth="9.1328125" defaultRowHeight="12.75" x14ac:dyDescent="0.35"/>
  <cols>
    <col min="1" max="1" width="2.265625" style="5" customWidth="1"/>
    <col min="2" max="2" width="20.59765625" style="5" customWidth="1"/>
    <col min="3" max="3" width="4.265625" style="16" bestFit="1" customWidth="1"/>
    <col min="4" max="9" width="9.86328125" style="5" hidden="1" customWidth="1"/>
    <col min="10" max="12" width="9.86328125" style="8" hidden="1" customWidth="1"/>
    <col min="13" max="13" width="11.265625" style="8" hidden="1" customWidth="1"/>
    <col min="14" max="14" width="11.3984375" style="8" hidden="1" customWidth="1"/>
    <col min="15" max="15" width="11.73046875" style="8" hidden="1" customWidth="1"/>
    <col min="16" max="18" width="10" style="8" customWidth="1"/>
    <col min="19" max="19" width="10" style="56" customWidth="1"/>
    <col min="20" max="20" width="6.265625" style="56" customWidth="1"/>
    <col min="21" max="26" width="9.73046875" style="5" hidden="1" customWidth="1"/>
    <col min="27" max="27" width="9.73046875" style="8" hidden="1" customWidth="1"/>
    <col min="28" max="28" width="9.73046875" style="5" hidden="1" customWidth="1"/>
    <col min="29" max="29" width="9.73046875" style="8" hidden="1" customWidth="1"/>
    <col min="30" max="32" width="9.86328125" style="8" hidden="1" customWidth="1"/>
    <col min="33" max="35" width="10" style="8" customWidth="1"/>
    <col min="36" max="36" width="9.265625" style="5" customWidth="1"/>
    <col min="37" max="37" width="4.265625" style="5" bestFit="1" customWidth="1"/>
    <col min="38" max="43" width="9.73046875" style="5" hidden="1" customWidth="1"/>
    <col min="44" max="44" width="9.73046875" style="8" hidden="1" customWidth="1"/>
    <col min="45" max="49" width="9.73046875" style="5" hidden="1" customWidth="1"/>
    <col min="50" max="52" width="10" style="5" customWidth="1"/>
    <col min="53" max="53" width="9.3984375" style="5" customWidth="1"/>
    <col min="54" max="54" width="4.73046875" style="5" bestFit="1" customWidth="1"/>
    <col min="55" max="16384" width="9.1328125" style="5"/>
  </cols>
  <sheetData>
    <row r="1" spans="1:54" ht="13.15" x14ac:dyDescent="0.4">
      <c r="A1" s="16"/>
      <c r="B1" s="10"/>
      <c r="C1" s="5"/>
      <c r="F1" s="17"/>
      <c r="G1" s="17"/>
      <c r="S1" s="5"/>
      <c r="T1" s="5"/>
    </row>
    <row r="2" spans="1:54" ht="30.75" customHeight="1" x14ac:dyDescent="0.55000000000000004">
      <c r="A2" s="16"/>
      <c r="B2" s="25" t="s">
        <v>185</v>
      </c>
      <c r="C2" s="5"/>
      <c r="F2" s="17"/>
      <c r="G2" s="17"/>
      <c r="S2" s="5"/>
      <c r="T2" s="5"/>
      <c r="AX2" s="10" t="s">
        <v>289</v>
      </c>
    </row>
    <row r="3" spans="1:54" ht="20.25" customHeight="1" x14ac:dyDescent="0.45">
      <c r="A3" s="16"/>
      <c r="B3" s="26" t="s">
        <v>152</v>
      </c>
      <c r="C3" s="13"/>
      <c r="D3" s="13"/>
      <c r="E3" s="13"/>
      <c r="F3" s="17"/>
      <c r="G3" s="17"/>
      <c r="S3" s="5"/>
      <c r="T3" s="5"/>
      <c r="AX3" s="83" t="s">
        <v>282</v>
      </c>
    </row>
    <row r="4" spans="1:54" ht="17.649999999999999" x14ac:dyDescent="0.5">
      <c r="A4" s="16"/>
      <c r="B4" s="103"/>
      <c r="C4" s="5"/>
      <c r="F4" s="18"/>
      <c r="G4" s="18"/>
      <c r="H4" s="11"/>
      <c r="I4" s="11"/>
      <c r="J4" s="32"/>
      <c r="K4" s="32"/>
      <c r="L4" s="32"/>
      <c r="M4" s="32"/>
      <c r="N4" s="32"/>
      <c r="O4" s="32"/>
      <c r="P4" s="32"/>
      <c r="Q4" s="32"/>
      <c r="R4" s="32"/>
      <c r="S4" s="11"/>
      <c r="T4" s="11"/>
      <c r="AD4" s="32"/>
      <c r="AE4" s="32"/>
      <c r="AF4" s="32"/>
      <c r="AG4" s="32"/>
      <c r="AH4" s="32"/>
      <c r="AI4" s="32"/>
      <c r="AX4" s="374" t="s">
        <v>5607</v>
      </c>
    </row>
    <row r="5" spans="1:54" ht="13.15" x14ac:dyDescent="0.4">
      <c r="A5" s="19"/>
      <c r="B5" s="48"/>
      <c r="C5" s="11"/>
      <c r="D5" s="11"/>
      <c r="E5" s="11"/>
      <c r="F5" s="48"/>
      <c r="G5" s="48"/>
      <c r="H5" s="12"/>
      <c r="I5" s="12"/>
      <c r="J5" s="45"/>
      <c r="K5" s="45"/>
      <c r="L5" s="45"/>
      <c r="M5" s="45"/>
      <c r="N5" s="45"/>
      <c r="O5" s="45"/>
      <c r="P5" s="45"/>
      <c r="Q5" s="45"/>
      <c r="R5" s="45"/>
      <c r="S5" s="12"/>
      <c r="T5" s="9"/>
      <c r="AD5" s="45"/>
      <c r="AE5" s="45"/>
      <c r="AF5" s="45"/>
      <c r="AG5" s="45"/>
      <c r="AH5" s="45"/>
      <c r="AI5" s="45"/>
    </row>
    <row r="6" spans="1:54" s="49" customFormat="1" ht="15.75" customHeight="1" thickBot="1" x14ac:dyDescent="0.4">
      <c r="B6" s="422" t="s">
        <v>66</v>
      </c>
      <c r="C6" s="422" t="s">
        <v>0</v>
      </c>
      <c r="D6" s="422" t="s">
        <v>110</v>
      </c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  <c r="P6" s="422"/>
      <c r="Q6" s="422"/>
      <c r="R6" s="425"/>
      <c r="S6" s="422"/>
      <c r="T6" s="422"/>
      <c r="U6" s="422" t="s">
        <v>111</v>
      </c>
      <c r="V6" s="422"/>
      <c r="W6" s="422"/>
      <c r="X6" s="422"/>
      <c r="Y6" s="422"/>
      <c r="Z6" s="422"/>
      <c r="AA6" s="422"/>
      <c r="AB6" s="422"/>
      <c r="AC6" s="422"/>
      <c r="AD6" s="422"/>
      <c r="AE6" s="422"/>
      <c r="AF6" s="422"/>
      <c r="AG6" s="422"/>
      <c r="AH6" s="422"/>
      <c r="AI6" s="425"/>
      <c r="AJ6" s="422"/>
      <c r="AK6" s="422"/>
      <c r="AL6" s="422" t="s">
        <v>149</v>
      </c>
      <c r="AM6" s="422"/>
      <c r="AN6" s="422"/>
      <c r="AO6" s="422"/>
      <c r="AP6" s="422"/>
      <c r="AQ6" s="422"/>
      <c r="AR6" s="422"/>
      <c r="AS6" s="422"/>
      <c r="AT6" s="422"/>
      <c r="AU6" s="422"/>
      <c r="AV6" s="422"/>
      <c r="AW6" s="422"/>
      <c r="AX6" s="422"/>
      <c r="AY6" s="422"/>
      <c r="AZ6" s="425"/>
      <c r="BA6" s="422"/>
      <c r="BB6" s="422"/>
    </row>
    <row r="7" spans="1:54" s="8" customFormat="1" ht="13.15" x14ac:dyDescent="0.4">
      <c r="B7" s="422"/>
      <c r="C7" s="422"/>
      <c r="D7" s="231">
        <v>1998</v>
      </c>
      <c r="E7" s="231">
        <v>2000</v>
      </c>
      <c r="F7" s="231">
        <v>2001</v>
      </c>
      <c r="G7" s="231">
        <v>2002</v>
      </c>
      <c r="H7" s="231">
        <v>2003</v>
      </c>
      <c r="I7" s="231">
        <v>2004</v>
      </c>
      <c r="J7" s="231">
        <v>2005</v>
      </c>
      <c r="K7" s="231">
        <v>2006</v>
      </c>
      <c r="L7" s="231">
        <v>2007</v>
      </c>
      <c r="M7" s="231">
        <v>2008</v>
      </c>
      <c r="N7" s="231">
        <v>2009</v>
      </c>
      <c r="O7" s="231">
        <v>2010</v>
      </c>
      <c r="P7" s="231">
        <v>2011</v>
      </c>
      <c r="Q7" s="252">
        <v>2012</v>
      </c>
      <c r="R7" s="290">
        <v>2013</v>
      </c>
      <c r="S7" s="253" t="s">
        <v>16</v>
      </c>
      <c r="T7" s="231" t="s">
        <v>67</v>
      </c>
      <c r="U7" s="231">
        <v>1998</v>
      </c>
      <c r="V7" s="231">
        <v>2000</v>
      </c>
      <c r="W7" s="231">
        <v>2001</v>
      </c>
      <c r="X7" s="231">
        <v>2002</v>
      </c>
      <c r="Y7" s="231">
        <v>2003</v>
      </c>
      <c r="Z7" s="231">
        <v>2004</v>
      </c>
      <c r="AA7" s="231">
        <v>2005</v>
      </c>
      <c r="AB7" s="231">
        <v>2006</v>
      </c>
      <c r="AC7" s="231">
        <v>2007</v>
      </c>
      <c r="AD7" s="231">
        <v>2008</v>
      </c>
      <c r="AE7" s="231">
        <v>2009</v>
      </c>
      <c r="AF7" s="231">
        <v>2010</v>
      </c>
      <c r="AG7" s="231">
        <v>2011</v>
      </c>
      <c r="AH7" s="252">
        <v>2012</v>
      </c>
      <c r="AI7" s="290">
        <v>2013</v>
      </c>
      <c r="AJ7" s="253" t="s">
        <v>16</v>
      </c>
      <c r="AK7" s="231" t="s">
        <v>67</v>
      </c>
      <c r="AL7" s="231">
        <v>1998</v>
      </c>
      <c r="AM7" s="231">
        <v>2000</v>
      </c>
      <c r="AN7" s="231">
        <v>2001</v>
      </c>
      <c r="AO7" s="231">
        <v>2002</v>
      </c>
      <c r="AP7" s="231">
        <v>2003</v>
      </c>
      <c r="AQ7" s="231">
        <v>2004</v>
      </c>
      <c r="AR7" s="231">
        <v>2005</v>
      </c>
      <c r="AS7" s="231">
        <v>2006</v>
      </c>
      <c r="AT7" s="231">
        <v>2007</v>
      </c>
      <c r="AU7" s="231">
        <v>2008</v>
      </c>
      <c r="AV7" s="231">
        <v>2009</v>
      </c>
      <c r="AW7" s="231">
        <v>2010</v>
      </c>
      <c r="AX7" s="231">
        <v>2011</v>
      </c>
      <c r="AY7" s="252">
        <v>2012</v>
      </c>
      <c r="AZ7" s="290">
        <v>2013</v>
      </c>
      <c r="BA7" s="253" t="s">
        <v>16</v>
      </c>
      <c r="BB7" s="231" t="s">
        <v>67</v>
      </c>
    </row>
    <row r="8" spans="1:54" x14ac:dyDescent="0.35">
      <c r="B8" s="27" t="s">
        <v>112</v>
      </c>
      <c r="C8" s="257" t="s">
        <v>11</v>
      </c>
      <c r="D8" s="50">
        <v>8770</v>
      </c>
      <c r="E8" s="50">
        <v>10520</v>
      </c>
      <c r="F8" s="51">
        <v>10820</v>
      </c>
      <c r="G8" s="52">
        <v>14500</v>
      </c>
      <c r="H8" s="52">
        <v>14500</v>
      </c>
      <c r="I8" s="52">
        <v>20600</v>
      </c>
      <c r="J8" s="52">
        <v>21000</v>
      </c>
      <c r="K8" s="52">
        <v>21400</v>
      </c>
      <c r="L8" s="52">
        <v>22000</v>
      </c>
      <c r="M8" s="52">
        <v>24800</v>
      </c>
      <c r="N8" s="74">
        <v>32300</v>
      </c>
      <c r="O8" s="74">
        <v>36600</v>
      </c>
      <c r="P8" s="52">
        <v>35336</v>
      </c>
      <c r="Q8" s="52">
        <v>35486</v>
      </c>
      <c r="R8" s="291">
        <v>38736</v>
      </c>
      <c r="S8" s="288">
        <f t="shared" ref="S8:S24" si="0">R8-Q8</f>
        <v>3250</v>
      </c>
      <c r="T8" s="76">
        <f t="shared" ref="T8:T22" si="1">(R8-Q8)/Q8</f>
        <v>9.158541396607113E-2</v>
      </c>
      <c r="U8" s="53">
        <v>225</v>
      </c>
      <c r="V8" s="50">
        <v>240</v>
      </c>
      <c r="W8" s="51">
        <v>600</v>
      </c>
      <c r="X8" s="52">
        <v>650</v>
      </c>
      <c r="Y8" s="52">
        <v>650</v>
      </c>
      <c r="Z8" s="52">
        <v>1250</v>
      </c>
      <c r="AA8" s="52">
        <v>1250</v>
      </c>
      <c r="AB8" s="52">
        <v>2450</v>
      </c>
      <c r="AC8" s="52">
        <v>2700</v>
      </c>
      <c r="AD8" s="52">
        <v>2600</v>
      </c>
      <c r="AE8" s="74">
        <v>2600</v>
      </c>
      <c r="AF8" s="74">
        <v>3200</v>
      </c>
      <c r="AG8" s="52">
        <v>3313</v>
      </c>
      <c r="AH8" s="52">
        <v>3313</v>
      </c>
      <c r="AI8" s="291">
        <v>3263</v>
      </c>
      <c r="AJ8" s="288">
        <f t="shared" ref="AJ8:AJ24" si="2">AI8-AH8</f>
        <v>-50</v>
      </c>
      <c r="AK8" s="77">
        <f t="shared" ref="AK8:AK17" si="3">(AI8-AH8)/AH8</f>
        <v>-1.5092061575611229E-2</v>
      </c>
      <c r="AL8" s="50">
        <v>225</v>
      </c>
      <c r="AM8" s="50">
        <v>240</v>
      </c>
      <c r="AN8" s="51">
        <v>600</v>
      </c>
      <c r="AO8" s="52">
        <v>600</v>
      </c>
      <c r="AP8" s="52">
        <v>745</v>
      </c>
      <c r="AQ8" s="52">
        <v>945</v>
      </c>
      <c r="AR8" s="52">
        <v>755</v>
      </c>
      <c r="AS8" s="52">
        <v>1755</v>
      </c>
      <c r="AT8" s="52">
        <v>1755</v>
      </c>
      <c r="AU8" s="52">
        <v>1721</v>
      </c>
      <c r="AV8" s="74">
        <v>1721</v>
      </c>
      <c r="AW8" s="74">
        <v>2461</v>
      </c>
      <c r="AX8" s="52">
        <v>2463</v>
      </c>
      <c r="AY8" s="52">
        <v>2536</v>
      </c>
      <c r="AZ8" s="291">
        <v>2405</v>
      </c>
      <c r="BA8" s="288">
        <f t="shared" ref="BA8:BA24" si="4">AZ8-AY8</f>
        <v>-131</v>
      </c>
      <c r="BB8" s="77">
        <f t="shared" ref="BB8:BB17" si="5">(AZ8-AY8)/AY8</f>
        <v>-5.1656151419558358E-2</v>
      </c>
    </row>
    <row r="9" spans="1:54" x14ac:dyDescent="0.35">
      <c r="B9" s="27" t="s">
        <v>62</v>
      </c>
      <c r="C9" s="257" t="s">
        <v>12</v>
      </c>
      <c r="D9" s="50">
        <v>36770</v>
      </c>
      <c r="E9" s="50">
        <v>37730</v>
      </c>
      <c r="F9" s="51">
        <v>31500</v>
      </c>
      <c r="G9" s="52">
        <v>28650</v>
      </c>
      <c r="H9" s="52">
        <v>28950</v>
      </c>
      <c r="I9" s="52">
        <v>31765</v>
      </c>
      <c r="J9" s="52">
        <v>32115</v>
      </c>
      <c r="K9" s="52">
        <v>32950</v>
      </c>
      <c r="L9" s="52">
        <v>33850</v>
      </c>
      <c r="M9" s="52">
        <v>34150</v>
      </c>
      <c r="N9" s="74">
        <v>34150</v>
      </c>
      <c r="O9" s="74">
        <v>35645</v>
      </c>
      <c r="P9" s="52">
        <v>33895</v>
      </c>
      <c r="Q9" s="52">
        <v>35745</v>
      </c>
      <c r="R9" s="291">
        <v>35745</v>
      </c>
      <c r="S9" s="288">
        <f t="shared" si="0"/>
        <v>0</v>
      </c>
      <c r="T9" s="76">
        <f t="shared" si="1"/>
        <v>0</v>
      </c>
      <c r="U9" s="53">
        <v>2520</v>
      </c>
      <c r="V9" s="50">
        <v>2620</v>
      </c>
      <c r="W9" s="51">
        <v>2730</v>
      </c>
      <c r="X9" s="52">
        <v>2490</v>
      </c>
      <c r="Y9" s="52">
        <v>2650</v>
      </c>
      <c r="Z9" s="52">
        <v>2910</v>
      </c>
      <c r="AA9" s="52">
        <v>3160</v>
      </c>
      <c r="AB9" s="52">
        <v>3160</v>
      </c>
      <c r="AC9" s="52">
        <v>3460</v>
      </c>
      <c r="AD9" s="52">
        <v>3460</v>
      </c>
      <c r="AE9" s="74">
        <v>3760</v>
      </c>
      <c r="AF9" s="74">
        <v>3760</v>
      </c>
      <c r="AG9" s="52">
        <v>4140</v>
      </c>
      <c r="AH9" s="52">
        <v>4080</v>
      </c>
      <c r="AI9" s="291">
        <v>4030</v>
      </c>
      <c r="AJ9" s="288">
        <f t="shared" si="2"/>
        <v>-50</v>
      </c>
      <c r="AK9" s="77">
        <f t="shared" si="3"/>
        <v>-1.2254901960784314E-2</v>
      </c>
      <c r="AL9" s="50">
        <v>2517</v>
      </c>
      <c r="AM9" s="50">
        <v>2547</v>
      </c>
      <c r="AN9" s="51">
        <v>2302</v>
      </c>
      <c r="AO9" s="52">
        <v>1890</v>
      </c>
      <c r="AP9" s="52">
        <v>1905</v>
      </c>
      <c r="AQ9" s="52">
        <v>1381</v>
      </c>
      <c r="AR9" s="52">
        <v>1581</v>
      </c>
      <c r="AS9" s="52">
        <v>1366</v>
      </c>
      <c r="AT9" s="52">
        <v>1366</v>
      </c>
      <c r="AU9" s="52">
        <v>1615</v>
      </c>
      <c r="AV9" s="74">
        <v>1790</v>
      </c>
      <c r="AW9" s="74">
        <v>1790</v>
      </c>
      <c r="AX9" s="52">
        <v>1952</v>
      </c>
      <c r="AY9" s="52">
        <v>2032</v>
      </c>
      <c r="AZ9" s="291">
        <v>2032</v>
      </c>
      <c r="BA9" s="288">
        <f t="shared" si="4"/>
        <v>0</v>
      </c>
      <c r="BB9" s="77">
        <f t="shared" si="5"/>
        <v>0</v>
      </c>
    </row>
    <row r="10" spans="1:54" x14ac:dyDescent="0.35">
      <c r="B10" s="27" t="s">
        <v>63</v>
      </c>
      <c r="C10" s="257" t="s">
        <v>13</v>
      </c>
      <c r="D10" s="50">
        <v>28930</v>
      </c>
      <c r="E10" s="50">
        <v>28650</v>
      </c>
      <c r="F10" s="51">
        <v>19000</v>
      </c>
      <c r="G10" s="52">
        <v>20150</v>
      </c>
      <c r="H10" s="52">
        <v>20100</v>
      </c>
      <c r="I10" s="52">
        <v>19700</v>
      </c>
      <c r="J10" s="52">
        <v>21200</v>
      </c>
      <c r="K10" s="52">
        <v>23600</v>
      </c>
      <c r="L10" s="52">
        <v>24800</v>
      </c>
      <c r="M10" s="52">
        <v>25800</v>
      </c>
      <c r="N10" s="74">
        <v>28500</v>
      </c>
      <c r="O10" s="74">
        <v>30400</v>
      </c>
      <c r="P10" s="52">
        <v>29930</v>
      </c>
      <c r="Q10" s="52">
        <v>30560</v>
      </c>
      <c r="R10" s="291">
        <v>31360</v>
      </c>
      <c r="S10" s="288">
        <f t="shared" si="0"/>
        <v>800</v>
      </c>
      <c r="T10" s="76">
        <f t="shared" si="1"/>
        <v>2.6178010471204188E-2</v>
      </c>
      <c r="U10" s="53">
        <v>2035</v>
      </c>
      <c r="V10" s="50">
        <v>2040</v>
      </c>
      <c r="W10" s="51">
        <v>1860</v>
      </c>
      <c r="X10" s="52">
        <v>1890</v>
      </c>
      <c r="Y10" s="52">
        <v>1720</v>
      </c>
      <c r="Z10" s="52">
        <v>1650</v>
      </c>
      <c r="AA10" s="52">
        <v>1650</v>
      </c>
      <c r="AB10" s="52">
        <v>1950</v>
      </c>
      <c r="AC10" s="52">
        <v>2000</v>
      </c>
      <c r="AD10" s="52">
        <v>2000</v>
      </c>
      <c r="AE10" s="74">
        <v>2000</v>
      </c>
      <c r="AF10" s="74">
        <v>2050</v>
      </c>
      <c r="AG10" s="52">
        <v>2300</v>
      </c>
      <c r="AH10" s="52">
        <v>2420</v>
      </c>
      <c r="AI10" s="291">
        <v>2420</v>
      </c>
      <c r="AJ10" s="288">
        <f t="shared" si="2"/>
        <v>0</v>
      </c>
      <c r="AK10" s="77">
        <f t="shared" si="3"/>
        <v>0</v>
      </c>
      <c r="AL10" s="50">
        <v>2510</v>
      </c>
      <c r="AM10" s="50">
        <v>2485</v>
      </c>
      <c r="AN10" s="51">
        <v>2370</v>
      </c>
      <c r="AO10" s="52">
        <v>2370</v>
      </c>
      <c r="AP10" s="52">
        <v>1800</v>
      </c>
      <c r="AQ10" s="52">
        <v>1740</v>
      </c>
      <c r="AR10" s="52">
        <v>1740</v>
      </c>
      <c r="AS10" s="52">
        <v>2180</v>
      </c>
      <c r="AT10" s="52">
        <v>2180</v>
      </c>
      <c r="AU10" s="52">
        <v>2093</v>
      </c>
      <c r="AV10" s="74">
        <v>2093</v>
      </c>
      <c r="AW10" s="74">
        <v>2073</v>
      </c>
      <c r="AX10" s="52">
        <v>1923</v>
      </c>
      <c r="AY10" s="52">
        <v>1973</v>
      </c>
      <c r="AZ10" s="291">
        <v>1973</v>
      </c>
      <c r="BA10" s="288">
        <f t="shared" si="4"/>
        <v>0</v>
      </c>
      <c r="BB10" s="77">
        <f t="shared" si="5"/>
        <v>0</v>
      </c>
    </row>
    <row r="11" spans="1:54" x14ac:dyDescent="0.35">
      <c r="B11" s="27" t="s">
        <v>113</v>
      </c>
      <c r="C11" s="257" t="s">
        <v>19</v>
      </c>
      <c r="D11" s="50">
        <v>9660</v>
      </c>
      <c r="E11" s="50">
        <v>9760</v>
      </c>
      <c r="F11" s="51">
        <v>8660</v>
      </c>
      <c r="G11" s="52">
        <v>9060</v>
      </c>
      <c r="H11" s="52">
        <v>10320</v>
      </c>
      <c r="I11" s="52">
        <v>16920</v>
      </c>
      <c r="J11" s="52">
        <v>18150</v>
      </c>
      <c r="K11" s="52">
        <v>18800</v>
      </c>
      <c r="L11" s="52">
        <v>19650</v>
      </c>
      <c r="M11" s="52">
        <v>19250</v>
      </c>
      <c r="N11" s="74">
        <v>20050</v>
      </c>
      <c r="O11" s="74">
        <v>20950</v>
      </c>
      <c r="P11" s="52">
        <v>20670</v>
      </c>
      <c r="Q11" s="52">
        <v>21285</v>
      </c>
      <c r="R11" s="291">
        <v>21485</v>
      </c>
      <c r="S11" s="288">
        <f t="shared" si="0"/>
        <v>200</v>
      </c>
      <c r="T11" s="76">
        <f t="shared" si="1"/>
        <v>9.3962884660559083E-3</v>
      </c>
      <c r="U11" s="53">
        <v>1420</v>
      </c>
      <c r="V11" s="50">
        <v>1420</v>
      </c>
      <c r="W11" s="51">
        <v>1420</v>
      </c>
      <c r="X11" s="52">
        <v>1570</v>
      </c>
      <c r="Y11" s="52">
        <v>1610</v>
      </c>
      <c r="Z11" s="52">
        <v>2090</v>
      </c>
      <c r="AA11" s="52">
        <v>2230</v>
      </c>
      <c r="AB11" s="52">
        <v>2770</v>
      </c>
      <c r="AC11" s="52">
        <v>3070</v>
      </c>
      <c r="AD11" s="52">
        <v>3510</v>
      </c>
      <c r="AE11" s="74">
        <v>3560</v>
      </c>
      <c r="AF11" s="74">
        <v>3560</v>
      </c>
      <c r="AG11" s="52">
        <v>2990</v>
      </c>
      <c r="AH11" s="52">
        <v>3090</v>
      </c>
      <c r="AI11" s="291">
        <v>3100</v>
      </c>
      <c r="AJ11" s="288">
        <f t="shared" si="2"/>
        <v>10</v>
      </c>
      <c r="AK11" s="77">
        <f t="shared" si="3"/>
        <v>3.2362459546925568E-3</v>
      </c>
      <c r="AL11" s="50">
        <v>1292</v>
      </c>
      <c r="AM11" s="50">
        <v>1310</v>
      </c>
      <c r="AN11" s="51">
        <v>1370</v>
      </c>
      <c r="AO11" s="52">
        <v>1370</v>
      </c>
      <c r="AP11" s="52">
        <v>1570</v>
      </c>
      <c r="AQ11" s="52">
        <v>2020</v>
      </c>
      <c r="AR11" s="52">
        <v>2190</v>
      </c>
      <c r="AS11" s="52">
        <v>2287</v>
      </c>
      <c r="AT11" s="52">
        <v>1750</v>
      </c>
      <c r="AU11" s="52">
        <v>2312</v>
      </c>
      <c r="AV11" s="74">
        <v>2392</v>
      </c>
      <c r="AW11" s="74">
        <v>2412</v>
      </c>
      <c r="AX11" s="52">
        <v>2412</v>
      </c>
      <c r="AY11" s="52">
        <v>2512</v>
      </c>
      <c r="AZ11" s="291">
        <v>3127</v>
      </c>
      <c r="BA11" s="288">
        <f t="shared" si="4"/>
        <v>615</v>
      </c>
      <c r="BB11" s="77">
        <f t="shared" si="5"/>
        <v>0.2448248407643312</v>
      </c>
    </row>
    <row r="12" spans="1:54" x14ac:dyDescent="0.35">
      <c r="B12" s="27" t="s">
        <v>24</v>
      </c>
      <c r="C12" s="257" t="s">
        <v>22</v>
      </c>
      <c r="D12" s="50">
        <v>13780</v>
      </c>
      <c r="E12" s="50">
        <v>15350</v>
      </c>
      <c r="F12" s="51">
        <v>14700</v>
      </c>
      <c r="G12" s="52">
        <v>12950</v>
      </c>
      <c r="H12" s="52">
        <v>14450</v>
      </c>
      <c r="I12" s="52">
        <v>14950</v>
      </c>
      <c r="J12" s="52">
        <v>15600</v>
      </c>
      <c r="K12" s="52">
        <v>16400</v>
      </c>
      <c r="L12" s="52">
        <v>16650</v>
      </c>
      <c r="M12" s="52">
        <v>17180</v>
      </c>
      <c r="N12" s="74">
        <v>17780</v>
      </c>
      <c r="O12" s="74">
        <v>16880</v>
      </c>
      <c r="P12" s="52">
        <v>13280</v>
      </c>
      <c r="Q12" s="52">
        <v>13950</v>
      </c>
      <c r="R12" s="291">
        <v>14173</v>
      </c>
      <c r="S12" s="288">
        <f t="shared" si="0"/>
        <v>223</v>
      </c>
      <c r="T12" s="76">
        <f t="shared" si="1"/>
        <v>1.5985663082437276E-2</v>
      </c>
      <c r="U12" s="53">
        <v>5470</v>
      </c>
      <c r="V12" s="50">
        <v>5720</v>
      </c>
      <c r="W12" s="51">
        <v>6256</v>
      </c>
      <c r="X12" s="52">
        <v>5840</v>
      </c>
      <c r="Y12" s="52">
        <v>5880</v>
      </c>
      <c r="Z12" s="52">
        <v>6230</v>
      </c>
      <c r="AA12" s="52">
        <v>6010</v>
      </c>
      <c r="AB12" s="52">
        <v>5850</v>
      </c>
      <c r="AC12" s="52">
        <v>6220</v>
      </c>
      <c r="AD12" s="52">
        <v>5920</v>
      </c>
      <c r="AE12" s="74">
        <v>6200</v>
      </c>
      <c r="AF12" s="74">
        <v>6100</v>
      </c>
      <c r="AG12" s="52">
        <v>6215</v>
      </c>
      <c r="AH12" s="52">
        <v>6215</v>
      </c>
      <c r="AI12" s="291">
        <v>6165</v>
      </c>
      <c r="AJ12" s="288">
        <f t="shared" si="2"/>
        <v>-50</v>
      </c>
      <c r="AK12" s="77">
        <f t="shared" si="3"/>
        <v>-8.0450522928399038E-3</v>
      </c>
      <c r="AL12" s="50">
        <v>3926</v>
      </c>
      <c r="AM12" s="50">
        <v>3806</v>
      </c>
      <c r="AN12" s="51">
        <v>3836</v>
      </c>
      <c r="AO12" s="52">
        <v>3310</v>
      </c>
      <c r="AP12" s="52">
        <v>4080</v>
      </c>
      <c r="AQ12" s="52">
        <v>4170</v>
      </c>
      <c r="AR12" s="52">
        <v>4000</v>
      </c>
      <c r="AS12" s="52">
        <v>4700</v>
      </c>
      <c r="AT12" s="52">
        <v>5000</v>
      </c>
      <c r="AU12" s="52">
        <v>4420</v>
      </c>
      <c r="AV12" s="74">
        <v>4420</v>
      </c>
      <c r="AW12" s="74">
        <v>4370</v>
      </c>
      <c r="AX12" s="52">
        <v>4250</v>
      </c>
      <c r="AY12" s="52">
        <v>4650</v>
      </c>
      <c r="AZ12" s="291">
        <v>4700</v>
      </c>
      <c r="BA12" s="288">
        <f t="shared" si="4"/>
        <v>50</v>
      </c>
      <c r="BB12" s="77">
        <f t="shared" si="5"/>
        <v>1.0752688172043012E-2</v>
      </c>
    </row>
    <row r="13" spans="1:54" x14ac:dyDescent="0.35">
      <c r="B13" s="27" t="s">
        <v>58</v>
      </c>
      <c r="C13" s="257" t="s">
        <v>8</v>
      </c>
      <c r="D13" s="50">
        <v>7480</v>
      </c>
      <c r="E13" s="50">
        <v>7530</v>
      </c>
      <c r="F13" s="51">
        <v>7330</v>
      </c>
      <c r="G13" s="52">
        <v>6630</v>
      </c>
      <c r="H13" s="52">
        <v>6980</v>
      </c>
      <c r="I13" s="52">
        <v>7295</v>
      </c>
      <c r="J13" s="52">
        <v>8295</v>
      </c>
      <c r="K13" s="52">
        <v>9360</v>
      </c>
      <c r="L13" s="52">
        <v>9560</v>
      </c>
      <c r="M13" s="52">
        <v>9575</v>
      </c>
      <c r="N13" s="74">
        <v>9725</v>
      </c>
      <c r="O13" s="74">
        <v>10225</v>
      </c>
      <c r="P13" s="52">
        <v>10900</v>
      </c>
      <c r="Q13" s="52">
        <v>10790</v>
      </c>
      <c r="R13" s="291">
        <v>10590</v>
      </c>
      <c r="S13" s="288">
        <f t="shared" si="0"/>
        <v>-200</v>
      </c>
      <c r="T13" s="76">
        <f t="shared" si="1"/>
        <v>-1.8535681186283594E-2</v>
      </c>
      <c r="U13" s="53">
        <v>490</v>
      </c>
      <c r="V13" s="50">
        <v>490</v>
      </c>
      <c r="W13" s="51">
        <v>490</v>
      </c>
      <c r="X13" s="52">
        <v>540</v>
      </c>
      <c r="Y13" s="52">
        <v>540</v>
      </c>
      <c r="Z13" s="52">
        <v>540</v>
      </c>
      <c r="AA13" s="52">
        <v>540</v>
      </c>
      <c r="AB13" s="52">
        <v>540</v>
      </c>
      <c r="AC13" s="52">
        <v>540</v>
      </c>
      <c r="AD13" s="52">
        <v>720</v>
      </c>
      <c r="AE13" s="74">
        <v>1370</v>
      </c>
      <c r="AF13" s="74">
        <v>830</v>
      </c>
      <c r="AG13" s="52">
        <v>648</v>
      </c>
      <c r="AH13" s="52">
        <v>1278</v>
      </c>
      <c r="AI13" s="291">
        <v>1298</v>
      </c>
      <c r="AJ13" s="288">
        <f t="shared" si="2"/>
        <v>20</v>
      </c>
      <c r="AK13" s="77">
        <f t="shared" si="3"/>
        <v>1.5649452269170579E-2</v>
      </c>
      <c r="AL13" s="50">
        <v>600</v>
      </c>
      <c r="AM13" s="50">
        <v>600</v>
      </c>
      <c r="AN13" s="51">
        <v>690</v>
      </c>
      <c r="AO13" s="52">
        <v>690</v>
      </c>
      <c r="AP13" s="52">
        <v>540</v>
      </c>
      <c r="AQ13" s="52">
        <v>540</v>
      </c>
      <c r="AR13" s="52">
        <v>520</v>
      </c>
      <c r="AS13" s="52">
        <v>520</v>
      </c>
      <c r="AT13" s="52">
        <v>520</v>
      </c>
      <c r="AU13" s="52">
        <v>520</v>
      </c>
      <c r="AV13" s="74">
        <v>1017</v>
      </c>
      <c r="AW13" s="74">
        <v>543</v>
      </c>
      <c r="AX13" s="52">
        <v>515</v>
      </c>
      <c r="AY13" s="52">
        <v>520</v>
      </c>
      <c r="AZ13" s="291">
        <v>573</v>
      </c>
      <c r="BA13" s="288">
        <f t="shared" si="4"/>
        <v>53</v>
      </c>
      <c r="BB13" s="77">
        <f t="shared" si="5"/>
        <v>0.10192307692307692</v>
      </c>
    </row>
    <row r="14" spans="1:54" x14ac:dyDescent="0.35">
      <c r="B14" s="27" t="s">
        <v>57</v>
      </c>
      <c r="C14" s="257" t="s">
        <v>15</v>
      </c>
      <c r="D14" s="50">
        <v>5900</v>
      </c>
      <c r="E14" s="50">
        <v>5900</v>
      </c>
      <c r="F14" s="51">
        <v>5750</v>
      </c>
      <c r="G14" s="52">
        <v>6450</v>
      </c>
      <c r="H14" s="52">
        <v>6350</v>
      </c>
      <c r="I14" s="52">
        <v>6400</v>
      </c>
      <c r="J14" s="52">
        <v>6600</v>
      </c>
      <c r="K14" s="52">
        <v>6600</v>
      </c>
      <c r="L14" s="52">
        <v>6600</v>
      </c>
      <c r="M14" s="52">
        <v>6600</v>
      </c>
      <c r="N14" s="74">
        <v>6800</v>
      </c>
      <c r="O14" s="74">
        <v>9100</v>
      </c>
      <c r="P14" s="52">
        <v>9100</v>
      </c>
      <c r="Q14" s="52">
        <v>9100</v>
      </c>
      <c r="R14" s="291">
        <v>9100</v>
      </c>
      <c r="S14" s="288">
        <f t="shared" si="0"/>
        <v>0</v>
      </c>
      <c r="T14" s="76">
        <f t="shared" si="1"/>
        <v>0</v>
      </c>
      <c r="U14" s="53">
        <v>880</v>
      </c>
      <c r="V14" s="50">
        <v>880</v>
      </c>
      <c r="W14" s="51">
        <v>1050</v>
      </c>
      <c r="X14" s="52">
        <v>1270</v>
      </c>
      <c r="Y14" s="52">
        <v>1270</v>
      </c>
      <c r="Z14" s="52">
        <v>1270</v>
      </c>
      <c r="AA14" s="52">
        <v>1270</v>
      </c>
      <c r="AB14" s="52">
        <v>1270</v>
      </c>
      <c r="AC14" s="52">
        <v>1270</v>
      </c>
      <c r="AD14" s="52">
        <v>1270</v>
      </c>
      <c r="AE14" s="74">
        <v>1300</v>
      </c>
      <c r="AF14" s="74">
        <v>1330</v>
      </c>
      <c r="AG14" s="52">
        <v>1330</v>
      </c>
      <c r="AH14" s="52">
        <v>1330</v>
      </c>
      <c r="AI14" s="291">
        <v>1300</v>
      </c>
      <c r="AJ14" s="288">
        <f t="shared" si="2"/>
        <v>-30</v>
      </c>
      <c r="AK14" s="77">
        <f t="shared" si="3"/>
        <v>-2.2556390977443608E-2</v>
      </c>
      <c r="AL14" s="50">
        <v>938</v>
      </c>
      <c r="AM14" s="50">
        <v>938</v>
      </c>
      <c r="AN14" s="51">
        <v>968</v>
      </c>
      <c r="AO14" s="52">
        <v>1070</v>
      </c>
      <c r="AP14" s="52">
        <v>1034</v>
      </c>
      <c r="AQ14" s="52">
        <v>1034</v>
      </c>
      <c r="AR14" s="52">
        <v>1034</v>
      </c>
      <c r="AS14" s="52">
        <v>1084</v>
      </c>
      <c r="AT14" s="52">
        <v>1084</v>
      </c>
      <c r="AU14" s="52">
        <v>1084</v>
      </c>
      <c r="AV14" s="74">
        <v>1000</v>
      </c>
      <c r="AW14" s="74">
        <v>963</v>
      </c>
      <c r="AX14" s="52">
        <v>950</v>
      </c>
      <c r="AY14" s="52">
        <v>990</v>
      </c>
      <c r="AZ14" s="291">
        <v>905</v>
      </c>
      <c r="BA14" s="288">
        <f t="shared" si="4"/>
        <v>-85</v>
      </c>
      <c r="BB14" s="77">
        <f t="shared" si="5"/>
        <v>-8.5858585858585856E-2</v>
      </c>
    </row>
    <row r="15" spans="1:54" x14ac:dyDescent="0.35">
      <c r="B15" s="27" t="s">
        <v>56</v>
      </c>
      <c r="C15" s="257" t="s">
        <v>21</v>
      </c>
      <c r="D15" s="50">
        <v>2750</v>
      </c>
      <c r="E15" s="50">
        <v>4800</v>
      </c>
      <c r="F15" s="51">
        <v>5200</v>
      </c>
      <c r="G15" s="52">
        <v>5460</v>
      </c>
      <c r="H15" s="52">
        <v>5460</v>
      </c>
      <c r="I15" s="52">
        <v>5344</v>
      </c>
      <c r="J15" s="52">
        <v>5344</v>
      </c>
      <c r="K15" s="52">
        <v>5500</v>
      </c>
      <c r="L15" s="52">
        <v>5500</v>
      </c>
      <c r="M15" s="52">
        <v>5530</v>
      </c>
      <c r="N15" s="74">
        <v>5530</v>
      </c>
      <c r="O15" s="74">
        <v>5500</v>
      </c>
      <c r="P15" s="52">
        <v>6300</v>
      </c>
      <c r="Q15" s="52">
        <v>6600</v>
      </c>
      <c r="R15" s="291">
        <v>6491</v>
      </c>
      <c r="S15" s="288">
        <f t="shared" si="0"/>
        <v>-109</v>
      </c>
      <c r="T15" s="76">
        <f t="shared" si="1"/>
        <v>-1.6515151515151514E-2</v>
      </c>
      <c r="U15" s="53">
        <v>490</v>
      </c>
      <c r="V15" s="50">
        <v>530</v>
      </c>
      <c r="W15" s="51">
        <v>570</v>
      </c>
      <c r="X15" s="52">
        <v>970</v>
      </c>
      <c r="Y15" s="52">
        <v>880</v>
      </c>
      <c r="Z15" s="52">
        <v>880</v>
      </c>
      <c r="AA15" s="52">
        <v>880</v>
      </c>
      <c r="AB15" s="52">
        <v>970</v>
      </c>
      <c r="AC15" s="52">
        <v>970</v>
      </c>
      <c r="AD15" s="52">
        <v>970</v>
      </c>
      <c r="AE15" s="74">
        <v>970</v>
      </c>
      <c r="AF15" s="74">
        <v>1010</v>
      </c>
      <c r="AG15" s="52">
        <v>1093</v>
      </c>
      <c r="AH15" s="52">
        <v>1093</v>
      </c>
      <c r="AI15" s="291">
        <v>1090</v>
      </c>
      <c r="AJ15" s="288">
        <f t="shared" si="2"/>
        <v>-3</v>
      </c>
      <c r="AK15" s="77">
        <f t="shared" si="3"/>
        <v>-2.7447392497712718E-3</v>
      </c>
      <c r="AL15" s="50">
        <v>795</v>
      </c>
      <c r="AM15" s="50">
        <v>795</v>
      </c>
      <c r="AN15" s="51">
        <v>795</v>
      </c>
      <c r="AO15" s="52">
        <v>1195</v>
      </c>
      <c r="AP15" s="52">
        <v>1000</v>
      </c>
      <c r="AQ15" s="52">
        <v>1000</v>
      </c>
      <c r="AR15" s="52">
        <v>1000</v>
      </c>
      <c r="AS15" s="52">
        <v>1000</v>
      </c>
      <c r="AT15" s="52">
        <v>1000</v>
      </c>
      <c r="AU15" s="52">
        <v>1040</v>
      </c>
      <c r="AV15" s="74">
        <v>906</v>
      </c>
      <c r="AW15" s="74">
        <v>939</v>
      </c>
      <c r="AX15" s="52">
        <v>946</v>
      </c>
      <c r="AY15" s="52">
        <v>946</v>
      </c>
      <c r="AZ15" s="291">
        <v>969</v>
      </c>
      <c r="BA15" s="288">
        <f t="shared" si="4"/>
        <v>23</v>
      </c>
      <c r="BB15" s="77">
        <f t="shared" si="5"/>
        <v>2.4312896405919663E-2</v>
      </c>
    </row>
    <row r="16" spans="1:54" x14ac:dyDescent="0.35">
      <c r="B16" s="27" t="s">
        <v>64</v>
      </c>
      <c r="C16" s="257" t="s">
        <v>14</v>
      </c>
      <c r="D16" s="50">
        <v>5210</v>
      </c>
      <c r="E16" s="50">
        <v>5440</v>
      </c>
      <c r="F16" s="51">
        <v>4130</v>
      </c>
      <c r="G16" s="52">
        <v>4050</v>
      </c>
      <c r="H16" s="52">
        <v>4000</v>
      </c>
      <c r="I16" s="52">
        <v>4034</v>
      </c>
      <c r="J16" s="52">
        <v>4034</v>
      </c>
      <c r="K16" s="52">
        <v>4034</v>
      </c>
      <c r="L16" s="52">
        <v>4034</v>
      </c>
      <c r="M16" s="52">
        <v>4034</v>
      </c>
      <c r="N16" s="74">
        <v>4034</v>
      </c>
      <c r="O16" s="74">
        <v>4334</v>
      </c>
      <c r="P16" s="52">
        <v>2700</v>
      </c>
      <c r="Q16" s="52">
        <v>2750</v>
      </c>
      <c r="R16" s="291">
        <v>3200</v>
      </c>
      <c r="S16" s="288">
        <f t="shared" si="0"/>
        <v>450</v>
      </c>
      <c r="T16" s="76">
        <f t="shared" si="1"/>
        <v>0.16363636363636364</v>
      </c>
      <c r="U16" s="53">
        <v>530</v>
      </c>
      <c r="V16" s="50">
        <v>530</v>
      </c>
      <c r="W16" s="51">
        <v>530</v>
      </c>
      <c r="X16" s="52">
        <v>530</v>
      </c>
      <c r="Y16" s="52">
        <v>530</v>
      </c>
      <c r="Z16" s="52">
        <v>530</v>
      </c>
      <c r="AA16" s="52">
        <v>530</v>
      </c>
      <c r="AB16" s="52">
        <v>450</v>
      </c>
      <c r="AC16" s="52">
        <v>450</v>
      </c>
      <c r="AD16" s="52">
        <v>450</v>
      </c>
      <c r="AE16" s="74">
        <v>450</v>
      </c>
      <c r="AF16" s="74">
        <v>500</v>
      </c>
      <c r="AG16" s="52">
        <v>674</v>
      </c>
      <c r="AH16" s="52">
        <v>674</v>
      </c>
      <c r="AI16" s="291">
        <v>674</v>
      </c>
      <c r="AJ16" s="288">
        <f t="shared" si="2"/>
        <v>0</v>
      </c>
      <c r="AK16" s="77">
        <f t="shared" si="3"/>
        <v>0</v>
      </c>
      <c r="AL16" s="50">
        <v>450</v>
      </c>
      <c r="AM16" s="50">
        <v>450</v>
      </c>
      <c r="AN16" s="51">
        <v>450</v>
      </c>
      <c r="AO16" s="52">
        <v>450</v>
      </c>
      <c r="AP16" s="52">
        <v>450</v>
      </c>
      <c r="AQ16" s="52">
        <v>450</v>
      </c>
      <c r="AR16" s="52">
        <v>450</v>
      </c>
      <c r="AS16" s="52">
        <v>400</v>
      </c>
      <c r="AT16" s="52">
        <v>400</v>
      </c>
      <c r="AU16" s="52">
        <v>348</v>
      </c>
      <c r="AV16" s="74">
        <v>348</v>
      </c>
      <c r="AW16" s="74">
        <v>348</v>
      </c>
      <c r="AX16" s="52">
        <v>349</v>
      </c>
      <c r="AY16" s="52">
        <v>349</v>
      </c>
      <c r="AZ16" s="291">
        <v>349</v>
      </c>
      <c r="BA16" s="288">
        <f t="shared" si="4"/>
        <v>0</v>
      </c>
      <c r="BB16" s="76">
        <f t="shared" si="5"/>
        <v>0</v>
      </c>
    </row>
    <row r="17" spans="2:54" x14ac:dyDescent="0.35">
      <c r="B17" s="349" t="s">
        <v>61</v>
      </c>
      <c r="C17" s="257" t="s">
        <v>27</v>
      </c>
      <c r="D17" s="50">
        <v>260</v>
      </c>
      <c r="E17" s="50">
        <v>260</v>
      </c>
      <c r="F17" s="51">
        <v>260</v>
      </c>
      <c r="G17" s="52">
        <v>260</v>
      </c>
      <c r="H17" s="52">
        <v>1760</v>
      </c>
      <c r="I17" s="52">
        <v>2360</v>
      </c>
      <c r="J17" s="52">
        <v>2360</v>
      </c>
      <c r="K17" s="52">
        <v>2460</v>
      </c>
      <c r="L17" s="52">
        <v>2460</v>
      </c>
      <c r="M17" s="52">
        <v>2530</v>
      </c>
      <c r="N17" s="74">
        <v>2530</v>
      </c>
      <c r="O17" s="74">
        <v>2600</v>
      </c>
      <c r="P17" s="52">
        <v>2750</v>
      </c>
      <c r="Q17" s="52">
        <v>2800</v>
      </c>
      <c r="R17" s="291">
        <v>2800</v>
      </c>
      <c r="S17" s="288">
        <f t="shared" si="0"/>
        <v>0</v>
      </c>
      <c r="T17" s="76">
        <f t="shared" si="1"/>
        <v>0</v>
      </c>
      <c r="U17" s="53">
        <v>120</v>
      </c>
      <c r="V17" s="50">
        <v>120</v>
      </c>
      <c r="W17" s="51">
        <v>120</v>
      </c>
      <c r="X17" s="52">
        <v>120</v>
      </c>
      <c r="Y17" s="52">
        <v>120</v>
      </c>
      <c r="Z17" s="52">
        <v>120</v>
      </c>
      <c r="AA17" s="52">
        <v>120</v>
      </c>
      <c r="AB17" s="52">
        <v>120</v>
      </c>
      <c r="AC17" s="52">
        <v>120</v>
      </c>
      <c r="AD17" s="52">
        <v>120</v>
      </c>
      <c r="AE17" s="74">
        <v>120</v>
      </c>
      <c r="AF17" s="74">
        <v>120</v>
      </c>
      <c r="AG17" s="52">
        <v>120</v>
      </c>
      <c r="AH17" s="52">
        <v>120</v>
      </c>
      <c r="AI17" s="291">
        <v>120</v>
      </c>
      <c r="AJ17" s="288">
        <f t="shared" si="2"/>
        <v>0</v>
      </c>
      <c r="AK17" s="77">
        <f t="shared" si="3"/>
        <v>0</v>
      </c>
      <c r="AL17" s="50">
        <v>180</v>
      </c>
      <c r="AM17" s="50">
        <v>180</v>
      </c>
      <c r="AN17" s="51">
        <v>180</v>
      </c>
      <c r="AO17" s="52">
        <v>180</v>
      </c>
      <c r="AP17" s="52">
        <v>180</v>
      </c>
      <c r="AQ17" s="52">
        <v>180</v>
      </c>
      <c r="AR17" s="52">
        <v>180</v>
      </c>
      <c r="AS17" s="52">
        <v>180</v>
      </c>
      <c r="AT17" s="52">
        <v>180</v>
      </c>
      <c r="AU17" s="52">
        <v>180</v>
      </c>
      <c r="AV17" s="74">
        <v>180</v>
      </c>
      <c r="AW17" s="74">
        <v>180</v>
      </c>
      <c r="AX17" s="52">
        <v>180</v>
      </c>
      <c r="AY17" s="52">
        <v>180</v>
      </c>
      <c r="AZ17" s="291">
        <v>180</v>
      </c>
      <c r="BA17" s="288">
        <f t="shared" si="4"/>
        <v>0</v>
      </c>
      <c r="BB17" s="76">
        <f t="shared" si="5"/>
        <v>0</v>
      </c>
    </row>
    <row r="18" spans="2:54" x14ac:dyDescent="0.35">
      <c r="B18" s="27" t="s">
        <v>71</v>
      </c>
      <c r="C18" s="257" t="s">
        <v>31</v>
      </c>
      <c r="D18" s="50">
        <v>0</v>
      </c>
      <c r="E18" s="50">
        <v>0</v>
      </c>
      <c r="F18" s="51">
        <v>0</v>
      </c>
      <c r="G18" s="52">
        <v>2000</v>
      </c>
      <c r="H18" s="52">
        <v>2000</v>
      </c>
      <c r="I18" s="52">
        <v>2000</v>
      </c>
      <c r="J18" s="52">
        <v>2000</v>
      </c>
      <c r="K18" s="52">
        <v>2000</v>
      </c>
      <c r="L18" s="52">
        <v>2000</v>
      </c>
      <c r="M18" s="52">
        <v>2000</v>
      </c>
      <c r="N18" s="74">
        <v>2000</v>
      </c>
      <c r="O18" s="74">
        <v>2000</v>
      </c>
      <c r="P18" s="52">
        <v>2000</v>
      </c>
      <c r="Q18" s="52">
        <v>2000</v>
      </c>
      <c r="R18" s="291">
        <v>2000</v>
      </c>
      <c r="S18" s="288">
        <f t="shared" si="0"/>
        <v>0</v>
      </c>
      <c r="T18" s="76">
        <f t="shared" si="1"/>
        <v>0</v>
      </c>
      <c r="U18" s="53">
        <v>0</v>
      </c>
      <c r="V18" s="50">
        <v>0</v>
      </c>
      <c r="W18" s="51">
        <v>0</v>
      </c>
      <c r="X18" s="52">
        <v>0</v>
      </c>
      <c r="Y18" s="52">
        <v>0</v>
      </c>
      <c r="Z18" s="52">
        <v>450</v>
      </c>
      <c r="AA18" s="52">
        <v>0</v>
      </c>
      <c r="AB18" s="52">
        <v>0</v>
      </c>
      <c r="AC18" s="52">
        <v>0</v>
      </c>
      <c r="AD18" s="52">
        <v>0</v>
      </c>
      <c r="AE18" s="74">
        <v>0</v>
      </c>
      <c r="AF18" s="74">
        <v>0</v>
      </c>
      <c r="AG18" s="52">
        <v>0</v>
      </c>
      <c r="AH18" s="52">
        <v>0</v>
      </c>
      <c r="AI18" s="291">
        <v>0</v>
      </c>
      <c r="AJ18" s="288">
        <f t="shared" si="2"/>
        <v>0</v>
      </c>
      <c r="AK18" s="217" t="s">
        <v>186</v>
      </c>
      <c r="AL18" s="50"/>
      <c r="AM18" s="50"/>
      <c r="AN18" s="51">
        <v>0</v>
      </c>
      <c r="AO18" s="52">
        <v>0</v>
      </c>
      <c r="AP18" s="52">
        <v>0</v>
      </c>
      <c r="AQ18" s="52">
        <v>230</v>
      </c>
      <c r="AR18" s="52">
        <v>0</v>
      </c>
      <c r="AS18" s="52">
        <v>0</v>
      </c>
      <c r="AT18" s="52">
        <v>0</v>
      </c>
      <c r="AU18" s="52">
        <v>0</v>
      </c>
      <c r="AV18" s="74">
        <v>0</v>
      </c>
      <c r="AW18" s="74">
        <v>0</v>
      </c>
      <c r="AX18" s="52">
        <v>0</v>
      </c>
      <c r="AY18" s="52">
        <v>0</v>
      </c>
      <c r="AZ18" s="291">
        <v>0</v>
      </c>
      <c r="BA18" s="288">
        <f t="shared" si="4"/>
        <v>0</v>
      </c>
      <c r="BB18" s="217" t="s">
        <v>186</v>
      </c>
    </row>
    <row r="19" spans="2:54" x14ac:dyDescent="0.35">
      <c r="B19" s="27" t="s">
        <v>104</v>
      </c>
      <c r="C19" s="257" t="s">
        <v>103</v>
      </c>
      <c r="D19" s="50">
        <v>0</v>
      </c>
      <c r="E19" s="50">
        <v>0</v>
      </c>
      <c r="F19" s="51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2000</v>
      </c>
      <c r="M19" s="52">
        <v>2000</v>
      </c>
      <c r="N19" s="74">
        <v>1500</v>
      </c>
      <c r="O19" s="74">
        <v>1500</v>
      </c>
      <c r="P19" s="52">
        <v>1525</v>
      </c>
      <c r="Q19" s="52">
        <v>1525</v>
      </c>
      <c r="R19" s="291">
        <v>1500</v>
      </c>
      <c r="S19" s="288">
        <f t="shared" si="0"/>
        <v>-25</v>
      </c>
      <c r="T19" s="76">
        <f t="shared" si="1"/>
        <v>-1.6393442622950821E-2</v>
      </c>
      <c r="U19" s="53">
        <v>0</v>
      </c>
      <c r="V19" s="50">
        <v>0</v>
      </c>
      <c r="W19" s="51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74">
        <v>0</v>
      </c>
      <c r="AF19" s="74">
        <v>0</v>
      </c>
      <c r="AG19" s="52">
        <v>0</v>
      </c>
      <c r="AH19" s="52">
        <v>300</v>
      </c>
      <c r="AI19" s="291">
        <v>300</v>
      </c>
      <c r="AJ19" s="288">
        <f t="shared" si="2"/>
        <v>0</v>
      </c>
      <c r="AK19" s="77">
        <f>(AI19-AH19)/AH19</f>
        <v>0</v>
      </c>
      <c r="AL19" s="50">
        <v>0</v>
      </c>
      <c r="AM19" s="50">
        <v>0</v>
      </c>
      <c r="AN19" s="51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74">
        <v>0</v>
      </c>
      <c r="AW19" s="74">
        <v>0</v>
      </c>
      <c r="AX19" s="52">
        <v>0</v>
      </c>
      <c r="AY19" s="52">
        <v>300</v>
      </c>
      <c r="AZ19" s="291">
        <v>300</v>
      </c>
      <c r="BA19" s="288">
        <f t="shared" si="4"/>
        <v>0</v>
      </c>
      <c r="BB19" s="76">
        <f>(AZ19-AY19)/AY19</f>
        <v>0</v>
      </c>
    </row>
    <row r="20" spans="2:54" x14ac:dyDescent="0.35">
      <c r="B20" s="27" t="s">
        <v>60</v>
      </c>
      <c r="C20" s="257" t="s">
        <v>25</v>
      </c>
      <c r="D20" s="50">
        <v>600</v>
      </c>
      <c r="E20" s="50">
        <v>400</v>
      </c>
      <c r="F20" s="51">
        <v>400</v>
      </c>
      <c r="G20" s="52">
        <v>400</v>
      </c>
      <c r="H20" s="106">
        <v>400</v>
      </c>
      <c r="I20" s="52">
        <v>400</v>
      </c>
      <c r="J20" s="52">
        <v>400</v>
      </c>
      <c r="K20" s="52">
        <v>400</v>
      </c>
      <c r="L20" s="52">
        <v>400</v>
      </c>
      <c r="M20" s="52">
        <v>400</v>
      </c>
      <c r="N20" s="74">
        <v>400</v>
      </c>
      <c r="O20" s="74">
        <v>400</v>
      </c>
      <c r="P20" s="52">
        <v>400</v>
      </c>
      <c r="Q20" s="52">
        <v>400</v>
      </c>
      <c r="R20" s="291">
        <v>400</v>
      </c>
      <c r="S20" s="288">
        <f t="shared" si="0"/>
        <v>0</v>
      </c>
      <c r="T20" s="76">
        <f t="shared" si="1"/>
        <v>0</v>
      </c>
      <c r="U20" s="53">
        <v>500</v>
      </c>
      <c r="V20" s="50">
        <v>500</v>
      </c>
      <c r="W20" s="51">
        <v>500</v>
      </c>
      <c r="X20" s="52">
        <v>500</v>
      </c>
      <c r="Y20" s="52">
        <v>450</v>
      </c>
      <c r="Z20" s="52">
        <v>80</v>
      </c>
      <c r="AA20" s="52">
        <v>450</v>
      </c>
      <c r="AB20" s="52">
        <v>400</v>
      </c>
      <c r="AC20" s="52">
        <v>400</v>
      </c>
      <c r="AD20" s="52">
        <v>450</v>
      </c>
      <c r="AE20" s="74">
        <v>450</v>
      </c>
      <c r="AF20" s="74">
        <v>450</v>
      </c>
      <c r="AG20" s="52">
        <v>450</v>
      </c>
      <c r="AH20" s="52">
        <v>450</v>
      </c>
      <c r="AI20" s="291">
        <v>450</v>
      </c>
      <c r="AJ20" s="288">
        <f t="shared" si="2"/>
        <v>0</v>
      </c>
      <c r="AK20" s="77">
        <f>(AI20-AH20)/AH20</f>
        <v>0</v>
      </c>
      <c r="AL20" s="50">
        <v>200</v>
      </c>
      <c r="AM20" s="50">
        <v>200</v>
      </c>
      <c r="AN20" s="51">
        <v>500</v>
      </c>
      <c r="AO20" s="52">
        <v>300</v>
      </c>
      <c r="AP20" s="52">
        <v>230</v>
      </c>
      <c r="AQ20" s="52">
        <v>80</v>
      </c>
      <c r="AR20" s="52">
        <v>230</v>
      </c>
      <c r="AS20" s="52">
        <v>400</v>
      </c>
      <c r="AT20" s="52">
        <v>400</v>
      </c>
      <c r="AU20" s="52">
        <v>222</v>
      </c>
      <c r="AV20" s="74">
        <v>222</v>
      </c>
      <c r="AW20" s="74">
        <v>222</v>
      </c>
      <c r="AX20" s="52">
        <v>222</v>
      </c>
      <c r="AY20" s="52">
        <v>222</v>
      </c>
      <c r="AZ20" s="291">
        <v>222</v>
      </c>
      <c r="BA20" s="288">
        <f t="shared" si="4"/>
        <v>0</v>
      </c>
      <c r="BB20" s="76">
        <f>(AZ20-AY20)/AY20</f>
        <v>0</v>
      </c>
    </row>
    <row r="21" spans="2:54" x14ac:dyDescent="0.35">
      <c r="B21" s="27" t="s">
        <v>121</v>
      </c>
      <c r="C21" s="257" t="s">
        <v>122</v>
      </c>
      <c r="D21" s="50"/>
      <c r="E21" s="50"/>
      <c r="F21" s="51"/>
      <c r="G21" s="52"/>
      <c r="H21" s="52"/>
      <c r="I21" s="52"/>
      <c r="J21" s="52"/>
      <c r="K21" s="52"/>
      <c r="L21" s="52"/>
      <c r="M21" s="52">
        <v>0</v>
      </c>
      <c r="N21" s="74">
        <v>0</v>
      </c>
      <c r="O21" s="74">
        <v>700</v>
      </c>
      <c r="P21" s="52">
        <v>350</v>
      </c>
      <c r="Q21" s="52">
        <v>350</v>
      </c>
      <c r="R21" s="291">
        <v>300</v>
      </c>
      <c r="S21" s="288">
        <f t="shared" si="0"/>
        <v>-50</v>
      </c>
      <c r="T21" s="76">
        <f t="shared" si="1"/>
        <v>-0.14285714285714285</v>
      </c>
      <c r="U21" s="53"/>
      <c r="V21" s="50"/>
      <c r="W21" s="51"/>
      <c r="X21" s="52"/>
      <c r="Y21" s="52"/>
      <c r="Z21" s="52"/>
      <c r="AA21" s="52"/>
      <c r="AB21" s="52"/>
      <c r="AC21" s="52"/>
      <c r="AD21" s="52">
        <v>0</v>
      </c>
      <c r="AE21" s="74">
        <v>0</v>
      </c>
      <c r="AF21" s="74">
        <v>0</v>
      </c>
      <c r="AG21" s="52">
        <v>0</v>
      </c>
      <c r="AH21" s="52">
        <v>0</v>
      </c>
      <c r="AI21" s="291">
        <v>0</v>
      </c>
      <c r="AJ21" s="288">
        <f t="shared" si="2"/>
        <v>0</v>
      </c>
      <c r="AK21" s="217" t="s">
        <v>186</v>
      </c>
      <c r="AL21" s="50"/>
      <c r="AM21" s="50"/>
      <c r="AN21" s="51"/>
      <c r="AO21" s="52"/>
      <c r="AP21" s="52"/>
      <c r="AQ21" s="52"/>
      <c r="AR21" s="52"/>
      <c r="AS21" s="52"/>
      <c r="AT21" s="52"/>
      <c r="AU21" s="52">
        <v>0</v>
      </c>
      <c r="AV21" s="74">
        <v>0</v>
      </c>
      <c r="AW21" s="74">
        <v>0</v>
      </c>
      <c r="AX21" s="52">
        <v>0</v>
      </c>
      <c r="AY21" s="52">
        <v>40</v>
      </c>
      <c r="AZ21" s="291">
        <v>40</v>
      </c>
      <c r="BA21" s="288">
        <f t="shared" si="4"/>
        <v>0</v>
      </c>
      <c r="BB21" s="76">
        <f>(AZ21-AY21)/AY21</f>
        <v>0</v>
      </c>
    </row>
    <row r="22" spans="2:54" x14ac:dyDescent="0.35">
      <c r="B22" s="349" t="s">
        <v>123</v>
      </c>
      <c r="C22" s="257" t="s">
        <v>55</v>
      </c>
      <c r="D22" s="50">
        <v>200</v>
      </c>
      <c r="E22" s="50">
        <v>200</v>
      </c>
      <c r="F22" s="51">
        <v>200</v>
      </c>
      <c r="G22" s="52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75">
        <v>0</v>
      </c>
      <c r="O22" s="75">
        <v>0</v>
      </c>
      <c r="P22" s="54">
        <v>0</v>
      </c>
      <c r="Q22" s="52">
        <v>100</v>
      </c>
      <c r="R22" s="291">
        <v>100</v>
      </c>
      <c r="S22" s="288">
        <f t="shared" si="0"/>
        <v>0</v>
      </c>
      <c r="T22" s="76">
        <f t="shared" si="1"/>
        <v>0</v>
      </c>
      <c r="U22" s="53">
        <v>42</v>
      </c>
      <c r="V22" s="50">
        <v>42</v>
      </c>
      <c r="W22" s="51">
        <v>42</v>
      </c>
      <c r="X22" s="52">
        <v>0</v>
      </c>
      <c r="Y22" s="52">
        <v>0</v>
      </c>
      <c r="Z22" s="52">
        <v>0</v>
      </c>
      <c r="AA22" s="52">
        <v>80</v>
      </c>
      <c r="AB22" s="52">
        <v>80</v>
      </c>
      <c r="AC22" s="52">
        <v>80</v>
      </c>
      <c r="AD22" s="52">
        <v>80</v>
      </c>
      <c r="AE22" s="74">
        <v>80</v>
      </c>
      <c r="AF22" s="74">
        <v>80</v>
      </c>
      <c r="AG22" s="52">
        <v>80</v>
      </c>
      <c r="AH22" s="52">
        <v>100</v>
      </c>
      <c r="AI22" s="291">
        <v>100</v>
      </c>
      <c r="AJ22" s="288">
        <f t="shared" si="2"/>
        <v>0</v>
      </c>
      <c r="AK22" s="77">
        <f>(AI22-AH22)/AH22</f>
        <v>0</v>
      </c>
      <c r="AL22" s="50">
        <v>33</v>
      </c>
      <c r="AM22" s="50">
        <v>33</v>
      </c>
      <c r="AN22" s="51">
        <v>33</v>
      </c>
      <c r="AO22" s="52">
        <v>0</v>
      </c>
      <c r="AP22" s="52">
        <v>0</v>
      </c>
      <c r="AQ22" s="52">
        <v>0</v>
      </c>
      <c r="AR22" s="52">
        <v>80</v>
      </c>
      <c r="AS22" s="52">
        <v>80</v>
      </c>
      <c r="AT22" s="52">
        <v>80</v>
      </c>
      <c r="AU22" s="52">
        <v>80</v>
      </c>
      <c r="AV22" s="74">
        <v>80</v>
      </c>
      <c r="AW22" s="74">
        <v>80</v>
      </c>
      <c r="AX22" s="52">
        <v>80</v>
      </c>
      <c r="AY22" s="52">
        <v>100</v>
      </c>
      <c r="AZ22" s="291">
        <v>100</v>
      </c>
      <c r="BA22" s="288">
        <f t="shared" si="4"/>
        <v>0</v>
      </c>
      <c r="BB22" s="76">
        <f>(AZ22-AY22)/AY22</f>
        <v>0</v>
      </c>
    </row>
    <row r="23" spans="2:54" ht="13.15" thickBot="1" x14ac:dyDescent="0.4">
      <c r="B23" s="27" t="s">
        <v>114</v>
      </c>
      <c r="C23" s="257" t="s">
        <v>115</v>
      </c>
      <c r="D23" s="50">
        <v>600</v>
      </c>
      <c r="E23" s="50">
        <v>600</v>
      </c>
      <c r="F23" s="51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74">
        <v>0</v>
      </c>
      <c r="O23" s="74">
        <v>0</v>
      </c>
      <c r="P23" s="52">
        <v>0</v>
      </c>
      <c r="Q23" s="52">
        <v>0</v>
      </c>
      <c r="R23" s="291">
        <v>0</v>
      </c>
      <c r="S23" s="288">
        <f t="shared" si="0"/>
        <v>0</v>
      </c>
      <c r="T23" s="76">
        <v>0</v>
      </c>
      <c r="U23" s="53">
        <v>120</v>
      </c>
      <c r="V23" s="50">
        <v>120</v>
      </c>
      <c r="W23" s="51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74">
        <v>0</v>
      </c>
      <c r="AF23" s="74">
        <v>0</v>
      </c>
      <c r="AG23" s="52">
        <v>0</v>
      </c>
      <c r="AH23" s="52">
        <v>0</v>
      </c>
      <c r="AI23" s="291">
        <v>0</v>
      </c>
      <c r="AJ23" s="288">
        <f t="shared" si="2"/>
        <v>0</v>
      </c>
      <c r="AK23" s="217" t="s">
        <v>186</v>
      </c>
      <c r="AL23" s="50">
        <v>67</v>
      </c>
      <c r="AM23" s="50">
        <v>67</v>
      </c>
      <c r="AN23" s="51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74">
        <v>0</v>
      </c>
      <c r="AW23" s="74">
        <v>0</v>
      </c>
      <c r="AX23" s="52">
        <v>0</v>
      </c>
      <c r="AY23" s="52">
        <v>0</v>
      </c>
      <c r="AZ23" s="291">
        <v>0</v>
      </c>
      <c r="BA23" s="288">
        <f t="shared" si="4"/>
        <v>0</v>
      </c>
      <c r="BB23" s="77" t="s">
        <v>186</v>
      </c>
    </row>
    <row r="24" spans="2:54" s="14" customFormat="1" ht="22.5" customHeight="1" thickTop="1" thickBot="1" x14ac:dyDescent="0.4">
      <c r="B24" s="120" t="s">
        <v>3</v>
      </c>
      <c r="C24" s="258"/>
      <c r="D24" s="119">
        <v>120910</v>
      </c>
      <c r="E24" s="119">
        <v>127140</v>
      </c>
      <c r="F24" s="119">
        <v>107950</v>
      </c>
      <c r="G24" s="121">
        <v>110560</v>
      </c>
      <c r="H24" s="121">
        <v>115270</v>
      </c>
      <c r="I24" s="122">
        <v>131768</v>
      </c>
      <c r="J24" s="122">
        <v>137098</v>
      </c>
      <c r="K24" s="122">
        <v>143504</v>
      </c>
      <c r="L24" s="122">
        <v>149504</v>
      </c>
      <c r="M24" s="122">
        <f t="shared" ref="M24:R24" si="6">SUM(M8:M23)</f>
        <v>153849</v>
      </c>
      <c r="N24" s="123">
        <f t="shared" si="6"/>
        <v>165299</v>
      </c>
      <c r="O24" s="123">
        <f t="shared" si="6"/>
        <v>176834</v>
      </c>
      <c r="P24" s="122">
        <f t="shared" si="6"/>
        <v>169136</v>
      </c>
      <c r="Q24" s="122">
        <f t="shared" si="6"/>
        <v>173441</v>
      </c>
      <c r="R24" s="292">
        <f t="shared" si="6"/>
        <v>177980</v>
      </c>
      <c r="S24" s="289">
        <f t="shared" si="0"/>
        <v>4539</v>
      </c>
      <c r="T24" s="347">
        <f>(R24-Q24)/Q24</f>
        <v>2.6170282689790766E-2</v>
      </c>
      <c r="U24" s="125">
        <v>14842</v>
      </c>
      <c r="V24" s="119">
        <v>15252</v>
      </c>
      <c r="W24" s="119">
        <v>16168</v>
      </c>
      <c r="X24" s="121">
        <v>16370</v>
      </c>
      <c r="Y24" s="121">
        <v>16300</v>
      </c>
      <c r="Z24" s="122">
        <v>18000</v>
      </c>
      <c r="AA24" s="122">
        <v>18170</v>
      </c>
      <c r="AB24" s="122">
        <v>20010</v>
      </c>
      <c r="AC24" s="122">
        <v>21280</v>
      </c>
      <c r="AD24" s="122">
        <f t="shared" ref="AD24:AI24" si="7">SUM(AD8:AD23)</f>
        <v>21550</v>
      </c>
      <c r="AE24" s="123">
        <f t="shared" si="7"/>
        <v>22860</v>
      </c>
      <c r="AF24" s="123">
        <f t="shared" si="7"/>
        <v>22990</v>
      </c>
      <c r="AG24" s="122">
        <f t="shared" si="7"/>
        <v>23353</v>
      </c>
      <c r="AH24" s="122">
        <f t="shared" si="7"/>
        <v>24463</v>
      </c>
      <c r="AI24" s="292">
        <f t="shared" si="7"/>
        <v>24310</v>
      </c>
      <c r="AJ24" s="289">
        <f t="shared" si="2"/>
        <v>-153</v>
      </c>
      <c r="AK24" s="126">
        <f>(AI24-AH24)/AH24</f>
        <v>-6.2543432939541352E-3</v>
      </c>
      <c r="AL24" s="119">
        <v>13733</v>
      </c>
      <c r="AM24" s="119">
        <v>13651</v>
      </c>
      <c r="AN24" s="119">
        <v>14094</v>
      </c>
      <c r="AO24" s="121">
        <v>13425</v>
      </c>
      <c r="AP24" s="121">
        <v>13534</v>
      </c>
      <c r="AQ24" s="122">
        <v>13770</v>
      </c>
      <c r="AR24" s="122">
        <v>13760</v>
      </c>
      <c r="AS24" s="122">
        <v>15952</v>
      </c>
      <c r="AT24" s="122">
        <v>15715</v>
      </c>
      <c r="AU24" s="122">
        <f t="shared" ref="AU24:AZ24" si="8">SUM(AU8:AU23)</f>
        <v>15635</v>
      </c>
      <c r="AV24" s="123">
        <f t="shared" si="8"/>
        <v>16169</v>
      </c>
      <c r="AW24" s="123">
        <f t="shared" si="8"/>
        <v>16381</v>
      </c>
      <c r="AX24" s="122">
        <f t="shared" si="8"/>
        <v>16242</v>
      </c>
      <c r="AY24" s="122">
        <f t="shared" si="8"/>
        <v>17350</v>
      </c>
      <c r="AZ24" s="292">
        <f t="shared" si="8"/>
        <v>17875</v>
      </c>
      <c r="BA24" s="289">
        <f t="shared" si="4"/>
        <v>525</v>
      </c>
      <c r="BB24" s="126">
        <f>(AZ24-AY24)/AY24</f>
        <v>3.0259365994236311E-2</v>
      </c>
    </row>
    <row r="25" spans="2:54" ht="18" customHeight="1" x14ac:dyDescent="0.35">
      <c r="O25" s="58"/>
      <c r="P25" s="58"/>
      <c r="Q25" s="58"/>
      <c r="R25" s="58"/>
      <c r="S25" s="55"/>
      <c r="T25" s="55"/>
    </row>
    <row r="26" spans="2:54" ht="13.15" x14ac:dyDescent="0.4">
      <c r="B26" s="10" t="s">
        <v>116</v>
      </c>
      <c r="C26" s="6"/>
      <c r="Y26" s="57"/>
      <c r="Z26" s="11"/>
      <c r="AA26" s="32"/>
      <c r="AE26" s="92"/>
      <c r="AF26" s="92"/>
      <c r="AG26" s="92"/>
      <c r="AH26" s="92"/>
      <c r="AI26" s="92"/>
      <c r="AJ26" s="11"/>
      <c r="AK26" s="11"/>
      <c r="AS26" s="36"/>
      <c r="AT26" s="36"/>
      <c r="AU26" s="36"/>
      <c r="AV26" s="79"/>
      <c r="AW26" s="79"/>
      <c r="AX26" s="79"/>
      <c r="AY26" s="79"/>
      <c r="AZ26" s="79"/>
      <c r="BA26" s="80"/>
      <c r="BB26" s="80"/>
    </row>
    <row r="27" spans="2:54" x14ac:dyDescent="0.35">
      <c r="B27" s="83" t="s">
        <v>151</v>
      </c>
      <c r="Y27" s="57"/>
      <c r="Z27" s="11"/>
      <c r="AA27" s="32"/>
      <c r="AE27" s="92"/>
      <c r="AF27" s="92"/>
      <c r="AG27" s="92"/>
      <c r="AH27" s="92"/>
      <c r="AI27" s="92"/>
      <c r="AJ27" s="11"/>
      <c r="AK27" s="11"/>
      <c r="AV27" s="79"/>
      <c r="AW27" s="79"/>
      <c r="AX27" s="79"/>
      <c r="AY27" s="79"/>
      <c r="AZ27" s="79"/>
      <c r="BA27" s="80"/>
      <c r="BB27" s="81"/>
    </row>
    <row r="28" spans="2:54" x14ac:dyDescent="0.35">
      <c r="M28" s="58"/>
      <c r="N28" s="58"/>
      <c r="O28" s="58"/>
      <c r="P28" s="58"/>
      <c r="Q28" s="58"/>
      <c r="R28" s="58"/>
      <c r="Y28" s="57"/>
      <c r="Z28" s="11"/>
      <c r="AA28" s="32"/>
      <c r="AD28" s="58"/>
      <c r="AE28" s="92"/>
      <c r="AF28" s="92"/>
      <c r="AG28" s="92"/>
      <c r="AH28" s="92"/>
      <c r="AI28" s="92"/>
      <c r="AJ28" s="11"/>
      <c r="AK28" s="11"/>
      <c r="AV28" s="79"/>
      <c r="AW28" s="79"/>
      <c r="AX28" s="79"/>
      <c r="AY28" s="79"/>
      <c r="AZ28" s="79"/>
      <c r="BA28" s="80"/>
      <c r="BB28" s="80"/>
    </row>
    <row r="29" spans="2:54" x14ac:dyDescent="0.35">
      <c r="Y29" s="57"/>
      <c r="Z29" s="11"/>
      <c r="AA29" s="32"/>
      <c r="AE29" s="92"/>
      <c r="AF29" s="92"/>
      <c r="AG29" s="92"/>
      <c r="AH29" s="92"/>
      <c r="AI29" s="92"/>
      <c r="AJ29" s="11"/>
      <c r="AK29" s="11"/>
      <c r="AV29" s="79"/>
      <c r="AW29" s="79"/>
      <c r="AX29" s="79"/>
      <c r="AY29" s="79"/>
      <c r="AZ29" s="79"/>
      <c r="BA29" s="80"/>
      <c r="BB29" s="80"/>
    </row>
    <row r="30" spans="2:54" x14ac:dyDescent="0.35">
      <c r="Y30" s="57"/>
      <c r="Z30" s="11"/>
      <c r="AA30" s="32"/>
      <c r="AE30" s="92"/>
      <c r="AF30" s="92"/>
      <c r="AG30" s="92"/>
      <c r="AH30" s="92"/>
      <c r="AI30" s="92"/>
      <c r="AJ30" s="11"/>
      <c r="AK30" s="11"/>
      <c r="AV30" s="79"/>
      <c r="AW30" s="79"/>
      <c r="AX30" s="79"/>
      <c r="AY30" s="79"/>
      <c r="AZ30" s="79"/>
      <c r="BA30" s="80"/>
      <c r="BB30" s="80"/>
    </row>
    <row r="31" spans="2:54" x14ac:dyDescent="0.35">
      <c r="Y31" s="57"/>
      <c r="Z31" s="11"/>
      <c r="AA31" s="32"/>
      <c r="AE31" s="92"/>
      <c r="AF31" s="92"/>
      <c r="AG31" s="92"/>
      <c r="AH31" s="92"/>
      <c r="AI31" s="92"/>
      <c r="AJ31" s="11"/>
      <c r="AK31" s="11"/>
      <c r="AV31" s="79"/>
      <c r="AW31" s="79"/>
      <c r="AX31" s="79"/>
      <c r="AY31" s="79"/>
      <c r="AZ31" s="79"/>
      <c r="BA31" s="80"/>
      <c r="BB31" s="80"/>
    </row>
    <row r="32" spans="2:54" x14ac:dyDescent="0.35">
      <c r="Y32" s="57"/>
      <c r="Z32" s="11"/>
      <c r="AA32" s="32"/>
      <c r="AE32" s="92"/>
      <c r="AF32" s="92"/>
      <c r="AG32" s="92"/>
      <c r="AH32" s="92"/>
      <c r="AI32" s="92"/>
      <c r="AJ32" s="11"/>
      <c r="AK32" s="11"/>
      <c r="AV32" s="79"/>
      <c r="AW32" s="79"/>
      <c r="AX32" s="79"/>
      <c r="AY32" s="79"/>
      <c r="AZ32" s="79"/>
      <c r="BA32" s="80"/>
      <c r="BB32" s="80"/>
    </row>
    <row r="33" spans="25:54" x14ac:dyDescent="0.35">
      <c r="Y33" s="57"/>
      <c r="Z33" s="11"/>
      <c r="AA33" s="32"/>
      <c r="AE33" s="92"/>
      <c r="AF33" s="92"/>
      <c r="AG33" s="92"/>
      <c r="AH33" s="92"/>
      <c r="AI33" s="92"/>
      <c r="AJ33" s="11"/>
      <c r="AK33" s="11"/>
      <c r="AV33" s="79"/>
      <c r="AW33" s="79"/>
      <c r="AX33" s="79"/>
      <c r="AY33" s="79"/>
      <c r="AZ33" s="79"/>
      <c r="BA33" s="80"/>
      <c r="BB33" s="80"/>
    </row>
    <row r="34" spans="25:54" x14ac:dyDescent="0.35">
      <c r="Y34" s="57"/>
      <c r="Z34" s="11"/>
      <c r="AA34" s="32"/>
      <c r="AE34" s="92"/>
      <c r="AF34" s="92"/>
      <c r="AG34" s="92"/>
      <c r="AH34" s="92"/>
      <c r="AI34" s="92"/>
      <c r="AJ34" s="11"/>
      <c r="AK34" s="11"/>
      <c r="AV34" s="79"/>
      <c r="AW34" s="79"/>
      <c r="AX34" s="79"/>
      <c r="AY34" s="79"/>
      <c r="AZ34" s="79"/>
      <c r="BA34" s="80"/>
      <c r="BB34" s="80"/>
    </row>
    <row r="35" spans="25:54" x14ac:dyDescent="0.35">
      <c r="Y35" s="57"/>
      <c r="Z35" s="11"/>
      <c r="AA35" s="32"/>
      <c r="AE35" s="92"/>
      <c r="AF35" s="92"/>
      <c r="AG35" s="92"/>
      <c r="AH35" s="92"/>
      <c r="AI35" s="92"/>
      <c r="AJ35" s="11"/>
      <c r="AK35" s="11"/>
      <c r="AV35" s="79"/>
      <c r="AW35" s="79"/>
      <c r="AX35" s="79"/>
      <c r="AY35" s="79"/>
      <c r="AZ35" s="79"/>
      <c r="BA35" s="80"/>
      <c r="BB35" s="80"/>
    </row>
    <row r="36" spans="25:54" x14ac:dyDescent="0.35">
      <c r="Y36" s="57"/>
      <c r="Z36" s="11"/>
      <c r="AA36" s="32"/>
      <c r="AE36" s="92"/>
      <c r="AF36" s="92"/>
      <c r="AG36" s="92"/>
      <c r="AH36" s="92"/>
      <c r="AI36" s="92"/>
      <c r="AJ36" s="11"/>
      <c r="AK36" s="11"/>
      <c r="AV36" s="79"/>
      <c r="AW36" s="79"/>
      <c r="AX36" s="79"/>
      <c r="AY36" s="79"/>
      <c r="AZ36" s="79"/>
      <c r="BA36" s="80"/>
      <c r="BB36" s="80"/>
    </row>
    <row r="37" spans="25:54" x14ac:dyDescent="0.35">
      <c r="Y37" s="57"/>
      <c r="Z37" s="11"/>
      <c r="AA37" s="32"/>
      <c r="AE37" s="92"/>
      <c r="AF37" s="92"/>
      <c r="AG37" s="92"/>
      <c r="AH37" s="92"/>
      <c r="AI37" s="92"/>
      <c r="AJ37" s="11"/>
      <c r="AK37" s="11"/>
      <c r="AV37" s="79"/>
      <c r="AW37" s="80"/>
      <c r="AX37" s="80"/>
      <c r="AY37" s="80"/>
      <c r="AZ37" s="80"/>
      <c r="BA37" s="80"/>
      <c r="BB37" s="80"/>
    </row>
    <row r="38" spans="25:54" x14ac:dyDescent="0.35">
      <c r="AE38" s="92"/>
      <c r="AF38" s="92"/>
      <c r="AG38" s="92"/>
      <c r="AH38" s="92"/>
      <c r="AI38" s="92"/>
      <c r="AJ38" s="11"/>
      <c r="AK38" s="11"/>
      <c r="AV38" s="80"/>
      <c r="AW38" s="80"/>
      <c r="AX38" s="80"/>
      <c r="AY38" s="80"/>
      <c r="AZ38" s="80"/>
      <c r="BA38" s="80"/>
      <c r="BB38" s="80"/>
    </row>
    <row r="39" spans="25:54" x14ac:dyDescent="0.35">
      <c r="AE39" s="92"/>
      <c r="AF39" s="92"/>
      <c r="AG39" s="92"/>
      <c r="AH39" s="92"/>
      <c r="AI39" s="92"/>
      <c r="AJ39" s="11"/>
      <c r="AK39" s="11"/>
    </row>
    <row r="40" spans="25:54" x14ac:dyDescent="0.35">
      <c r="AE40" s="92"/>
      <c r="AF40" s="32"/>
      <c r="AG40" s="32"/>
      <c r="AH40" s="32"/>
      <c r="AI40" s="32"/>
      <c r="AJ40" s="11"/>
      <c r="AK40" s="11"/>
    </row>
  </sheetData>
  <mergeCells count="5">
    <mergeCell ref="D6:T6"/>
    <mergeCell ref="U6:AK6"/>
    <mergeCell ref="AL6:BB6"/>
    <mergeCell ref="B6:B7"/>
    <mergeCell ref="C6:C7"/>
  </mergeCells>
  <phoneticPr fontId="14" type="noConversion"/>
  <pageMargins left="0.78740157480314965" right="0.78740157480314965" top="0.98425196850393704" bottom="0.98425196850393704" header="0.51181102362204722" footer="0.51181102362204722"/>
  <pageSetup paperSize="9" scale="66" orientation="landscape" r:id="rId1"/>
  <headerFooter alignWithMargins="0"/>
  <ignoredErrors>
    <ignoredError sqref="P24:R24 AG24 AH24:BB24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S217"/>
  <sheetViews>
    <sheetView showGridLines="0" zoomScale="70" zoomScaleNormal="70" workbookViewId="0">
      <pane xSplit="4" ySplit="6" topLeftCell="J84" activePane="bottomRight" state="frozen"/>
      <selection activeCell="B2" sqref="B2"/>
      <selection pane="topRight" activeCell="B2" sqref="B2"/>
      <selection pane="bottomLeft" activeCell="B2" sqref="B2"/>
      <selection pane="bottomRight" activeCell="C6" sqref="C6:S128"/>
    </sheetView>
  </sheetViews>
  <sheetFormatPr baseColWidth="10" defaultColWidth="9.1328125" defaultRowHeight="13.5" x14ac:dyDescent="0.35"/>
  <cols>
    <col min="1" max="1" width="1.86328125" style="2" customWidth="1"/>
    <col min="2" max="2" width="4.1328125" style="142" bestFit="1" customWidth="1"/>
    <col min="3" max="3" width="7.265625" style="155" customWidth="1"/>
    <col min="4" max="4" width="29.265625" style="83" customWidth="1"/>
    <col min="5" max="5" width="17.265625" style="83" customWidth="1"/>
    <col min="6" max="6" width="29.265625" style="83" customWidth="1"/>
    <col min="7" max="7" width="8.3984375" style="82" customWidth="1"/>
    <col min="8" max="8" width="26.1328125" style="83" bestFit="1" customWidth="1"/>
    <col min="9" max="9" width="31" style="83" customWidth="1"/>
    <col min="10" max="10" width="20.59765625" style="83" customWidth="1"/>
    <col min="11" max="11" width="25.3984375" style="134" bestFit="1" customWidth="1"/>
    <col min="12" max="12" width="27.1328125" style="2" customWidth="1"/>
    <col min="13" max="13" width="27.59765625" style="2" customWidth="1"/>
    <col min="14" max="14" width="23.265625" style="2" bestFit="1" customWidth="1"/>
    <col min="15" max="15" width="21.86328125" style="2" customWidth="1"/>
    <col min="16" max="16" width="23.86328125" style="2" bestFit="1" customWidth="1"/>
    <col min="17" max="17" width="25.73046875" style="2" customWidth="1"/>
    <col min="18" max="18" width="22.59765625" style="2" customWidth="1"/>
    <col min="19" max="19" width="21.3984375" style="2" customWidth="1"/>
    <col min="20" max="16384" width="9.1328125" style="2"/>
  </cols>
  <sheetData>
    <row r="1" spans="1:19" s="83" customFormat="1" ht="13.15" x14ac:dyDescent="0.4">
      <c r="B1" s="131"/>
      <c r="C1" s="132"/>
      <c r="E1" s="84"/>
      <c r="F1" s="84"/>
    </row>
    <row r="2" spans="1:19" s="83" customFormat="1" ht="7.5" customHeight="1" x14ac:dyDescent="0.55000000000000004">
      <c r="B2" s="131"/>
      <c r="C2" s="135"/>
      <c r="E2" s="84"/>
      <c r="F2" s="84"/>
      <c r="K2" s="134"/>
    </row>
    <row r="3" spans="1:19" s="83" customFormat="1" ht="20.25" customHeight="1" x14ac:dyDescent="0.6">
      <c r="B3" s="131"/>
      <c r="C3" s="136"/>
      <c r="D3" s="354" t="s">
        <v>276</v>
      </c>
      <c r="E3" s="355"/>
      <c r="F3" s="355"/>
      <c r="G3" s="356"/>
      <c r="H3" s="356"/>
      <c r="K3" s="362" t="s">
        <v>290</v>
      </c>
      <c r="L3" s="134" t="s">
        <v>288</v>
      </c>
    </row>
    <row r="4" spans="1:19" s="83" customFormat="1" ht="17.25" x14ac:dyDescent="0.45">
      <c r="B4" s="131"/>
      <c r="C4" s="133"/>
      <c r="D4" s="137"/>
      <c r="E4" s="85"/>
      <c r="F4" s="85"/>
      <c r="G4" s="86"/>
      <c r="K4" s="134"/>
      <c r="L4" s="83" t="s">
        <v>291</v>
      </c>
    </row>
    <row r="5" spans="1:19" s="83" customFormat="1" ht="13.15" x14ac:dyDescent="0.4">
      <c r="B5" s="138"/>
      <c r="C5" s="139"/>
      <c r="D5" s="86"/>
      <c r="E5" s="140"/>
      <c r="F5" s="140"/>
      <c r="G5" s="12"/>
      <c r="H5" s="141"/>
      <c r="I5" s="86"/>
      <c r="J5" s="86"/>
      <c r="K5" s="134"/>
    </row>
    <row r="6" spans="1:19" s="24" customFormat="1" ht="14.25" customHeight="1" x14ac:dyDescent="0.4">
      <c r="B6" s="142"/>
      <c r="C6" s="226" t="s">
        <v>269</v>
      </c>
      <c r="D6" s="227" t="s">
        <v>270</v>
      </c>
      <c r="E6" s="369" t="s">
        <v>369</v>
      </c>
      <c r="F6" s="228" t="s">
        <v>271</v>
      </c>
      <c r="G6" s="228" t="s">
        <v>0</v>
      </c>
      <c r="H6" s="227" t="s">
        <v>132</v>
      </c>
      <c r="I6" s="227" t="s">
        <v>139</v>
      </c>
      <c r="J6" s="370" t="s">
        <v>5605</v>
      </c>
      <c r="K6" s="227" t="s">
        <v>133</v>
      </c>
      <c r="L6" s="381" t="s">
        <v>5611</v>
      </c>
      <c r="M6" s="382" t="s">
        <v>5612</v>
      </c>
      <c r="N6" s="382" t="s">
        <v>5613</v>
      </c>
      <c r="O6" s="383" t="s">
        <v>5614</v>
      </c>
      <c r="P6" s="383" t="s">
        <v>5615</v>
      </c>
      <c r="Q6" s="383" t="s">
        <v>5616</v>
      </c>
      <c r="R6" s="384" t="s">
        <v>5618</v>
      </c>
      <c r="S6" s="385" t="s">
        <v>5617</v>
      </c>
    </row>
    <row r="7" spans="1:19" s="143" customFormat="1" ht="14.25" customHeight="1" x14ac:dyDescent="0.4">
      <c r="B7" s="144"/>
      <c r="C7" s="223">
        <v>1</v>
      </c>
      <c r="D7" s="147" t="s">
        <v>5</v>
      </c>
      <c r="E7" s="364">
        <f t="array" ref="E7">VLOOKUP(F7&amp;G7,CHOOSE({1,2},'GEO-MUN'!$B$1:$B$5573&amp;'GEO-MUN'!$D$1:$D$5573,'GEO-MUN'!$A$1:$A$5573),2,0)</f>
        <v>5107602</v>
      </c>
      <c r="F7" s="147" t="s">
        <v>292</v>
      </c>
      <c r="G7" s="147" t="s">
        <v>11</v>
      </c>
      <c r="H7" s="147" t="s">
        <v>9</v>
      </c>
      <c r="I7" s="147" t="s">
        <v>10</v>
      </c>
      <c r="J7" s="147" t="str">
        <f>IF(I7="Soja","x","")</f>
        <v>x</v>
      </c>
      <c r="K7" s="147" t="s">
        <v>1</v>
      </c>
      <c r="L7" s="377">
        <f>VLOOKUP(G7,'5. estadoproces'!$C$10:$I$24,2,)</f>
        <v>34236</v>
      </c>
      <c r="M7" s="377">
        <f>VLOOKUP(G7,'5. estadoproces'!$C$10:$I$24,4,)</f>
        <v>4500</v>
      </c>
      <c r="N7" s="377">
        <f>VLOOKUP(G7,'5. estadoproces'!$C$10:$I$24,6,)</f>
        <v>38736</v>
      </c>
      <c r="O7" s="83">
        <f t="array" ref="O7">SUMPRODUCT(($G$7:$G$128=$G7)*($K$7:$K$128="Ativa"))</f>
        <v>15</v>
      </c>
      <c r="P7" s="83">
        <f t="array" ref="P7">SUMPRODUCT(($G$7:$G$128=$G7)*($K$7:$K$128="Parada"))</f>
        <v>3</v>
      </c>
      <c r="Q7" s="380">
        <f>COUNTIF($G$7:$G$128,G7)</f>
        <v>18</v>
      </c>
      <c r="R7" s="143">
        <f>IF(K7 = "Ativa", L7/O7,M7/P7)</f>
        <v>2282.4</v>
      </c>
      <c r="S7" s="143">
        <f>N7/Q7</f>
        <v>2152</v>
      </c>
    </row>
    <row r="8" spans="1:19" s="143" customFormat="1" ht="13.9" x14ac:dyDescent="0.4">
      <c r="B8" s="144"/>
      <c r="C8" s="223">
        <v>1</v>
      </c>
      <c r="D8" s="147" t="s">
        <v>5</v>
      </c>
      <c r="E8" s="364">
        <f t="array" ref="E8">VLOOKUP(F8&amp;G8,CHOOSE({1,2},'GEO-MUN'!$B$1:$B$5573&amp;'GEO-MUN'!$D$1:$D$5573,'GEO-MUN'!$A$1:$A$5573),2,0)</f>
        <v>5002704</v>
      </c>
      <c r="F8" s="147" t="s">
        <v>293</v>
      </c>
      <c r="G8" s="147" t="s">
        <v>8</v>
      </c>
      <c r="H8" s="147" t="s">
        <v>9</v>
      </c>
      <c r="I8" s="147" t="s">
        <v>10</v>
      </c>
      <c r="J8" s="147" t="str">
        <f t="shared" ref="J8:J71" si="0">IF(I8="Soja","x","")</f>
        <v>x</v>
      </c>
      <c r="K8" s="147" t="s">
        <v>1</v>
      </c>
      <c r="L8" s="377">
        <f>VLOOKUP(G8,'5. estadoproces'!$C$10:$I$24,2,)</f>
        <v>6540</v>
      </c>
      <c r="M8" s="377">
        <f>VLOOKUP(G8,'5. estadoproces'!$C$10:$I$24,4,)</f>
        <v>4050</v>
      </c>
      <c r="N8" s="377">
        <f>VLOOKUP(G8,'5. estadoproces'!$C$10:$I$24,6,)</f>
        <v>10590</v>
      </c>
      <c r="O8" s="83">
        <f t="array" ref="O8">SUMPRODUCT(($G$7:$G$128=$G8)*($K$7:$K$128="Ativa"))</f>
        <v>4</v>
      </c>
      <c r="P8" s="83">
        <f t="array" ref="P8">SUMPRODUCT(($G$7:$G$128=$G8)*($K$7:$K$128="Parada"))</f>
        <v>3</v>
      </c>
      <c r="Q8" s="380">
        <f t="shared" ref="Q8:Q71" si="1">COUNTIF($G$7:$G$128,G8)</f>
        <v>7</v>
      </c>
      <c r="R8" s="143">
        <f t="shared" ref="R8:R71" si="2">IF(K8 = "Ativa", L8/O8,M8/P8)</f>
        <v>1635</v>
      </c>
      <c r="S8" s="143">
        <f t="shared" ref="S8:S71" si="3">N8/Q8</f>
        <v>1512.8571428571429</v>
      </c>
    </row>
    <row r="9" spans="1:19" s="143" customFormat="1" ht="13.9" x14ac:dyDescent="0.4">
      <c r="B9" s="144"/>
      <c r="C9" s="223">
        <v>1</v>
      </c>
      <c r="D9" s="147" t="s">
        <v>5</v>
      </c>
      <c r="E9" s="364">
        <f t="array" ref="E9">VLOOKUP(F9&amp;G9,CHOOSE({1,2},'GEO-MUN'!$B$1:$B$5573&amp;'GEO-MUN'!$D$1:$D$5573,'GEO-MUN'!$A$1:$A$5573),2,0)</f>
        <v>3170206</v>
      </c>
      <c r="F9" s="147" t="s">
        <v>294</v>
      </c>
      <c r="G9" s="147" t="s">
        <v>15</v>
      </c>
      <c r="H9" s="147" t="s">
        <v>9</v>
      </c>
      <c r="I9" s="147" t="s">
        <v>10</v>
      </c>
      <c r="J9" s="147" t="str">
        <f t="shared" si="0"/>
        <v>x</v>
      </c>
      <c r="K9" s="147" t="s">
        <v>1</v>
      </c>
      <c r="L9" s="377">
        <f>VLOOKUP(G9,'5. estadoproces'!$C$10:$I$24,2,)</f>
        <v>9100</v>
      </c>
      <c r="M9" s="377">
        <f>VLOOKUP(G9,'5. estadoproces'!$C$10:$I$24,4,)</f>
        <v>0</v>
      </c>
      <c r="N9" s="377">
        <f>VLOOKUP(G9,'5. estadoproces'!$C$10:$I$24,6,)</f>
        <v>9100</v>
      </c>
      <c r="O9" s="83">
        <f t="array" ref="O9">SUMPRODUCT(($G$7:$G$128=$G9)*($K$7:$K$128="Ativa"))</f>
        <v>4</v>
      </c>
      <c r="P9" s="83">
        <f t="array" ref="P9">SUMPRODUCT(($G$7:$G$128=$G9)*($K$7:$K$128="Parada"))</f>
        <v>0</v>
      </c>
      <c r="Q9" s="380">
        <f t="shared" si="1"/>
        <v>4</v>
      </c>
      <c r="R9" s="143">
        <f t="shared" si="2"/>
        <v>2275</v>
      </c>
      <c r="S9" s="143">
        <f t="shared" si="3"/>
        <v>2275</v>
      </c>
    </row>
    <row r="10" spans="1:19" s="143" customFormat="1" ht="13.9" x14ac:dyDescent="0.4">
      <c r="B10" s="144"/>
      <c r="C10" s="223">
        <v>1</v>
      </c>
      <c r="D10" s="147" t="s">
        <v>5</v>
      </c>
      <c r="E10" s="364">
        <f t="array" ref="E10">VLOOKUP(F10&amp;G10,CHOOSE({1,2},'GEO-MUN'!$B$1:$B$5573&amp;'GEO-MUN'!$D$1:$D$5573,'GEO-MUN'!$A$1:$A$5573),2,0)</f>
        <v>4209003</v>
      </c>
      <c r="F10" s="147" t="s">
        <v>295</v>
      </c>
      <c r="G10" s="147" t="s">
        <v>14</v>
      </c>
      <c r="H10" s="147" t="s">
        <v>9</v>
      </c>
      <c r="I10" s="147" t="s">
        <v>10</v>
      </c>
      <c r="J10" s="147" t="str">
        <f t="shared" si="0"/>
        <v>x</v>
      </c>
      <c r="K10" s="147" t="s">
        <v>1</v>
      </c>
      <c r="L10" s="377">
        <f>VLOOKUP(G10,'5. estadoproces'!$C$10:$I$24,2,)</f>
        <v>2500</v>
      </c>
      <c r="M10" s="377">
        <f>VLOOKUP(G10,'5. estadoproces'!$C$10:$I$24,4,)</f>
        <v>700</v>
      </c>
      <c r="N10" s="377">
        <f>VLOOKUP(G10,'5. estadoproces'!$C$10:$I$24,6,)</f>
        <v>3200</v>
      </c>
      <c r="O10" s="83">
        <f t="array" ref="O10">SUMPRODUCT(($G$7:$G$128=$G10)*($K$7:$K$128="Ativa"))</f>
        <v>2</v>
      </c>
      <c r="P10" s="83">
        <f t="array" ref="P10">SUMPRODUCT(($G$7:$G$128=$G10)*($K$7:$K$128="Parada"))</f>
        <v>1</v>
      </c>
      <c r="Q10" s="380">
        <f t="shared" si="1"/>
        <v>3</v>
      </c>
      <c r="R10" s="143">
        <f t="shared" si="2"/>
        <v>1250</v>
      </c>
      <c r="S10" s="143">
        <f t="shared" si="3"/>
        <v>1066.6666666666667</v>
      </c>
    </row>
    <row r="11" spans="1:19" s="143" customFormat="1" ht="13.9" x14ac:dyDescent="0.4">
      <c r="B11" s="144"/>
      <c r="C11" s="223">
        <v>1</v>
      </c>
      <c r="D11" s="147" t="s">
        <v>5</v>
      </c>
      <c r="E11" s="364">
        <f t="array" ref="E11">VLOOKUP(F11&amp;G11,CHOOSE({1,2},'GEO-MUN'!$B$1:$B$5573&amp;'GEO-MUN'!$D$1:$D$5573,'GEO-MUN'!$A$1:$A$5573),2,0)</f>
        <v>5210109</v>
      </c>
      <c r="F11" s="147" t="s">
        <v>296</v>
      </c>
      <c r="G11" s="147" t="s">
        <v>19</v>
      </c>
      <c r="H11" s="147" t="s">
        <v>9</v>
      </c>
      <c r="I11" s="147" t="s">
        <v>10</v>
      </c>
      <c r="J11" s="147" t="str">
        <f t="shared" si="0"/>
        <v>x</v>
      </c>
      <c r="K11" s="147" t="s">
        <v>1</v>
      </c>
      <c r="L11" s="377">
        <f>VLOOKUP(G11,'5. estadoproces'!$C$10:$I$24,2,)</f>
        <v>19885</v>
      </c>
      <c r="M11" s="377">
        <f>VLOOKUP(G11,'5. estadoproces'!$C$10:$I$24,4,)</f>
        <v>1600</v>
      </c>
      <c r="N11" s="377">
        <f>VLOOKUP(G11,'5. estadoproces'!$C$10:$I$24,6,)</f>
        <v>21485</v>
      </c>
      <c r="O11" s="83">
        <f t="array" ref="O11">SUMPRODUCT(($G$7:$G$128=$G11)*($K$7:$K$128="Ativa"))</f>
        <v>14</v>
      </c>
      <c r="P11" s="83">
        <f t="array" ref="P11">SUMPRODUCT(($G$7:$G$128=$G11)*($K$7:$K$128="Parada"))</f>
        <v>2</v>
      </c>
      <c r="Q11" s="380">
        <f t="shared" si="1"/>
        <v>16</v>
      </c>
      <c r="R11" s="143">
        <f t="shared" si="2"/>
        <v>1420.3571428571429</v>
      </c>
      <c r="S11" s="143">
        <f t="shared" si="3"/>
        <v>1342.8125</v>
      </c>
    </row>
    <row r="12" spans="1:19" s="143" customFormat="1" ht="13.9" x14ac:dyDescent="0.4">
      <c r="B12" s="144"/>
      <c r="C12" s="473">
        <v>2</v>
      </c>
      <c r="D12" s="474" t="s">
        <v>124</v>
      </c>
      <c r="E12" s="475">
        <f t="array" ref="E12">VLOOKUP(F12&amp;G12,CHOOSE({1,2},'GEO-MUN'!$B$1:$B$5573&amp;'GEO-MUN'!$D$1:$D$5573,'GEO-MUN'!$A$1:$A$5573),2,0)</f>
        <v>5100300</v>
      </c>
      <c r="F12" s="474" t="s">
        <v>297</v>
      </c>
      <c r="G12" s="474" t="s">
        <v>11</v>
      </c>
      <c r="H12" s="474" t="s">
        <v>9</v>
      </c>
      <c r="I12" s="474" t="s">
        <v>10</v>
      </c>
      <c r="J12" s="474" t="str">
        <f t="shared" si="0"/>
        <v>x</v>
      </c>
      <c r="K12" s="474" t="s">
        <v>4</v>
      </c>
      <c r="L12" s="377">
        <f>VLOOKUP(G12,'5. estadoproces'!$C$10:$I$24,2,)</f>
        <v>34236</v>
      </c>
      <c r="M12" s="377">
        <f>VLOOKUP(G12,'5. estadoproces'!$C$10:$I$24,4,)</f>
        <v>4500</v>
      </c>
      <c r="N12" s="377">
        <f>VLOOKUP(G12,'5. estadoproces'!$C$10:$I$24,6,)</f>
        <v>38736</v>
      </c>
      <c r="O12" s="83">
        <f t="array" ref="O12">SUMPRODUCT(($G$7:$G$128=$G12)*($K$7:$K$128="Ativa"))</f>
        <v>15</v>
      </c>
      <c r="P12" s="83">
        <f t="array" ref="P12">SUMPRODUCT(($G$7:$G$128=$G12)*($K$7:$K$128="Parada"))</f>
        <v>3</v>
      </c>
      <c r="Q12" s="380">
        <f t="shared" si="1"/>
        <v>18</v>
      </c>
      <c r="R12" s="143">
        <f t="shared" si="2"/>
        <v>1500</v>
      </c>
      <c r="S12" s="143">
        <f t="shared" si="3"/>
        <v>2152</v>
      </c>
    </row>
    <row r="13" spans="1:19" s="143" customFormat="1" ht="13.9" x14ac:dyDescent="0.4">
      <c r="B13" s="144"/>
      <c r="C13" s="473">
        <v>2</v>
      </c>
      <c r="D13" s="474" t="s">
        <v>124</v>
      </c>
      <c r="E13" s="475">
        <f t="array" ref="E13">VLOOKUP(F13&amp;G13,CHOOSE({1,2},'GEO-MUN'!$B$1:$B$5573&amp;'GEO-MUN'!$D$1:$D$5573,'GEO-MUN'!$A$1:$A$5573),2,0)</f>
        <v>5002407</v>
      </c>
      <c r="F13" s="474" t="s">
        <v>5209</v>
      </c>
      <c r="G13" s="474" t="s">
        <v>8</v>
      </c>
      <c r="H13" s="474" t="s">
        <v>9</v>
      </c>
      <c r="I13" s="474" t="s">
        <v>10</v>
      </c>
      <c r="J13" s="474" t="str">
        <f t="shared" si="0"/>
        <v>x</v>
      </c>
      <c r="K13" s="474" t="s">
        <v>4</v>
      </c>
      <c r="L13" s="377">
        <f>VLOOKUP(G13,'5. estadoproces'!$C$10:$I$24,2,)</f>
        <v>6540</v>
      </c>
      <c r="M13" s="377">
        <f>VLOOKUP(G13,'5. estadoproces'!$C$10:$I$24,4,)</f>
        <v>4050</v>
      </c>
      <c r="N13" s="377">
        <f>VLOOKUP(G13,'5. estadoproces'!$C$10:$I$24,6,)</f>
        <v>10590</v>
      </c>
      <c r="O13" s="83">
        <f t="array" ref="O13">SUMPRODUCT(($G$7:$G$128=$G13)*($K$7:$K$128="Ativa"))</f>
        <v>4</v>
      </c>
      <c r="P13" s="83">
        <f t="array" ref="P13">SUMPRODUCT(($G$7:$G$128=$G13)*($K$7:$K$128="Parada"))</f>
        <v>3</v>
      </c>
      <c r="Q13" s="380">
        <f t="shared" si="1"/>
        <v>7</v>
      </c>
      <c r="R13" s="143">
        <f t="shared" si="2"/>
        <v>1350</v>
      </c>
      <c r="S13" s="143">
        <f t="shared" si="3"/>
        <v>1512.8571428571429</v>
      </c>
    </row>
    <row r="14" spans="1:19" s="150" customFormat="1" ht="13.9" x14ac:dyDescent="0.4">
      <c r="A14" s="143"/>
      <c r="B14" s="144"/>
      <c r="C14" s="223">
        <v>3</v>
      </c>
      <c r="D14" s="147" t="s">
        <v>150</v>
      </c>
      <c r="E14" s="364">
        <f t="array" ref="E14">VLOOKUP(F14&amp;G14,CHOOSE({1,2},'GEO-MUN'!$B$1:$B$5573&amp;'GEO-MUN'!$D$1:$D$5573,'GEO-MUN'!$A$1:$A$5573),2,0)</f>
        <v>4320909</v>
      </c>
      <c r="F14" s="147" t="s">
        <v>298</v>
      </c>
      <c r="G14" s="147" t="s">
        <v>13</v>
      </c>
      <c r="H14" s="147" t="s">
        <v>9</v>
      </c>
      <c r="I14" s="147" t="s">
        <v>10</v>
      </c>
      <c r="J14" s="147" t="str">
        <f t="shared" si="0"/>
        <v>x</v>
      </c>
      <c r="K14" s="147" t="s">
        <v>1</v>
      </c>
      <c r="L14" s="377">
        <f>VLOOKUP(G14,'5. estadoproces'!$C$10:$I$24,2,)</f>
        <v>28180</v>
      </c>
      <c r="M14" s="377">
        <f>VLOOKUP(G14,'5. estadoproces'!$C$10:$I$24,4,)</f>
        <v>3180</v>
      </c>
      <c r="N14" s="377">
        <f>VLOOKUP(G14,'5. estadoproces'!$C$10:$I$24,6,)</f>
        <v>31360</v>
      </c>
      <c r="O14" s="83">
        <f t="array" ref="O14">SUMPRODUCT(($G$7:$G$128=$G14)*($K$7:$K$128="Ativa"))</f>
        <v>22</v>
      </c>
      <c r="P14" s="83">
        <f t="array" ref="P14">SUMPRODUCT(($G$7:$G$128=$G14)*($K$7:$K$128="Parada"))</f>
        <v>4</v>
      </c>
      <c r="Q14" s="380">
        <f t="shared" si="1"/>
        <v>26</v>
      </c>
      <c r="R14" s="143">
        <f t="shared" si="2"/>
        <v>1280.909090909091</v>
      </c>
      <c r="S14" s="143">
        <f t="shared" si="3"/>
        <v>1206.1538461538462</v>
      </c>
    </row>
    <row r="15" spans="1:19" s="143" customFormat="1" ht="13.9" x14ac:dyDescent="0.4">
      <c r="B15" s="144"/>
      <c r="C15" s="223">
        <v>4</v>
      </c>
      <c r="D15" s="147" t="s">
        <v>140</v>
      </c>
      <c r="E15" s="364">
        <f t="array" ref="E15">VLOOKUP(F15&amp;G15,CHOOSE({1,2},'GEO-MUN'!$B$1:$B$5573&amp;'GEO-MUN'!$D$1:$D$5573,'GEO-MUN'!$A$1:$A$5573),2,0)</f>
        <v>3542206</v>
      </c>
      <c r="F15" s="147" t="s">
        <v>299</v>
      </c>
      <c r="G15" s="147" t="s">
        <v>22</v>
      </c>
      <c r="H15" s="147" t="s">
        <v>144</v>
      </c>
      <c r="I15" s="147" t="s">
        <v>182</v>
      </c>
      <c r="J15" s="147" t="str">
        <f t="shared" si="0"/>
        <v/>
      </c>
      <c r="K15" s="147" t="s">
        <v>1</v>
      </c>
      <c r="L15" s="377">
        <f>VLOOKUP(G15,'5. estadoproces'!$C$10:$I$24,2,)</f>
        <v>12873</v>
      </c>
      <c r="M15" s="377">
        <f>VLOOKUP(G15,'5. estadoproces'!$C$10:$I$24,4,)</f>
        <v>1300</v>
      </c>
      <c r="N15" s="377">
        <f>VLOOKUP(G15,'5. estadoproces'!$C$10:$I$24,6,)</f>
        <v>14173</v>
      </c>
      <c r="O15" s="83">
        <f t="array" ref="O15">SUMPRODUCT(($G$7:$G$128=$G15)*($K$7:$K$128="Ativa"))</f>
        <v>13</v>
      </c>
      <c r="P15" s="83">
        <f t="array" ref="P15">SUMPRODUCT(($G$7:$G$128=$G15)*($K$7:$K$128="Parada"))</f>
        <v>1</v>
      </c>
      <c r="Q15" s="380">
        <f t="shared" si="1"/>
        <v>14</v>
      </c>
      <c r="R15" s="143">
        <f t="shared" si="2"/>
        <v>990.23076923076928</v>
      </c>
      <c r="S15" s="143">
        <f t="shared" si="3"/>
        <v>1012.3571428571429</v>
      </c>
    </row>
    <row r="16" spans="1:19" s="143" customFormat="1" ht="13.9" x14ac:dyDescent="0.4">
      <c r="B16" s="144"/>
      <c r="C16" s="223">
        <v>5</v>
      </c>
      <c r="D16" s="147" t="s">
        <v>108</v>
      </c>
      <c r="E16" s="364">
        <f t="array" ref="E16">VLOOKUP(F16&amp;G16,CHOOSE({1,2},'GEO-MUN'!$B$1:$B$5573&amp;'GEO-MUN'!$D$1:$D$5573,'GEO-MUN'!$A$1:$A$5573),2,0)</f>
        <v>3170206</v>
      </c>
      <c r="F16" s="147" t="s">
        <v>294</v>
      </c>
      <c r="G16" s="147" t="s">
        <v>15</v>
      </c>
      <c r="H16" s="147" t="s">
        <v>9</v>
      </c>
      <c r="I16" s="147" t="s">
        <v>10</v>
      </c>
      <c r="J16" s="147" t="str">
        <f t="shared" si="0"/>
        <v>x</v>
      </c>
      <c r="K16" s="147" t="s">
        <v>1</v>
      </c>
      <c r="L16" s="377">
        <f>VLOOKUP(G16,'5. estadoproces'!$C$10:$I$24,2,)</f>
        <v>9100</v>
      </c>
      <c r="M16" s="377">
        <f>VLOOKUP(G16,'5. estadoproces'!$C$10:$I$24,4,)</f>
        <v>0</v>
      </c>
      <c r="N16" s="377">
        <f>VLOOKUP(G16,'5. estadoproces'!$C$10:$I$24,6,)</f>
        <v>9100</v>
      </c>
      <c r="O16" s="83">
        <f t="array" ref="O16">SUMPRODUCT(($G$7:$G$128=$G16)*($K$7:$K$128="Ativa"))</f>
        <v>4</v>
      </c>
      <c r="P16" s="83">
        <f t="array" ref="P16">SUMPRODUCT(($G$7:$G$128=$G16)*($K$7:$K$128="Parada"))</f>
        <v>0</v>
      </c>
      <c r="Q16" s="380">
        <f t="shared" si="1"/>
        <v>4</v>
      </c>
      <c r="R16" s="143">
        <f t="shared" si="2"/>
        <v>2275</v>
      </c>
      <c r="S16" s="143">
        <f t="shared" si="3"/>
        <v>2275</v>
      </c>
    </row>
    <row r="17" spans="1:19" s="150" customFormat="1" ht="13.9" x14ac:dyDescent="0.4">
      <c r="A17" s="143"/>
      <c r="B17" s="144"/>
      <c r="C17" s="223">
        <v>5</v>
      </c>
      <c r="D17" s="147" t="s">
        <v>108</v>
      </c>
      <c r="E17" s="364">
        <f t="array" ref="E17">VLOOKUP(F17&amp;G17,CHOOSE({1,2},'GEO-MUN'!$B$1:$B$5573&amp;'GEO-MUN'!$D$1:$D$5573,'GEO-MUN'!$A$1:$A$5573),2,0)</f>
        <v>2109007</v>
      </c>
      <c r="F17" s="147" t="s">
        <v>300</v>
      </c>
      <c r="G17" s="147" t="s">
        <v>103</v>
      </c>
      <c r="H17" s="147" t="s">
        <v>9</v>
      </c>
      <c r="I17" s="147" t="s">
        <v>10</v>
      </c>
      <c r="J17" s="147" t="str">
        <f t="shared" si="0"/>
        <v>x</v>
      </c>
      <c r="K17" s="147" t="s">
        <v>1</v>
      </c>
      <c r="L17" s="377">
        <f>VLOOKUP(G17,'5. estadoproces'!$C$10:$I$24,2,)</f>
        <v>1500</v>
      </c>
      <c r="M17" s="377">
        <f>VLOOKUP(G17,'5. estadoproces'!$C$10:$I$24,4,)</f>
        <v>0</v>
      </c>
      <c r="N17" s="377">
        <f>VLOOKUP(G17,'5. estadoproces'!$C$10:$I$24,6,)</f>
        <v>1500</v>
      </c>
      <c r="O17" s="83">
        <f t="array" ref="O17">SUMPRODUCT(($G$7:$G$128=$G17)*($K$7:$K$128="Ativa"))</f>
        <v>1</v>
      </c>
      <c r="P17" s="83">
        <f t="array" ref="P17">SUMPRODUCT(($G$7:$G$128=$G17)*($K$7:$K$128="Parada"))</f>
        <v>0</v>
      </c>
      <c r="Q17" s="380">
        <f t="shared" si="1"/>
        <v>1</v>
      </c>
      <c r="R17" s="143">
        <f t="shared" si="2"/>
        <v>1500</v>
      </c>
      <c r="S17" s="143">
        <f t="shared" si="3"/>
        <v>1500</v>
      </c>
    </row>
    <row r="18" spans="1:19" s="143" customFormat="1" ht="13.9" x14ac:dyDescent="0.4">
      <c r="B18" s="144"/>
      <c r="C18" s="223">
        <v>6</v>
      </c>
      <c r="D18" s="147" t="s">
        <v>106</v>
      </c>
      <c r="E18" s="364">
        <f t="array" ref="E18">VLOOKUP(F18&amp;G18,CHOOSE({1,2},'GEO-MUN'!$B$1:$B$5573&amp;'GEO-MUN'!$D$1:$D$5573,'GEO-MUN'!$A$1:$A$5573),2,0)</f>
        <v>3542206</v>
      </c>
      <c r="F18" s="147" t="s">
        <v>299</v>
      </c>
      <c r="G18" s="147" t="s">
        <v>22</v>
      </c>
      <c r="H18" s="147" t="s">
        <v>9</v>
      </c>
      <c r="I18" s="147" t="s">
        <v>10</v>
      </c>
      <c r="J18" s="147" t="str">
        <f t="shared" si="0"/>
        <v>x</v>
      </c>
      <c r="K18" s="147" t="s">
        <v>1</v>
      </c>
      <c r="L18" s="377">
        <f>VLOOKUP(G18,'5. estadoproces'!$C$10:$I$24,2,)</f>
        <v>12873</v>
      </c>
      <c r="M18" s="377">
        <f>VLOOKUP(G18,'5. estadoproces'!$C$10:$I$24,4,)</f>
        <v>1300</v>
      </c>
      <c r="N18" s="377">
        <f>VLOOKUP(G18,'5. estadoproces'!$C$10:$I$24,6,)</f>
        <v>14173</v>
      </c>
      <c r="O18" s="83">
        <f t="array" ref="O18">SUMPRODUCT(($G$7:$G$128=$G18)*($K$7:$K$128="Ativa"))</f>
        <v>13</v>
      </c>
      <c r="P18" s="83">
        <f t="array" ref="P18">SUMPRODUCT(($G$7:$G$128=$G18)*($K$7:$K$128="Parada"))</f>
        <v>1</v>
      </c>
      <c r="Q18" s="380">
        <f t="shared" si="1"/>
        <v>14</v>
      </c>
      <c r="R18" s="143">
        <f t="shared" si="2"/>
        <v>990.23076923076928</v>
      </c>
      <c r="S18" s="143">
        <f t="shared" si="3"/>
        <v>1012.3571428571429</v>
      </c>
    </row>
    <row r="19" spans="1:19" s="150" customFormat="1" ht="13.9" x14ac:dyDescent="0.4">
      <c r="A19" s="143"/>
      <c r="B19" s="144"/>
      <c r="C19" s="223">
        <v>6</v>
      </c>
      <c r="D19" s="147" t="s">
        <v>106</v>
      </c>
      <c r="E19" s="364">
        <f t="array" ref="E19">VLOOKUP(F19&amp;G19,CHOOSE({1,2},'GEO-MUN'!$B$1:$B$5573&amp;'GEO-MUN'!$D$1:$D$5573,'GEO-MUN'!$A$1:$A$5573),2,0)</f>
        <v>3542206</v>
      </c>
      <c r="F19" s="147" t="s">
        <v>299</v>
      </c>
      <c r="G19" s="147" t="s">
        <v>22</v>
      </c>
      <c r="H19" s="147" t="s">
        <v>9</v>
      </c>
      <c r="I19" s="147" t="s">
        <v>23</v>
      </c>
      <c r="J19" s="147" t="str">
        <f t="shared" si="0"/>
        <v/>
      </c>
      <c r="K19" s="147" t="s">
        <v>1</v>
      </c>
      <c r="L19" s="377">
        <f>VLOOKUP(G19,'5. estadoproces'!$C$10:$I$24,2,)</f>
        <v>12873</v>
      </c>
      <c r="M19" s="377">
        <f>VLOOKUP(G19,'5. estadoproces'!$C$10:$I$24,4,)</f>
        <v>1300</v>
      </c>
      <c r="N19" s="377">
        <f>VLOOKUP(G19,'5. estadoproces'!$C$10:$I$24,6,)</f>
        <v>14173</v>
      </c>
      <c r="O19" s="83">
        <f t="array" ref="O19">SUMPRODUCT(($G$7:$G$128=$G19)*($K$7:$K$128="Ativa"))</f>
        <v>13</v>
      </c>
      <c r="P19" s="83">
        <f t="array" ref="P19">SUMPRODUCT(($G$7:$G$128=$G19)*($K$7:$K$128="Parada"))</f>
        <v>1</v>
      </c>
      <c r="Q19" s="380">
        <f t="shared" si="1"/>
        <v>14</v>
      </c>
      <c r="R19" s="143">
        <f t="shared" si="2"/>
        <v>990.23076923076928</v>
      </c>
      <c r="S19" s="143">
        <f t="shared" si="3"/>
        <v>1012.3571428571429</v>
      </c>
    </row>
    <row r="20" spans="1:19" s="150" customFormat="1" ht="13.9" x14ac:dyDescent="0.4">
      <c r="A20" s="143"/>
      <c r="B20" s="144"/>
      <c r="C20" s="223">
        <v>7</v>
      </c>
      <c r="D20" s="147" t="s">
        <v>125</v>
      </c>
      <c r="E20" s="364">
        <f t="array" ref="E20">VLOOKUP(F20&amp;G20,CHOOSE({1,2},'GEO-MUN'!$B$1:$B$5573&amp;'GEO-MUN'!$D$1:$D$5573,'GEO-MUN'!$A$1:$A$5573),2,0)</f>
        <v>5105259</v>
      </c>
      <c r="F20" s="147" t="s">
        <v>301</v>
      </c>
      <c r="G20" s="147" t="s">
        <v>11</v>
      </c>
      <c r="H20" s="147" t="s">
        <v>9</v>
      </c>
      <c r="I20" s="147" t="s">
        <v>10</v>
      </c>
      <c r="J20" s="147" t="str">
        <f t="shared" si="0"/>
        <v>x</v>
      </c>
      <c r="K20" s="147" t="s">
        <v>1</v>
      </c>
      <c r="L20" s="377">
        <f>VLOOKUP(G20,'5. estadoproces'!$C$10:$I$24,2,)</f>
        <v>34236</v>
      </c>
      <c r="M20" s="377">
        <f>VLOOKUP(G20,'5. estadoproces'!$C$10:$I$24,4,)</f>
        <v>4500</v>
      </c>
      <c r="N20" s="377">
        <f>VLOOKUP(G20,'5. estadoproces'!$C$10:$I$24,6,)</f>
        <v>38736</v>
      </c>
      <c r="O20" s="83">
        <f t="array" ref="O20">SUMPRODUCT(($G$7:$G$128=$G20)*($K$7:$K$128="Ativa"))</f>
        <v>15</v>
      </c>
      <c r="P20" s="83">
        <f t="array" ref="P20">SUMPRODUCT(($G$7:$G$128=$G20)*($K$7:$K$128="Parada"))</f>
        <v>3</v>
      </c>
      <c r="Q20" s="380">
        <f t="shared" si="1"/>
        <v>18</v>
      </c>
      <c r="R20" s="143">
        <f t="shared" si="2"/>
        <v>2282.4</v>
      </c>
      <c r="S20" s="143">
        <f t="shared" si="3"/>
        <v>2152</v>
      </c>
    </row>
    <row r="21" spans="1:19" s="143" customFormat="1" ht="13.9" x14ac:dyDescent="0.4">
      <c r="B21" s="144"/>
      <c r="C21" s="223">
        <v>7</v>
      </c>
      <c r="D21" s="147" t="s">
        <v>125</v>
      </c>
      <c r="E21" s="364">
        <f t="array" ref="E21">VLOOKUP(F21&amp;G21,CHOOSE({1,2},'GEO-MUN'!$B$1:$B$5573&amp;'GEO-MUN'!$D$1:$D$5573,'GEO-MUN'!$A$1:$A$5573),2,0)</f>
        <v>1301902</v>
      </c>
      <c r="F21" s="147" t="s">
        <v>302</v>
      </c>
      <c r="G21" s="147" t="s">
        <v>31</v>
      </c>
      <c r="H21" s="147" t="s">
        <v>9</v>
      </c>
      <c r="I21" s="147" t="s">
        <v>10</v>
      </c>
      <c r="J21" s="147" t="str">
        <f t="shared" si="0"/>
        <v>x</v>
      </c>
      <c r="K21" s="147" t="s">
        <v>1</v>
      </c>
      <c r="L21" s="377">
        <f>VLOOKUP(G21,'5. estadoproces'!$C$10:$I$24,2,)</f>
        <v>2000</v>
      </c>
      <c r="M21" s="377">
        <f>VLOOKUP(G21,'5. estadoproces'!$C$10:$I$24,4,)</f>
        <v>0</v>
      </c>
      <c r="N21" s="377">
        <f>VLOOKUP(G21,'5. estadoproces'!$C$10:$I$24,6,)</f>
        <v>2000</v>
      </c>
      <c r="O21" s="83">
        <f t="array" ref="O21">SUMPRODUCT(($G$7:$G$128=$G21)*($K$7:$K$128="Ativa"))</f>
        <v>1</v>
      </c>
      <c r="P21" s="83">
        <f t="array" ref="P21">SUMPRODUCT(($G$7:$G$128=$G21)*($K$7:$K$128="Parada"))</f>
        <v>0</v>
      </c>
      <c r="Q21" s="380">
        <f t="shared" si="1"/>
        <v>1</v>
      </c>
      <c r="R21" s="143">
        <f t="shared" si="2"/>
        <v>2000</v>
      </c>
      <c r="S21" s="143">
        <f t="shared" si="3"/>
        <v>2000</v>
      </c>
    </row>
    <row r="22" spans="1:19" s="150" customFormat="1" ht="13.9" x14ac:dyDescent="0.4">
      <c r="A22" s="143"/>
      <c r="B22" s="144"/>
      <c r="C22" s="223">
        <v>7</v>
      </c>
      <c r="D22" s="147" t="s">
        <v>125</v>
      </c>
      <c r="E22" s="364">
        <f t="array" ref="E22">VLOOKUP(F22&amp;G22,CHOOSE({1,2},'GEO-MUN'!$B$1:$B$5573&amp;'GEO-MUN'!$D$1:$D$5573,'GEO-MUN'!$A$1:$A$5573),2,0)</f>
        <v>5103403</v>
      </c>
      <c r="F22" s="147" t="s">
        <v>303</v>
      </c>
      <c r="G22" s="147" t="s">
        <v>11</v>
      </c>
      <c r="H22" s="147" t="s">
        <v>9</v>
      </c>
      <c r="I22" s="147" t="s">
        <v>10</v>
      </c>
      <c r="J22" s="147" t="str">
        <f t="shared" si="0"/>
        <v>x</v>
      </c>
      <c r="K22" s="147" t="s">
        <v>1</v>
      </c>
      <c r="L22" s="377">
        <f>VLOOKUP(G22,'5. estadoproces'!$C$10:$I$24,2,)</f>
        <v>34236</v>
      </c>
      <c r="M22" s="377">
        <f>VLOOKUP(G22,'5. estadoproces'!$C$10:$I$24,4,)</f>
        <v>4500</v>
      </c>
      <c r="N22" s="377">
        <f>VLOOKUP(G22,'5. estadoproces'!$C$10:$I$24,6,)</f>
        <v>38736</v>
      </c>
      <c r="O22" s="83">
        <f t="array" ref="O22">SUMPRODUCT(($G$7:$G$128=$G22)*($K$7:$K$128="Ativa"))</f>
        <v>15</v>
      </c>
      <c r="P22" s="83">
        <f t="array" ref="P22">SUMPRODUCT(($G$7:$G$128=$G22)*($K$7:$K$128="Parada"))</f>
        <v>3</v>
      </c>
      <c r="Q22" s="380">
        <f t="shared" si="1"/>
        <v>18</v>
      </c>
      <c r="R22" s="143">
        <f t="shared" si="2"/>
        <v>2282.4</v>
      </c>
      <c r="S22" s="143">
        <f t="shared" si="3"/>
        <v>2152</v>
      </c>
    </row>
    <row r="23" spans="1:19" s="150" customFormat="1" ht="13.9" x14ac:dyDescent="0.4">
      <c r="A23" s="143"/>
      <c r="B23" s="144"/>
      <c r="C23" s="223">
        <v>8</v>
      </c>
      <c r="D23" s="147" t="s">
        <v>156</v>
      </c>
      <c r="E23" s="364">
        <f t="array" ref="E23">VLOOKUP(F23&amp;G23,CHOOSE({1,2},'GEO-MUN'!$B$1:$B$5573&amp;'GEO-MUN'!$D$1:$D$5573,'GEO-MUN'!$A$1:$A$5573),2,0)</f>
        <v>5106778</v>
      </c>
      <c r="F23" s="147" t="s">
        <v>304</v>
      </c>
      <c r="G23" s="147" t="s">
        <v>11</v>
      </c>
      <c r="H23" s="147" t="s">
        <v>9</v>
      </c>
      <c r="I23" s="147" t="s">
        <v>10</v>
      </c>
      <c r="J23" s="147" t="str">
        <f t="shared" si="0"/>
        <v>x</v>
      </c>
      <c r="K23" s="147" t="s">
        <v>1</v>
      </c>
      <c r="L23" s="377">
        <f>VLOOKUP(G23,'5. estadoproces'!$C$10:$I$24,2,)</f>
        <v>34236</v>
      </c>
      <c r="M23" s="377">
        <f>VLOOKUP(G23,'5. estadoproces'!$C$10:$I$24,4,)</f>
        <v>4500</v>
      </c>
      <c r="N23" s="377">
        <f>VLOOKUP(G23,'5. estadoproces'!$C$10:$I$24,6,)</f>
        <v>38736</v>
      </c>
      <c r="O23" s="83">
        <f t="array" ref="O23">SUMPRODUCT(($G$7:$G$128=$G23)*($K$7:$K$128="Ativa"))</f>
        <v>15</v>
      </c>
      <c r="P23" s="83">
        <f t="array" ref="P23">SUMPRODUCT(($G$7:$G$128=$G23)*($K$7:$K$128="Parada"))</f>
        <v>3</v>
      </c>
      <c r="Q23" s="380">
        <f t="shared" si="1"/>
        <v>18</v>
      </c>
      <c r="R23" s="143">
        <f t="shared" si="2"/>
        <v>2282.4</v>
      </c>
      <c r="S23" s="143">
        <f t="shared" si="3"/>
        <v>2152</v>
      </c>
    </row>
    <row r="24" spans="1:19" s="150" customFormat="1" ht="13.9" x14ac:dyDescent="0.4">
      <c r="A24" s="143"/>
      <c r="B24" s="144"/>
      <c r="C24" s="223">
        <v>9</v>
      </c>
      <c r="D24" s="147" t="s">
        <v>174</v>
      </c>
      <c r="E24" s="364">
        <f t="array" ref="E24">VLOOKUP(F24&amp;G24,CHOOSE({1,2},'GEO-MUN'!$B$1:$B$5573&amp;'GEO-MUN'!$D$1:$D$5573,'GEO-MUN'!$A$1:$A$5573),2,0)</f>
        <v>5103403</v>
      </c>
      <c r="F24" s="147" t="s">
        <v>303</v>
      </c>
      <c r="G24" s="147" t="s">
        <v>11</v>
      </c>
      <c r="H24" s="147" t="s">
        <v>9</v>
      </c>
      <c r="I24" s="147" t="s">
        <v>10</v>
      </c>
      <c r="J24" s="147" t="str">
        <f t="shared" si="0"/>
        <v>x</v>
      </c>
      <c r="K24" s="147" t="s">
        <v>1</v>
      </c>
      <c r="L24" s="377">
        <f>VLOOKUP(G24,'5. estadoproces'!$C$10:$I$24,2,)</f>
        <v>34236</v>
      </c>
      <c r="M24" s="377">
        <f>VLOOKUP(G24,'5. estadoproces'!$C$10:$I$24,4,)</f>
        <v>4500</v>
      </c>
      <c r="N24" s="377">
        <f>VLOOKUP(G24,'5. estadoproces'!$C$10:$I$24,6,)</f>
        <v>38736</v>
      </c>
      <c r="O24" s="83">
        <f t="array" ref="O24">SUMPRODUCT(($G$7:$G$128=$G24)*($K$7:$K$128="Ativa"))</f>
        <v>15</v>
      </c>
      <c r="P24" s="83">
        <f t="array" ref="P24">SUMPRODUCT(($G$7:$G$128=$G24)*($K$7:$K$128="Parada"))</f>
        <v>3</v>
      </c>
      <c r="Q24" s="380">
        <f t="shared" si="1"/>
        <v>18</v>
      </c>
      <c r="R24" s="143">
        <f t="shared" si="2"/>
        <v>2282.4</v>
      </c>
      <c r="S24" s="143">
        <f t="shared" si="3"/>
        <v>2152</v>
      </c>
    </row>
    <row r="25" spans="1:19" s="150" customFormat="1" ht="13.9" x14ac:dyDescent="0.4">
      <c r="A25" s="143"/>
      <c r="B25" s="144"/>
      <c r="C25" s="223">
        <v>10</v>
      </c>
      <c r="D25" s="147" t="s">
        <v>39</v>
      </c>
      <c r="E25" s="364">
        <f t="array" ref="E25">VLOOKUP(F25&amp;G25,CHOOSE({1,2},'GEO-MUN'!$B$1:$B$5573&amp;'GEO-MUN'!$D$1:$D$5573,'GEO-MUN'!$A$1:$A$5573),2,0)</f>
        <v>4306809</v>
      </c>
      <c r="F25" s="147" t="s">
        <v>305</v>
      </c>
      <c r="G25" s="147" t="s">
        <v>13</v>
      </c>
      <c r="H25" s="147" t="s">
        <v>9</v>
      </c>
      <c r="I25" s="147" t="s">
        <v>10</v>
      </c>
      <c r="J25" s="147" t="str">
        <f t="shared" si="0"/>
        <v>x</v>
      </c>
      <c r="K25" s="147" t="s">
        <v>1</v>
      </c>
      <c r="L25" s="377">
        <f>VLOOKUP(G25,'5. estadoproces'!$C$10:$I$24,2,)</f>
        <v>28180</v>
      </c>
      <c r="M25" s="377">
        <f>VLOOKUP(G25,'5. estadoproces'!$C$10:$I$24,4,)</f>
        <v>3180</v>
      </c>
      <c r="N25" s="377">
        <f>VLOOKUP(G25,'5. estadoproces'!$C$10:$I$24,6,)</f>
        <v>31360</v>
      </c>
      <c r="O25" s="83">
        <f t="array" ref="O25">SUMPRODUCT(($G$7:$G$128=$G25)*($K$7:$K$128="Ativa"))</f>
        <v>22</v>
      </c>
      <c r="P25" s="83">
        <f t="array" ref="P25">SUMPRODUCT(($G$7:$G$128=$G25)*($K$7:$K$128="Parada"))</f>
        <v>4</v>
      </c>
      <c r="Q25" s="380">
        <f t="shared" si="1"/>
        <v>26</v>
      </c>
      <c r="R25" s="143">
        <f t="shared" si="2"/>
        <v>1280.909090909091</v>
      </c>
      <c r="S25" s="143">
        <f t="shared" si="3"/>
        <v>1206.1538461538462</v>
      </c>
    </row>
    <row r="26" spans="1:19" s="150" customFormat="1" ht="13.9" x14ac:dyDescent="0.4">
      <c r="A26" s="143"/>
      <c r="B26" s="144"/>
      <c r="C26" s="473">
        <v>11</v>
      </c>
      <c r="D26" s="474" t="s">
        <v>26</v>
      </c>
      <c r="E26" s="475">
        <f t="array" ref="E26">VLOOKUP(F26&amp;G26,CHOOSE({1,2},'GEO-MUN'!$B$1:$B$5573&amp;'GEO-MUN'!$D$1:$D$5573,'GEO-MUN'!$A$1:$A$5573),2,0)</f>
        <v>4314100</v>
      </c>
      <c r="F26" s="474" t="s">
        <v>306</v>
      </c>
      <c r="G26" s="474" t="s">
        <v>13</v>
      </c>
      <c r="H26" s="474" t="s">
        <v>9</v>
      </c>
      <c r="I26" s="474" t="s">
        <v>10</v>
      </c>
      <c r="J26" s="474" t="str">
        <f t="shared" si="0"/>
        <v>x</v>
      </c>
      <c r="K26" s="474" t="s">
        <v>4</v>
      </c>
      <c r="L26" s="377">
        <f>VLOOKUP(G26,'5. estadoproces'!$C$10:$I$24,2,)</f>
        <v>28180</v>
      </c>
      <c r="M26" s="377">
        <f>VLOOKUP(G26,'5. estadoproces'!$C$10:$I$24,4,)</f>
        <v>3180</v>
      </c>
      <c r="N26" s="377">
        <f>VLOOKUP(G26,'5. estadoproces'!$C$10:$I$24,6,)</f>
        <v>31360</v>
      </c>
      <c r="O26" s="83">
        <f t="array" ref="O26">SUMPRODUCT(($G$7:$G$128=$G26)*($K$7:$K$128="Ativa"))</f>
        <v>22</v>
      </c>
      <c r="P26" s="83">
        <f t="array" ref="P26">SUMPRODUCT(($G$7:$G$128=$G26)*($K$7:$K$128="Parada"))</f>
        <v>4</v>
      </c>
      <c r="Q26" s="380">
        <f t="shared" si="1"/>
        <v>26</v>
      </c>
      <c r="R26" s="143">
        <f t="shared" si="2"/>
        <v>795</v>
      </c>
      <c r="S26" s="143">
        <f t="shared" si="3"/>
        <v>1206.1538461538462</v>
      </c>
    </row>
    <row r="27" spans="1:19" s="150" customFormat="1" ht="13.9" x14ac:dyDescent="0.4">
      <c r="A27" s="143"/>
      <c r="B27" s="144"/>
      <c r="C27" s="223">
        <v>12</v>
      </c>
      <c r="D27" s="147" t="s">
        <v>42</v>
      </c>
      <c r="E27" s="364">
        <f t="array" ref="E27">VLOOKUP(F27&amp;G27,CHOOSE({1,2},'GEO-MUN'!$B$1:$B$5573&amp;'GEO-MUN'!$D$1:$D$5573,'GEO-MUN'!$A$1:$A$5573),2,0)</f>
        <v>4315602</v>
      </c>
      <c r="F27" s="147" t="s">
        <v>307</v>
      </c>
      <c r="G27" s="147" t="s">
        <v>13</v>
      </c>
      <c r="H27" s="147" t="s">
        <v>9</v>
      </c>
      <c r="I27" s="147" t="s">
        <v>10</v>
      </c>
      <c r="J27" s="147" t="str">
        <f t="shared" si="0"/>
        <v>x</v>
      </c>
      <c r="K27" s="147" t="s">
        <v>1</v>
      </c>
      <c r="L27" s="377">
        <f>VLOOKUP(G27,'5. estadoproces'!$C$10:$I$24,2,)</f>
        <v>28180</v>
      </c>
      <c r="M27" s="377">
        <f>VLOOKUP(G27,'5. estadoproces'!$C$10:$I$24,4,)</f>
        <v>3180</v>
      </c>
      <c r="N27" s="377">
        <f>VLOOKUP(G27,'5. estadoproces'!$C$10:$I$24,6,)</f>
        <v>31360</v>
      </c>
      <c r="O27" s="83">
        <f t="array" ref="O27">SUMPRODUCT(($G$7:$G$128=$G27)*($K$7:$K$128="Ativa"))</f>
        <v>22</v>
      </c>
      <c r="P27" s="83">
        <f t="array" ref="P27">SUMPRODUCT(($G$7:$G$128=$G27)*($K$7:$K$128="Parada"))</f>
        <v>4</v>
      </c>
      <c r="Q27" s="380">
        <f t="shared" si="1"/>
        <v>26</v>
      </c>
      <c r="R27" s="143">
        <f t="shared" si="2"/>
        <v>1280.909090909091</v>
      </c>
      <c r="S27" s="143">
        <f t="shared" si="3"/>
        <v>1206.1538461538462</v>
      </c>
    </row>
    <row r="28" spans="1:19" s="150" customFormat="1" ht="13.9" x14ac:dyDescent="0.4">
      <c r="A28" s="143"/>
      <c r="B28" s="144"/>
      <c r="C28" s="223">
        <v>12</v>
      </c>
      <c r="D28" s="147" t="s">
        <v>42</v>
      </c>
      <c r="E28" s="364">
        <f t="array" ref="E28">VLOOKUP(F28&amp;G28,CHOOSE({1,2},'GEO-MUN'!$B$1:$B$5573&amp;'GEO-MUN'!$D$1:$D$5573,'GEO-MUN'!$A$1:$A$5573),2,0)</f>
        <v>4304606</v>
      </c>
      <c r="F28" s="147" t="s">
        <v>308</v>
      </c>
      <c r="G28" s="147" t="s">
        <v>13</v>
      </c>
      <c r="H28" s="147" t="s">
        <v>9</v>
      </c>
      <c r="I28" s="147" t="s">
        <v>10</v>
      </c>
      <c r="J28" s="147" t="str">
        <f t="shared" si="0"/>
        <v>x</v>
      </c>
      <c r="K28" s="147" t="s">
        <v>1</v>
      </c>
      <c r="L28" s="377">
        <f>VLOOKUP(G28,'5. estadoproces'!$C$10:$I$24,2,)</f>
        <v>28180</v>
      </c>
      <c r="M28" s="377">
        <f>VLOOKUP(G28,'5. estadoproces'!$C$10:$I$24,4,)</f>
        <v>3180</v>
      </c>
      <c r="N28" s="377">
        <f>VLOOKUP(G28,'5. estadoproces'!$C$10:$I$24,6,)</f>
        <v>31360</v>
      </c>
      <c r="O28" s="83">
        <f t="array" ref="O28">SUMPRODUCT(($G$7:$G$128=$G28)*($K$7:$K$128="Ativa"))</f>
        <v>22</v>
      </c>
      <c r="P28" s="83">
        <f t="array" ref="P28">SUMPRODUCT(($G$7:$G$128=$G28)*($K$7:$K$128="Parada"))</f>
        <v>4</v>
      </c>
      <c r="Q28" s="380">
        <f t="shared" si="1"/>
        <v>26</v>
      </c>
      <c r="R28" s="143">
        <f t="shared" si="2"/>
        <v>1280.909090909091</v>
      </c>
      <c r="S28" s="143">
        <f t="shared" si="3"/>
        <v>1206.1538461538462</v>
      </c>
    </row>
    <row r="29" spans="1:19" s="150" customFormat="1" ht="13.9" x14ac:dyDescent="0.4">
      <c r="A29" s="143"/>
      <c r="B29" s="144"/>
      <c r="C29" s="223">
        <v>13</v>
      </c>
      <c r="D29" s="147" t="s">
        <v>75</v>
      </c>
      <c r="E29" s="364">
        <f t="array" ref="E29">VLOOKUP(F29&amp;G29,CHOOSE({1,2},'GEO-MUN'!$B$1:$B$5573&amp;'GEO-MUN'!$D$1:$D$5573,'GEO-MUN'!$A$1:$A$5573),2,0)</f>
        <v>3534302</v>
      </c>
      <c r="F29" s="147" t="s">
        <v>309</v>
      </c>
      <c r="G29" s="147" t="s">
        <v>22</v>
      </c>
      <c r="H29" s="147" t="s">
        <v>9</v>
      </c>
      <c r="I29" s="147" t="s">
        <v>10</v>
      </c>
      <c r="J29" s="147" t="str">
        <f t="shared" si="0"/>
        <v>x</v>
      </c>
      <c r="K29" s="147" t="s">
        <v>1</v>
      </c>
      <c r="L29" s="377">
        <f>VLOOKUP(G29,'5. estadoproces'!$C$10:$I$24,2,)</f>
        <v>12873</v>
      </c>
      <c r="M29" s="377">
        <f>VLOOKUP(G29,'5. estadoproces'!$C$10:$I$24,4,)</f>
        <v>1300</v>
      </c>
      <c r="N29" s="377">
        <f>VLOOKUP(G29,'5. estadoproces'!$C$10:$I$24,6,)</f>
        <v>14173</v>
      </c>
      <c r="O29" s="83">
        <f t="array" ref="O29">SUMPRODUCT(($G$7:$G$128=$G29)*($K$7:$K$128="Ativa"))</f>
        <v>13</v>
      </c>
      <c r="P29" s="83">
        <f t="array" ref="P29">SUMPRODUCT(($G$7:$G$128=$G29)*($K$7:$K$128="Parada"))</f>
        <v>1</v>
      </c>
      <c r="Q29" s="380">
        <f t="shared" si="1"/>
        <v>14</v>
      </c>
      <c r="R29" s="143">
        <f t="shared" si="2"/>
        <v>990.23076923076928</v>
      </c>
      <c r="S29" s="143">
        <f t="shared" si="3"/>
        <v>1012.3571428571429</v>
      </c>
    </row>
    <row r="30" spans="1:19" s="150" customFormat="1" ht="13.9" x14ac:dyDescent="0.4">
      <c r="A30" s="143"/>
      <c r="B30" s="144"/>
      <c r="C30" s="223">
        <v>13</v>
      </c>
      <c r="D30" s="147" t="s">
        <v>75</v>
      </c>
      <c r="E30" s="364">
        <f t="array" ref="E30">VLOOKUP(F30&amp;G30,CHOOSE({1,2},'GEO-MUN'!$B$1:$B$5573&amp;'GEO-MUN'!$D$1:$D$5573,'GEO-MUN'!$A$1:$A$5573),2,0)</f>
        <v>5201108</v>
      </c>
      <c r="F30" s="147" t="s">
        <v>310</v>
      </c>
      <c r="G30" s="147" t="s">
        <v>19</v>
      </c>
      <c r="H30" s="147" t="s">
        <v>9</v>
      </c>
      <c r="I30" s="147" t="s">
        <v>10</v>
      </c>
      <c r="J30" s="147" t="str">
        <f t="shared" si="0"/>
        <v>x</v>
      </c>
      <c r="K30" s="147" t="s">
        <v>1</v>
      </c>
      <c r="L30" s="377">
        <f>VLOOKUP(G30,'5. estadoproces'!$C$10:$I$24,2,)</f>
        <v>19885</v>
      </c>
      <c r="M30" s="377">
        <f>VLOOKUP(G30,'5. estadoproces'!$C$10:$I$24,4,)</f>
        <v>1600</v>
      </c>
      <c r="N30" s="377">
        <f>VLOOKUP(G30,'5. estadoproces'!$C$10:$I$24,6,)</f>
        <v>21485</v>
      </c>
      <c r="O30" s="83">
        <f t="array" ref="O30">SUMPRODUCT(($G$7:$G$128=$G30)*($K$7:$K$128="Ativa"))</f>
        <v>14</v>
      </c>
      <c r="P30" s="83">
        <f t="array" ref="P30">SUMPRODUCT(($G$7:$G$128=$G30)*($K$7:$K$128="Parada"))</f>
        <v>2</v>
      </c>
      <c r="Q30" s="380">
        <f t="shared" si="1"/>
        <v>16</v>
      </c>
      <c r="R30" s="143">
        <f t="shared" si="2"/>
        <v>1420.3571428571429</v>
      </c>
      <c r="S30" s="143">
        <f t="shared" si="3"/>
        <v>1342.8125</v>
      </c>
    </row>
    <row r="31" spans="1:19" s="150" customFormat="1" ht="13.9" x14ac:dyDescent="0.4">
      <c r="A31" s="143"/>
      <c r="B31" s="144"/>
      <c r="C31" s="473">
        <v>13</v>
      </c>
      <c r="D31" s="474" t="s">
        <v>75</v>
      </c>
      <c r="E31" s="475">
        <f t="array" ref="E31">VLOOKUP(F31&amp;G31,CHOOSE({1,2},'GEO-MUN'!$B$1:$B$5573&amp;'GEO-MUN'!$D$1:$D$5573,'GEO-MUN'!$A$1:$A$5573),2,0)</f>
        <v>5218805</v>
      </c>
      <c r="F31" s="474" t="s">
        <v>311</v>
      </c>
      <c r="G31" s="474" t="s">
        <v>19</v>
      </c>
      <c r="H31" s="474" t="s">
        <v>41</v>
      </c>
      <c r="I31" s="474" t="s">
        <v>10</v>
      </c>
      <c r="J31" s="474" t="str">
        <f t="shared" si="0"/>
        <v>x</v>
      </c>
      <c r="K31" s="474" t="s">
        <v>4</v>
      </c>
      <c r="L31" s="377">
        <f>VLOOKUP(G31,'5. estadoproces'!$C$10:$I$24,2,)</f>
        <v>19885</v>
      </c>
      <c r="M31" s="377">
        <f>VLOOKUP(G31,'5. estadoproces'!$C$10:$I$24,4,)</f>
        <v>1600</v>
      </c>
      <c r="N31" s="377">
        <f>VLOOKUP(G31,'5. estadoproces'!$C$10:$I$24,6,)</f>
        <v>21485</v>
      </c>
      <c r="O31" s="83">
        <f t="array" ref="O31">SUMPRODUCT(($G$7:$G$128=$G31)*($K$7:$K$128="Ativa"))</f>
        <v>14</v>
      </c>
      <c r="P31" s="83">
        <f t="array" ref="P31">SUMPRODUCT(($G$7:$G$128=$G31)*($K$7:$K$128="Parada"))</f>
        <v>2</v>
      </c>
      <c r="Q31" s="380">
        <f t="shared" si="1"/>
        <v>16</v>
      </c>
      <c r="R31" s="143">
        <f t="shared" si="2"/>
        <v>800</v>
      </c>
      <c r="S31" s="143">
        <f t="shared" si="3"/>
        <v>1342.8125</v>
      </c>
    </row>
    <row r="32" spans="1:19" s="143" customFormat="1" ht="13.9" x14ac:dyDescent="0.4">
      <c r="B32" s="144"/>
      <c r="C32" s="473">
        <v>14</v>
      </c>
      <c r="D32" s="474" t="s">
        <v>157</v>
      </c>
      <c r="E32" s="475">
        <f t="array" ref="E32">VLOOKUP(F32&amp;G32,CHOOSE({1,2},'GEO-MUN'!$B$1:$B$5573&amp;'GEO-MUN'!$D$1:$D$5573,'GEO-MUN'!$A$1:$A$5573),2,0)</f>
        <v>4219309</v>
      </c>
      <c r="F32" s="474" t="s">
        <v>312</v>
      </c>
      <c r="G32" s="474" t="s">
        <v>14</v>
      </c>
      <c r="H32" s="474" t="s">
        <v>9</v>
      </c>
      <c r="I32" s="474" t="s">
        <v>10</v>
      </c>
      <c r="J32" s="474" t="str">
        <f t="shared" si="0"/>
        <v>x</v>
      </c>
      <c r="K32" s="474" t="s">
        <v>4</v>
      </c>
      <c r="L32" s="377">
        <f>VLOOKUP(G32,'5. estadoproces'!$C$10:$I$24,2,)</f>
        <v>2500</v>
      </c>
      <c r="M32" s="377">
        <f>VLOOKUP(G32,'5. estadoproces'!$C$10:$I$24,4,)</f>
        <v>700</v>
      </c>
      <c r="N32" s="377">
        <f>VLOOKUP(G32,'5. estadoproces'!$C$10:$I$24,6,)</f>
        <v>3200</v>
      </c>
      <c r="O32" s="83">
        <f t="array" ref="O32">SUMPRODUCT(($G$7:$G$128=$G32)*($K$7:$K$128="Ativa"))</f>
        <v>2</v>
      </c>
      <c r="P32" s="83">
        <f t="array" ref="P32">SUMPRODUCT(($G$7:$G$128=$G32)*($K$7:$K$128="Parada"))</f>
        <v>1</v>
      </c>
      <c r="Q32" s="380">
        <f t="shared" si="1"/>
        <v>3</v>
      </c>
      <c r="R32" s="143">
        <f t="shared" si="2"/>
        <v>700</v>
      </c>
      <c r="S32" s="143">
        <f t="shared" si="3"/>
        <v>1066.6666666666667</v>
      </c>
    </row>
    <row r="33" spans="1:19" s="143" customFormat="1" ht="13.9" x14ac:dyDescent="0.4">
      <c r="B33" s="144"/>
      <c r="C33" s="223">
        <v>14</v>
      </c>
      <c r="D33" s="147" t="s">
        <v>157</v>
      </c>
      <c r="E33" s="364">
        <f t="array" ref="E33">VLOOKUP(F33&amp;G33,CHOOSE({1,2},'GEO-MUN'!$B$1:$B$5573&amp;'GEO-MUN'!$D$1:$D$5573,'GEO-MUN'!$A$1:$A$5573),2,0)</f>
        <v>4127700</v>
      </c>
      <c r="F33" s="147" t="s">
        <v>313</v>
      </c>
      <c r="G33" s="147" t="s">
        <v>12</v>
      </c>
      <c r="H33" s="147" t="s">
        <v>9</v>
      </c>
      <c r="I33" s="147" t="s">
        <v>10</v>
      </c>
      <c r="J33" s="147" t="str">
        <f t="shared" si="0"/>
        <v>x</v>
      </c>
      <c r="K33" s="147" t="s">
        <v>1</v>
      </c>
      <c r="L33" s="377">
        <f>VLOOKUP(G33,'5. estadoproces'!$C$10:$I$24,2,)</f>
        <v>33795</v>
      </c>
      <c r="M33" s="377">
        <f>VLOOKUP(G33,'5. estadoproces'!$C$10:$I$24,4,)</f>
        <v>1950</v>
      </c>
      <c r="N33" s="377">
        <f>VLOOKUP(G33,'5. estadoproces'!$C$10:$I$24,6,)</f>
        <v>35745</v>
      </c>
      <c r="O33" s="83">
        <f t="array" ref="O33">SUMPRODUCT(($G$7:$G$128=$G33)*($K$7:$K$128="Ativa"))</f>
        <v>21</v>
      </c>
      <c r="P33" s="83">
        <f t="array" ref="P33">SUMPRODUCT(($G$7:$G$128=$G33)*($K$7:$K$128="Parada"))</f>
        <v>2</v>
      </c>
      <c r="Q33" s="380">
        <f t="shared" si="1"/>
        <v>23</v>
      </c>
      <c r="R33" s="143">
        <f t="shared" si="2"/>
        <v>1609.2857142857142</v>
      </c>
      <c r="S33" s="143">
        <f t="shared" si="3"/>
        <v>1554.1304347826087</v>
      </c>
    </row>
    <row r="34" spans="1:19" s="150" customFormat="1" ht="13.9" x14ac:dyDescent="0.4">
      <c r="A34" s="143"/>
      <c r="B34" s="144"/>
      <c r="C34" s="223">
        <v>14</v>
      </c>
      <c r="D34" s="147" t="s">
        <v>157</v>
      </c>
      <c r="E34" s="364">
        <f t="array" ref="E34">VLOOKUP(F34&amp;G34,CHOOSE({1,2},'GEO-MUN'!$B$1:$B$5573&amp;'GEO-MUN'!$D$1:$D$5573,'GEO-MUN'!$A$1:$A$5573),2,0)</f>
        <v>4107207</v>
      </c>
      <c r="F34" s="147" t="s">
        <v>314</v>
      </c>
      <c r="G34" s="147" t="s">
        <v>12</v>
      </c>
      <c r="H34" s="147" t="s">
        <v>9</v>
      </c>
      <c r="I34" s="147" t="s">
        <v>10</v>
      </c>
      <c r="J34" s="147" t="str">
        <f t="shared" si="0"/>
        <v>x</v>
      </c>
      <c r="K34" s="147" t="s">
        <v>1</v>
      </c>
      <c r="L34" s="377">
        <f>VLOOKUP(G34,'5. estadoproces'!$C$10:$I$24,2,)</f>
        <v>33795</v>
      </c>
      <c r="M34" s="377">
        <f>VLOOKUP(G34,'5. estadoproces'!$C$10:$I$24,4,)</f>
        <v>1950</v>
      </c>
      <c r="N34" s="377">
        <f>VLOOKUP(G34,'5. estadoproces'!$C$10:$I$24,6,)</f>
        <v>35745</v>
      </c>
      <c r="O34" s="83">
        <f t="array" ref="O34">SUMPRODUCT(($G$7:$G$128=$G34)*($K$7:$K$128="Ativa"))</f>
        <v>21</v>
      </c>
      <c r="P34" s="83">
        <f t="array" ref="P34">SUMPRODUCT(($G$7:$G$128=$G34)*($K$7:$K$128="Parada"))</f>
        <v>2</v>
      </c>
      <c r="Q34" s="380">
        <f t="shared" si="1"/>
        <v>23</v>
      </c>
      <c r="R34" s="143">
        <f t="shared" si="2"/>
        <v>1609.2857142857142</v>
      </c>
      <c r="S34" s="143">
        <f t="shared" si="3"/>
        <v>1554.1304347826087</v>
      </c>
    </row>
    <row r="35" spans="1:19" s="143" customFormat="1" ht="13.9" x14ac:dyDescent="0.4">
      <c r="B35" s="144"/>
      <c r="C35" s="223">
        <v>15</v>
      </c>
      <c r="D35" s="147" t="s">
        <v>158</v>
      </c>
      <c r="E35" s="364">
        <f t="array" ref="E35">VLOOKUP(F35&amp;G35,CHOOSE({1,2},'GEO-MUN'!$B$1:$B$5573&amp;'GEO-MUN'!$D$1:$D$5573,'GEO-MUN'!$A$1:$A$5573),2,0)</f>
        <v>4314100</v>
      </c>
      <c r="F35" s="147" t="s">
        <v>306</v>
      </c>
      <c r="G35" s="147" t="s">
        <v>13</v>
      </c>
      <c r="H35" s="147" t="s">
        <v>9</v>
      </c>
      <c r="I35" s="147" t="s">
        <v>10</v>
      </c>
      <c r="J35" s="147" t="str">
        <f t="shared" si="0"/>
        <v>x</v>
      </c>
      <c r="K35" s="147" t="s">
        <v>1</v>
      </c>
      <c r="L35" s="377">
        <f>VLOOKUP(G35,'5. estadoproces'!$C$10:$I$24,2,)</f>
        <v>28180</v>
      </c>
      <c r="M35" s="377">
        <f>VLOOKUP(G35,'5. estadoproces'!$C$10:$I$24,4,)</f>
        <v>3180</v>
      </c>
      <c r="N35" s="377">
        <f>VLOOKUP(G35,'5. estadoproces'!$C$10:$I$24,6,)</f>
        <v>31360</v>
      </c>
      <c r="O35" s="83">
        <f t="array" ref="O35">SUMPRODUCT(($G$7:$G$128=$G35)*($K$7:$K$128="Ativa"))</f>
        <v>22</v>
      </c>
      <c r="P35" s="83">
        <f t="array" ref="P35">SUMPRODUCT(($G$7:$G$128=$G35)*($K$7:$K$128="Parada"))</f>
        <v>4</v>
      </c>
      <c r="Q35" s="380">
        <f t="shared" si="1"/>
        <v>26</v>
      </c>
      <c r="R35" s="143">
        <f t="shared" si="2"/>
        <v>1280.909090909091</v>
      </c>
      <c r="S35" s="143">
        <f t="shared" si="3"/>
        <v>1206.1538461538462</v>
      </c>
    </row>
    <row r="36" spans="1:19" s="143" customFormat="1" ht="13.9" x14ac:dyDescent="0.4">
      <c r="B36" s="144"/>
      <c r="C36" s="223">
        <v>16</v>
      </c>
      <c r="D36" s="147" t="s">
        <v>20</v>
      </c>
      <c r="E36" s="364">
        <f t="array" ref="E36">VLOOKUP(F36&amp;G36,CHOOSE({1,2},'GEO-MUN'!$B$1:$B$5573&amp;'GEO-MUN'!$D$1:$D$5573,'GEO-MUN'!$A$1:$A$5573),2,0)</f>
        <v>5107602</v>
      </c>
      <c r="F36" s="147" t="s">
        <v>292</v>
      </c>
      <c r="G36" s="147" t="s">
        <v>11</v>
      </c>
      <c r="H36" s="147" t="s">
        <v>9</v>
      </c>
      <c r="I36" s="147" t="s">
        <v>10</v>
      </c>
      <c r="J36" s="147" t="str">
        <f t="shared" si="0"/>
        <v>x</v>
      </c>
      <c r="K36" s="147" t="s">
        <v>1</v>
      </c>
      <c r="L36" s="377">
        <f>VLOOKUP(G36,'5. estadoproces'!$C$10:$I$24,2,)</f>
        <v>34236</v>
      </c>
      <c r="M36" s="377">
        <f>VLOOKUP(G36,'5. estadoproces'!$C$10:$I$24,4,)</f>
        <v>4500</v>
      </c>
      <c r="N36" s="377">
        <f>VLOOKUP(G36,'5. estadoproces'!$C$10:$I$24,6,)</f>
        <v>38736</v>
      </c>
      <c r="O36" s="83">
        <f t="array" ref="O36">SUMPRODUCT(($G$7:$G$128=$G36)*($K$7:$K$128="Ativa"))</f>
        <v>15</v>
      </c>
      <c r="P36" s="83">
        <f t="array" ref="P36">SUMPRODUCT(($G$7:$G$128=$G36)*($K$7:$K$128="Parada"))</f>
        <v>3</v>
      </c>
      <c r="Q36" s="380">
        <f t="shared" si="1"/>
        <v>18</v>
      </c>
      <c r="R36" s="143">
        <f t="shared" si="2"/>
        <v>2282.4</v>
      </c>
      <c r="S36" s="143">
        <f t="shared" si="3"/>
        <v>2152</v>
      </c>
    </row>
    <row r="37" spans="1:19" s="143" customFormat="1" ht="13.9" x14ac:dyDescent="0.4">
      <c r="B37" s="144"/>
      <c r="C37" s="223">
        <v>16</v>
      </c>
      <c r="D37" s="147" t="s">
        <v>20</v>
      </c>
      <c r="E37" s="364">
        <f t="array" ref="E37">VLOOKUP(F37&amp;G37,CHOOSE({1,2},'GEO-MUN'!$B$1:$B$5573&amp;'GEO-MUN'!$D$1:$D$5573,'GEO-MUN'!$A$1:$A$5573),2,0)</f>
        <v>4314100</v>
      </c>
      <c r="F37" s="147" t="s">
        <v>306</v>
      </c>
      <c r="G37" s="147" t="s">
        <v>13</v>
      </c>
      <c r="H37" s="147" t="s">
        <v>9</v>
      </c>
      <c r="I37" s="147" t="s">
        <v>10</v>
      </c>
      <c r="J37" s="147" t="str">
        <f t="shared" si="0"/>
        <v>x</v>
      </c>
      <c r="K37" s="147" t="s">
        <v>1</v>
      </c>
      <c r="L37" s="377">
        <f>VLOOKUP(G37,'5. estadoproces'!$C$10:$I$24,2,)</f>
        <v>28180</v>
      </c>
      <c r="M37" s="377">
        <f>VLOOKUP(G37,'5. estadoproces'!$C$10:$I$24,4,)</f>
        <v>3180</v>
      </c>
      <c r="N37" s="377">
        <f>VLOOKUP(G37,'5. estadoproces'!$C$10:$I$24,6,)</f>
        <v>31360</v>
      </c>
      <c r="O37" s="83">
        <f t="array" ref="O37">SUMPRODUCT(($G$7:$G$128=$G37)*($K$7:$K$128="Ativa"))</f>
        <v>22</v>
      </c>
      <c r="P37" s="83">
        <f t="array" ref="P37">SUMPRODUCT(($G$7:$G$128=$G37)*($K$7:$K$128="Parada"))</f>
        <v>4</v>
      </c>
      <c r="Q37" s="380">
        <f t="shared" si="1"/>
        <v>26</v>
      </c>
      <c r="R37" s="143">
        <f t="shared" si="2"/>
        <v>1280.909090909091</v>
      </c>
      <c r="S37" s="143">
        <f t="shared" si="3"/>
        <v>1206.1538461538462</v>
      </c>
    </row>
    <row r="38" spans="1:19" s="143" customFormat="1" ht="13.9" x14ac:dyDescent="0.4">
      <c r="B38" s="144"/>
      <c r="C38" s="223">
        <v>16</v>
      </c>
      <c r="D38" s="147" t="s">
        <v>20</v>
      </c>
      <c r="E38" s="364">
        <f t="array" ref="E38">VLOOKUP(F38&amp;G38,CHOOSE({1,2},'GEO-MUN'!$B$1:$B$5573&amp;'GEO-MUN'!$D$1:$D$5573,'GEO-MUN'!$A$1:$A$5573),2,0)</f>
        <v>4315602</v>
      </c>
      <c r="F38" s="147" t="s">
        <v>307</v>
      </c>
      <c r="G38" s="147" t="s">
        <v>13</v>
      </c>
      <c r="H38" s="147" t="s">
        <v>9</v>
      </c>
      <c r="I38" s="147" t="s">
        <v>10</v>
      </c>
      <c r="J38" s="147" t="str">
        <f t="shared" si="0"/>
        <v>x</v>
      </c>
      <c r="K38" s="147" t="s">
        <v>1</v>
      </c>
      <c r="L38" s="377">
        <f>VLOOKUP(G38,'5. estadoproces'!$C$10:$I$24,2,)</f>
        <v>28180</v>
      </c>
      <c r="M38" s="377">
        <f>VLOOKUP(G38,'5. estadoproces'!$C$10:$I$24,4,)</f>
        <v>3180</v>
      </c>
      <c r="N38" s="377">
        <f>VLOOKUP(G38,'5. estadoproces'!$C$10:$I$24,6,)</f>
        <v>31360</v>
      </c>
      <c r="O38" s="83">
        <f t="array" ref="O38">SUMPRODUCT(($G$7:$G$128=$G38)*($K$7:$K$128="Ativa"))</f>
        <v>22</v>
      </c>
      <c r="P38" s="83">
        <f t="array" ref="P38">SUMPRODUCT(($G$7:$G$128=$G38)*($K$7:$K$128="Parada"))</f>
        <v>4</v>
      </c>
      <c r="Q38" s="380">
        <f t="shared" si="1"/>
        <v>26</v>
      </c>
      <c r="R38" s="143">
        <f t="shared" si="2"/>
        <v>1280.909090909091</v>
      </c>
      <c r="S38" s="143">
        <f t="shared" si="3"/>
        <v>1206.1538461538462</v>
      </c>
    </row>
    <row r="39" spans="1:19" s="143" customFormat="1" ht="13.9" x14ac:dyDescent="0.4">
      <c r="B39" s="144"/>
      <c r="C39" s="223">
        <v>16</v>
      </c>
      <c r="D39" s="147" t="s">
        <v>20</v>
      </c>
      <c r="E39" s="364">
        <f t="array" ref="E39">VLOOKUP(F39&amp;G39,CHOOSE({1,2},'GEO-MUN'!$B$1:$B$5573&amp;'GEO-MUN'!$D$1:$D$5573,'GEO-MUN'!$A$1:$A$5573),2,0)</f>
        <v>2919553</v>
      </c>
      <c r="F39" s="147" t="s">
        <v>315</v>
      </c>
      <c r="G39" s="147" t="s">
        <v>21</v>
      </c>
      <c r="H39" s="147" t="s">
        <v>9</v>
      </c>
      <c r="I39" s="147" t="s">
        <v>10</v>
      </c>
      <c r="J39" s="147" t="str">
        <f t="shared" si="0"/>
        <v>x</v>
      </c>
      <c r="K39" s="147" t="s">
        <v>1</v>
      </c>
      <c r="L39" s="377">
        <f>VLOOKUP(G39,'5. estadoproces'!$C$10:$I$24,2,)</f>
        <v>6491</v>
      </c>
      <c r="M39" s="377">
        <f>VLOOKUP(G39,'5. estadoproces'!$C$10:$I$24,4,)</f>
        <v>0</v>
      </c>
      <c r="N39" s="377">
        <f>VLOOKUP(G39,'5. estadoproces'!$C$10:$I$24,6,)</f>
        <v>6491</v>
      </c>
      <c r="O39" s="83">
        <f t="array" ref="O39">SUMPRODUCT(($G$7:$G$128=$G39)*($K$7:$K$128="Ativa"))</f>
        <v>4</v>
      </c>
      <c r="P39" s="83">
        <f t="array" ref="P39">SUMPRODUCT(($G$7:$G$128=$G39)*($K$7:$K$128="Parada"))</f>
        <v>0</v>
      </c>
      <c r="Q39" s="380">
        <f t="shared" si="1"/>
        <v>4</v>
      </c>
      <c r="R39" s="143">
        <f t="shared" si="2"/>
        <v>1622.75</v>
      </c>
      <c r="S39" s="143">
        <f t="shared" si="3"/>
        <v>1622.75</v>
      </c>
    </row>
    <row r="40" spans="1:19" s="143" customFormat="1" ht="13.9" x14ac:dyDescent="0.4">
      <c r="B40" s="144"/>
      <c r="C40" s="223">
        <v>16</v>
      </c>
      <c r="D40" s="147" t="s">
        <v>20</v>
      </c>
      <c r="E40" s="364">
        <f t="array" ref="E40">VLOOKUP(F40&amp;G40,CHOOSE({1,2},'GEO-MUN'!$B$1:$B$5573&amp;'GEO-MUN'!$D$1:$D$5573,'GEO-MUN'!$A$1:$A$5573),2,0)</f>
        <v>5106224</v>
      </c>
      <c r="F40" s="147" t="s">
        <v>316</v>
      </c>
      <c r="G40" s="147" t="s">
        <v>11</v>
      </c>
      <c r="H40" s="147" t="s">
        <v>9</v>
      </c>
      <c r="I40" s="147" t="s">
        <v>10</v>
      </c>
      <c r="J40" s="147" t="str">
        <f t="shared" si="0"/>
        <v>x</v>
      </c>
      <c r="K40" s="147" t="s">
        <v>1</v>
      </c>
      <c r="L40" s="377">
        <f>VLOOKUP(G40,'5. estadoproces'!$C$10:$I$24,2,)</f>
        <v>34236</v>
      </c>
      <c r="M40" s="377">
        <f>VLOOKUP(G40,'5. estadoproces'!$C$10:$I$24,4,)</f>
        <v>4500</v>
      </c>
      <c r="N40" s="377">
        <f>VLOOKUP(G40,'5. estadoproces'!$C$10:$I$24,6,)</f>
        <v>38736</v>
      </c>
      <c r="O40" s="83">
        <f t="array" ref="O40">SUMPRODUCT(($G$7:$G$128=$G40)*($K$7:$K$128="Ativa"))</f>
        <v>15</v>
      </c>
      <c r="P40" s="83">
        <f t="array" ref="P40">SUMPRODUCT(($G$7:$G$128=$G40)*($K$7:$K$128="Parada"))</f>
        <v>3</v>
      </c>
      <c r="Q40" s="380">
        <f t="shared" si="1"/>
        <v>18</v>
      </c>
      <c r="R40" s="143">
        <f t="shared" si="2"/>
        <v>2282.4</v>
      </c>
      <c r="S40" s="143">
        <f t="shared" si="3"/>
        <v>2152</v>
      </c>
    </row>
    <row r="41" spans="1:19" s="143" customFormat="1" ht="13.9" x14ac:dyDescent="0.4">
      <c r="B41" s="144"/>
      <c r="C41" s="223">
        <v>16</v>
      </c>
      <c r="D41" s="147" t="s">
        <v>20</v>
      </c>
      <c r="E41" s="364">
        <f t="array" ref="E41">VLOOKUP(F41&amp;G41,CHOOSE({1,2},'GEO-MUN'!$B$1:$B$5573&amp;'GEO-MUN'!$D$1:$D$5573,'GEO-MUN'!$A$1:$A$5573),2,0)</f>
        <v>4119905</v>
      </c>
      <c r="F41" s="147" t="s">
        <v>317</v>
      </c>
      <c r="G41" s="147" t="s">
        <v>12</v>
      </c>
      <c r="H41" s="147" t="s">
        <v>9</v>
      </c>
      <c r="I41" s="147" t="s">
        <v>10</v>
      </c>
      <c r="J41" s="147" t="str">
        <f t="shared" si="0"/>
        <v>x</v>
      </c>
      <c r="K41" s="147" t="s">
        <v>1</v>
      </c>
      <c r="L41" s="377">
        <f>VLOOKUP(G41,'5. estadoproces'!$C$10:$I$24,2,)</f>
        <v>33795</v>
      </c>
      <c r="M41" s="377">
        <f>VLOOKUP(G41,'5. estadoproces'!$C$10:$I$24,4,)</f>
        <v>1950</v>
      </c>
      <c r="N41" s="377">
        <f>VLOOKUP(G41,'5. estadoproces'!$C$10:$I$24,6,)</f>
        <v>35745</v>
      </c>
      <c r="O41" s="83">
        <f t="array" ref="O41">SUMPRODUCT(($G$7:$G$128=$G41)*($K$7:$K$128="Ativa"))</f>
        <v>21</v>
      </c>
      <c r="P41" s="83">
        <f t="array" ref="P41">SUMPRODUCT(($G$7:$G$128=$G41)*($K$7:$K$128="Parada"))</f>
        <v>2</v>
      </c>
      <c r="Q41" s="380">
        <f t="shared" si="1"/>
        <v>23</v>
      </c>
      <c r="R41" s="143">
        <f t="shared" si="2"/>
        <v>1609.2857142857142</v>
      </c>
      <c r="S41" s="143">
        <f t="shared" si="3"/>
        <v>1554.1304347826087</v>
      </c>
    </row>
    <row r="42" spans="1:19" s="150" customFormat="1" ht="13.9" x14ac:dyDescent="0.4">
      <c r="A42" s="143"/>
      <c r="B42" s="144"/>
      <c r="C42" s="223">
        <v>16</v>
      </c>
      <c r="D42" s="147" t="s">
        <v>20</v>
      </c>
      <c r="E42" s="364">
        <f t="array" ref="E42">VLOOKUP(F42&amp;G42,CHOOSE({1,2},'GEO-MUN'!$B$1:$B$5573&amp;'GEO-MUN'!$D$1:$D$5573,'GEO-MUN'!$A$1:$A$5573),2,0)</f>
        <v>2211209</v>
      </c>
      <c r="F42" s="147" t="s">
        <v>318</v>
      </c>
      <c r="G42" s="147" t="s">
        <v>27</v>
      </c>
      <c r="H42" s="147" t="s">
        <v>9</v>
      </c>
      <c r="I42" s="147" t="s">
        <v>10</v>
      </c>
      <c r="J42" s="147" t="str">
        <f t="shared" si="0"/>
        <v>x</v>
      </c>
      <c r="K42" s="147" t="s">
        <v>1</v>
      </c>
      <c r="L42" s="377">
        <f>VLOOKUP(G42,'5. estadoproces'!$C$10:$I$24,2,)</f>
        <v>2800</v>
      </c>
      <c r="M42" s="377">
        <f>VLOOKUP(G42,'5. estadoproces'!$C$10:$I$24,4,)</f>
        <v>0</v>
      </c>
      <c r="N42" s="377">
        <f>VLOOKUP(G42,'5. estadoproces'!$C$10:$I$24,6,)</f>
        <v>2800</v>
      </c>
      <c r="O42" s="83">
        <f t="array" ref="O42">SUMPRODUCT(($G$7:$G$128=$G42)*($K$7:$K$128="Ativa"))</f>
        <v>2</v>
      </c>
      <c r="P42" s="83">
        <f t="array" ref="P42">SUMPRODUCT(($G$7:$G$128=$G42)*($K$7:$K$128="Parada"))</f>
        <v>0</v>
      </c>
      <c r="Q42" s="380">
        <f t="shared" si="1"/>
        <v>2</v>
      </c>
      <c r="R42" s="143">
        <f t="shared" si="2"/>
        <v>1400</v>
      </c>
      <c r="S42" s="143">
        <f t="shared" si="3"/>
        <v>1400</v>
      </c>
    </row>
    <row r="43" spans="1:19" s="150" customFormat="1" ht="13.9" x14ac:dyDescent="0.4">
      <c r="A43" s="143"/>
      <c r="B43" s="144"/>
      <c r="C43" s="223">
        <v>16</v>
      </c>
      <c r="D43" s="147" t="s">
        <v>20</v>
      </c>
      <c r="E43" s="364">
        <f t="array" ref="E43">VLOOKUP(F43&amp;G43,CHOOSE({1,2},'GEO-MUN'!$B$1:$B$5573&amp;'GEO-MUN'!$D$1:$D$5573,'GEO-MUN'!$A$1:$A$5573),2,0)</f>
        <v>5212501</v>
      </c>
      <c r="F43" s="147" t="s">
        <v>319</v>
      </c>
      <c r="G43" s="147" t="s">
        <v>19</v>
      </c>
      <c r="H43" s="218" t="s">
        <v>9</v>
      </c>
      <c r="I43" s="147" t="s">
        <v>10</v>
      </c>
      <c r="J43" s="147" t="str">
        <f t="shared" si="0"/>
        <v>x</v>
      </c>
      <c r="K43" s="218" t="s">
        <v>1</v>
      </c>
      <c r="L43" s="377">
        <f>VLOOKUP(G43,'5. estadoproces'!$C$10:$I$24,2,)</f>
        <v>19885</v>
      </c>
      <c r="M43" s="377">
        <f>VLOOKUP(G43,'5. estadoproces'!$C$10:$I$24,4,)</f>
        <v>1600</v>
      </c>
      <c r="N43" s="377">
        <f>VLOOKUP(G43,'5. estadoproces'!$C$10:$I$24,6,)</f>
        <v>21485</v>
      </c>
      <c r="O43" s="83">
        <f t="array" ref="O43">SUMPRODUCT(($G$7:$G$128=$G43)*($K$7:$K$128="Ativa"))</f>
        <v>14</v>
      </c>
      <c r="P43" s="83">
        <f t="array" ref="P43">SUMPRODUCT(($G$7:$G$128=$G43)*($K$7:$K$128="Parada"))</f>
        <v>2</v>
      </c>
      <c r="Q43" s="380">
        <f t="shared" si="1"/>
        <v>16</v>
      </c>
      <c r="R43" s="143">
        <f t="shared" si="2"/>
        <v>1420.3571428571429</v>
      </c>
      <c r="S43" s="143">
        <f t="shared" si="3"/>
        <v>1342.8125</v>
      </c>
    </row>
    <row r="44" spans="1:19" s="150" customFormat="1" ht="13.9" x14ac:dyDescent="0.4">
      <c r="A44" s="143"/>
      <c r="B44" s="144"/>
      <c r="C44" s="223">
        <v>16</v>
      </c>
      <c r="D44" s="147" t="s">
        <v>20</v>
      </c>
      <c r="E44" s="364">
        <f t="array" ref="E44">VLOOKUP(F44&amp;G44,CHOOSE({1,2},'GEO-MUN'!$B$1:$B$5573&amp;'GEO-MUN'!$D$1:$D$5573,'GEO-MUN'!$A$1:$A$5573),2,0)</f>
        <v>5003702</v>
      </c>
      <c r="F44" s="147" t="s">
        <v>320</v>
      </c>
      <c r="G44" s="147" t="s">
        <v>8</v>
      </c>
      <c r="H44" s="218" t="s">
        <v>9</v>
      </c>
      <c r="I44" s="147" t="s">
        <v>10</v>
      </c>
      <c r="J44" s="147" t="str">
        <f t="shared" si="0"/>
        <v>x</v>
      </c>
      <c r="K44" s="218" t="s">
        <v>1</v>
      </c>
      <c r="L44" s="377">
        <f>VLOOKUP(G44,'5. estadoproces'!$C$10:$I$24,2,)</f>
        <v>6540</v>
      </c>
      <c r="M44" s="377">
        <f>VLOOKUP(G44,'5. estadoproces'!$C$10:$I$24,4,)</f>
        <v>4050</v>
      </c>
      <c r="N44" s="377">
        <f>VLOOKUP(G44,'5. estadoproces'!$C$10:$I$24,6,)</f>
        <v>10590</v>
      </c>
      <c r="O44" s="83">
        <f t="array" ref="O44">SUMPRODUCT(($G$7:$G$128=$G44)*($K$7:$K$128="Ativa"))</f>
        <v>4</v>
      </c>
      <c r="P44" s="83">
        <f t="array" ref="P44">SUMPRODUCT(($G$7:$G$128=$G44)*($K$7:$K$128="Parada"))</f>
        <v>3</v>
      </c>
      <c r="Q44" s="380">
        <f t="shared" si="1"/>
        <v>7</v>
      </c>
      <c r="R44" s="143">
        <f t="shared" si="2"/>
        <v>1635</v>
      </c>
      <c r="S44" s="143">
        <f t="shared" si="3"/>
        <v>1512.8571428571429</v>
      </c>
    </row>
    <row r="45" spans="1:19" s="150" customFormat="1" ht="13.9" x14ac:dyDescent="0.4">
      <c r="A45" s="143"/>
      <c r="B45" s="144"/>
      <c r="C45" s="223">
        <v>16</v>
      </c>
      <c r="D45" s="147" t="s">
        <v>20</v>
      </c>
      <c r="E45" s="364">
        <f t="array" ref="E45">VLOOKUP(F45&amp;G45,CHOOSE({1,2},'GEO-MUN'!$B$1:$B$5573&amp;'GEO-MUN'!$D$1:$D$5573,'GEO-MUN'!$A$1:$A$5573),2,0)</f>
        <v>5107602</v>
      </c>
      <c r="F45" s="147" t="s">
        <v>292</v>
      </c>
      <c r="G45" s="147" t="s">
        <v>11</v>
      </c>
      <c r="H45" s="218" t="s">
        <v>41</v>
      </c>
      <c r="I45" s="147" t="s">
        <v>23</v>
      </c>
      <c r="J45" s="147" t="str">
        <f t="shared" si="0"/>
        <v/>
      </c>
      <c r="K45" s="147" t="s">
        <v>1</v>
      </c>
      <c r="L45" s="377">
        <f>VLOOKUP(G45,'5. estadoproces'!$C$10:$I$24,2,)</f>
        <v>34236</v>
      </c>
      <c r="M45" s="377">
        <f>VLOOKUP(G45,'5. estadoproces'!$C$10:$I$24,4,)</f>
        <v>4500</v>
      </c>
      <c r="N45" s="377">
        <f>VLOOKUP(G45,'5. estadoproces'!$C$10:$I$24,6,)</f>
        <v>38736</v>
      </c>
      <c r="O45" s="83">
        <f t="array" ref="O45">SUMPRODUCT(($G$7:$G$128=$G45)*($K$7:$K$128="Ativa"))</f>
        <v>15</v>
      </c>
      <c r="P45" s="83">
        <f t="array" ref="P45">SUMPRODUCT(($G$7:$G$128=$G45)*($K$7:$K$128="Parada"))</f>
        <v>3</v>
      </c>
      <c r="Q45" s="380">
        <f t="shared" si="1"/>
        <v>18</v>
      </c>
      <c r="R45" s="143">
        <f t="shared" si="2"/>
        <v>2282.4</v>
      </c>
      <c r="S45" s="143">
        <f t="shared" si="3"/>
        <v>2152</v>
      </c>
    </row>
    <row r="46" spans="1:19" s="150" customFormat="1" ht="13.9" x14ac:dyDescent="0.4">
      <c r="A46" s="143"/>
      <c r="B46" s="144"/>
      <c r="C46" s="223">
        <v>17</v>
      </c>
      <c r="D46" s="147" t="s">
        <v>99</v>
      </c>
      <c r="E46" s="364">
        <f t="array" ref="E46">VLOOKUP(F46&amp;G46,CHOOSE({1,2},'GEO-MUN'!$B$1:$B$5573&amp;'GEO-MUN'!$D$1:$D$5573,'GEO-MUN'!$A$1:$A$5573),2,0)</f>
        <v>4317202</v>
      </c>
      <c r="F46" s="147" t="s">
        <v>321</v>
      </c>
      <c r="G46" s="147" t="s">
        <v>13</v>
      </c>
      <c r="H46" s="218" t="s">
        <v>9</v>
      </c>
      <c r="I46" s="147" t="s">
        <v>159</v>
      </c>
      <c r="J46" s="147" t="s">
        <v>5606</v>
      </c>
      <c r="K46" s="147" t="s">
        <v>1</v>
      </c>
      <c r="L46" s="377">
        <f>VLOOKUP(G46,'5. estadoproces'!$C$10:$I$24,2,)</f>
        <v>28180</v>
      </c>
      <c r="M46" s="377">
        <f>VLOOKUP(G46,'5. estadoproces'!$C$10:$I$24,4,)</f>
        <v>3180</v>
      </c>
      <c r="N46" s="377">
        <f>VLOOKUP(G46,'5. estadoproces'!$C$10:$I$24,6,)</f>
        <v>31360</v>
      </c>
      <c r="O46" s="83">
        <f t="array" ref="O46">SUMPRODUCT(($G$7:$G$128=$G46)*($K$7:$K$128="Ativa"))</f>
        <v>22</v>
      </c>
      <c r="P46" s="83">
        <f t="array" ref="P46">SUMPRODUCT(($G$7:$G$128=$G46)*($K$7:$K$128="Parada"))</f>
        <v>4</v>
      </c>
      <c r="Q46" s="380">
        <f t="shared" si="1"/>
        <v>26</v>
      </c>
      <c r="R46" s="143">
        <f t="shared" si="2"/>
        <v>1280.909090909091</v>
      </c>
      <c r="S46" s="143">
        <f t="shared" si="3"/>
        <v>1206.1538461538462</v>
      </c>
    </row>
    <row r="47" spans="1:19" s="150" customFormat="1" ht="13.9" x14ac:dyDescent="0.4">
      <c r="A47" s="143"/>
      <c r="B47" s="144"/>
      <c r="C47" s="223">
        <v>17</v>
      </c>
      <c r="D47" s="147" t="s">
        <v>99</v>
      </c>
      <c r="E47" s="364">
        <f t="array" ref="E47">VLOOKUP(F47&amp;G47,CHOOSE({1,2},'GEO-MUN'!$B$1:$B$5573&amp;'GEO-MUN'!$D$1:$D$5573,'GEO-MUN'!$A$1:$A$5573),2,0)</f>
        <v>4307807</v>
      </c>
      <c r="F47" s="147" t="s">
        <v>322</v>
      </c>
      <c r="G47" s="147" t="s">
        <v>13</v>
      </c>
      <c r="H47" s="147" t="s">
        <v>9</v>
      </c>
      <c r="I47" s="147" t="s">
        <v>10</v>
      </c>
      <c r="J47" s="147" t="str">
        <f t="shared" si="0"/>
        <v>x</v>
      </c>
      <c r="K47" s="147" t="s">
        <v>1</v>
      </c>
      <c r="L47" s="377">
        <f>VLOOKUP(G47,'5. estadoproces'!$C$10:$I$24,2,)</f>
        <v>28180</v>
      </c>
      <c r="M47" s="377">
        <f>VLOOKUP(G47,'5. estadoproces'!$C$10:$I$24,4,)</f>
        <v>3180</v>
      </c>
      <c r="N47" s="377">
        <f>VLOOKUP(G47,'5. estadoproces'!$C$10:$I$24,6,)</f>
        <v>31360</v>
      </c>
      <c r="O47" s="83">
        <f t="array" ref="O47">SUMPRODUCT(($G$7:$G$128=$G47)*($K$7:$K$128="Ativa"))</f>
        <v>22</v>
      </c>
      <c r="P47" s="83">
        <f t="array" ref="P47">SUMPRODUCT(($G$7:$G$128=$G47)*($K$7:$K$128="Parada"))</f>
        <v>4</v>
      </c>
      <c r="Q47" s="380">
        <f t="shared" si="1"/>
        <v>26</v>
      </c>
      <c r="R47" s="143">
        <f t="shared" si="2"/>
        <v>1280.909090909091</v>
      </c>
      <c r="S47" s="143">
        <f t="shared" si="3"/>
        <v>1206.1538461538462</v>
      </c>
    </row>
    <row r="48" spans="1:19" s="150" customFormat="1" ht="13.9" x14ac:dyDescent="0.4">
      <c r="A48" s="143"/>
      <c r="B48" s="144"/>
      <c r="C48" s="473">
        <v>17</v>
      </c>
      <c r="D48" s="474" t="s">
        <v>99</v>
      </c>
      <c r="E48" s="475">
        <f t="array" ref="E48">VLOOKUP(F48&amp;G48,CHOOSE({1,2},'GEO-MUN'!$B$1:$B$5573&amp;'GEO-MUN'!$D$1:$D$5573,'GEO-MUN'!$A$1:$A$5573),2,0)</f>
        <v>4307807</v>
      </c>
      <c r="F48" s="474" t="s">
        <v>322</v>
      </c>
      <c r="G48" s="474" t="s">
        <v>13</v>
      </c>
      <c r="H48" s="474" t="s">
        <v>9</v>
      </c>
      <c r="I48" s="474" t="s">
        <v>146</v>
      </c>
      <c r="J48" s="474" t="s">
        <v>5606</v>
      </c>
      <c r="K48" s="474" t="s">
        <v>4</v>
      </c>
      <c r="L48" s="377">
        <f>VLOOKUP(G48,'5. estadoproces'!$C$10:$I$24,2,)</f>
        <v>28180</v>
      </c>
      <c r="M48" s="377">
        <f>VLOOKUP(G48,'5. estadoproces'!$C$10:$I$24,4,)</f>
        <v>3180</v>
      </c>
      <c r="N48" s="377">
        <f>VLOOKUP(G48,'5. estadoproces'!$C$10:$I$24,6,)</f>
        <v>31360</v>
      </c>
      <c r="O48" s="83">
        <f t="array" ref="O48">SUMPRODUCT(($G$7:$G$128=$G48)*($K$7:$K$128="Ativa"))</f>
        <v>22</v>
      </c>
      <c r="P48" s="83">
        <f t="array" ref="P48">SUMPRODUCT(($G$7:$G$128=$G48)*($K$7:$K$128="Parada"))</f>
        <v>4</v>
      </c>
      <c r="Q48" s="380">
        <f t="shared" si="1"/>
        <v>26</v>
      </c>
      <c r="R48" s="143">
        <f t="shared" si="2"/>
        <v>795</v>
      </c>
      <c r="S48" s="143">
        <f t="shared" si="3"/>
        <v>1206.1538461538462</v>
      </c>
    </row>
    <row r="49" spans="1:19" s="150" customFormat="1" ht="13.9" x14ac:dyDescent="0.4">
      <c r="A49" s="143"/>
      <c r="B49" s="144"/>
      <c r="C49" s="223">
        <v>17</v>
      </c>
      <c r="D49" s="147" t="s">
        <v>99</v>
      </c>
      <c r="E49" s="364">
        <f t="array" ref="E49">VLOOKUP(F49&amp;G49,CHOOSE({1,2},'GEO-MUN'!$B$1:$B$5573&amp;'GEO-MUN'!$D$1:$D$5573,'GEO-MUN'!$A$1:$A$5573),2,0)</f>
        <v>4318903</v>
      </c>
      <c r="F49" s="147" t="s">
        <v>323</v>
      </c>
      <c r="G49" s="147" t="s">
        <v>13</v>
      </c>
      <c r="H49" s="147" t="s">
        <v>9</v>
      </c>
      <c r="I49" s="147" t="s">
        <v>10</v>
      </c>
      <c r="J49" s="147" t="str">
        <f t="shared" si="0"/>
        <v>x</v>
      </c>
      <c r="K49" s="147" t="s">
        <v>1</v>
      </c>
      <c r="L49" s="377">
        <f>VLOOKUP(G49,'5. estadoproces'!$C$10:$I$24,2,)</f>
        <v>28180</v>
      </c>
      <c r="M49" s="377">
        <f>VLOOKUP(G49,'5. estadoproces'!$C$10:$I$24,4,)</f>
        <v>3180</v>
      </c>
      <c r="N49" s="377">
        <f>VLOOKUP(G49,'5. estadoproces'!$C$10:$I$24,6,)</f>
        <v>31360</v>
      </c>
      <c r="O49" s="83">
        <f t="array" ref="O49">SUMPRODUCT(($G$7:$G$128=$G49)*($K$7:$K$128="Ativa"))</f>
        <v>22</v>
      </c>
      <c r="P49" s="83">
        <f t="array" ref="P49">SUMPRODUCT(($G$7:$G$128=$G49)*($K$7:$K$128="Parada"))</f>
        <v>4</v>
      </c>
      <c r="Q49" s="380">
        <f t="shared" si="1"/>
        <v>26</v>
      </c>
      <c r="R49" s="143">
        <f t="shared" si="2"/>
        <v>1280.909090909091</v>
      </c>
      <c r="S49" s="143">
        <f t="shared" si="3"/>
        <v>1206.1538461538462</v>
      </c>
    </row>
    <row r="50" spans="1:19" s="150" customFormat="1" ht="13.9" x14ac:dyDescent="0.4">
      <c r="A50" s="143"/>
      <c r="B50" s="144"/>
      <c r="C50" s="223">
        <v>18</v>
      </c>
      <c r="D50" s="147" t="s">
        <v>18</v>
      </c>
      <c r="E50" s="364">
        <f t="array" ref="E50">VLOOKUP(F50&amp;G50,CHOOSE({1,2},'GEO-MUN'!$B$1:$B$5573&amp;'GEO-MUN'!$D$1:$D$5573,'GEO-MUN'!$A$1:$A$5573),2,0)</f>
        <v>5107925</v>
      </c>
      <c r="F50" s="147" t="s">
        <v>324</v>
      </c>
      <c r="G50" s="147" t="s">
        <v>11</v>
      </c>
      <c r="H50" s="147" t="s">
        <v>9</v>
      </c>
      <c r="I50" s="147" t="s">
        <v>10</v>
      </c>
      <c r="J50" s="147" t="str">
        <f t="shared" si="0"/>
        <v>x</v>
      </c>
      <c r="K50" s="147" t="s">
        <v>1</v>
      </c>
      <c r="L50" s="377">
        <f>VLOOKUP(G50,'5. estadoproces'!$C$10:$I$24,2,)</f>
        <v>34236</v>
      </c>
      <c r="M50" s="377">
        <f>VLOOKUP(G50,'5. estadoproces'!$C$10:$I$24,4,)</f>
        <v>4500</v>
      </c>
      <c r="N50" s="377">
        <f>VLOOKUP(G50,'5. estadoproces'!$C$10:$I$24,6,)</f>
        <v>38736</v>
      </c>
      <c r="O50" s="83">
        <f t="array" ref="O50">SUMPRODUCT(($G$7:$G$128=$G50)*($K$7:$K$128="Ativa"))</f>
        <v>15</v>
      </c>
      <c r="P50" s="83">
        <f t="array" ref="P50">SUMPRODUCT(($G$7:$G$128=$G50)*($K$7:$K$128="Parada"))</f>
        <v>3</v>
      </c>
      <c r="Q50" s="380">
        <f t="shared" si="1"/>
        <v>18</v>
      </c>
      <c r="R50" s="143">
        <f t="shared" si="2"/>
        <v>2282.4</v>
      </c>
      <c r="S50" s="143">
        <f t="shared" si="3"/>
        <v>2152</v>
      </c>
    </row>
    <row r="51" spans="1:19" s="150" customFormat="1" ht="13.9" x14ac:dyDescent="0.4">
      <c r="A51" s="143"/>
      <c r="B51" s="144"/>
      <c r="C51" s="223">
        <v>18</v>
      </c>
      <c r="D51" s="147" t="s">
        <v>18</v>
      </c>
      <c r="E51" s="364">
        <f t="array" ref="E51">VLOOKUP(F51&amp;G51,CHOOSE({1,2},'GEO-MUN'!$B$1:$B$5573&amp;'GEO-MUN'!$D$1:$D$5573,'GEO-MUN'!$A$1:$A$5573),2,0)</f>
        <v>5211503</v>
      </c>
      <c r="F51" s="147" t="s">
        <v>325</v>
      </c>
      <c r="G51" s="147" t="s">
        <v>19</v>
      </c>
      <c r="H51" s="147" t="s">
        <v>9</v>
      </c>
      <c r="I51" s="147" t="s">
        <v>147</v>
      </c>
      <c r="J51" s="147" t="s">
        <v>5606</v>
      </c>
      <c r="K51" s="147" t="s">
        <v>1</v>
      </c>
      <c r="L51" s="377">
        <f>VLOOKUP(G51,'5. estadoproces'!$C$10:$I$24,2,)</f>
        <v>19885</v>
      </c>
      <c r="M51" s="377">
        <f>VLOOKUP(G51,'5. estadoproces'!$C$10:$I$24,4,)</f>
        <v>1600</v>
      </c>
      <c r="N51" s="377">
        <f>VLOOKUP(G51,'5. estadoproces'!$C$10:$I$24,6,)</f>
        <v>21485</v>
      </c>
      <c r="O51" s="83">
        <f t="array" ref="O51">SUMPRODUCT(($G$7:$G$128=$G51)*($K$7:$K$128="Ativa"))</f>
        <v>14</v>
      </c>
      <c r="P51" s="83">
        <f t="array" ref="P51">SUMPRODUCT(($G$7:$G$128=$G51)*($K$7:$K$128="Parada"))</f>
        <v>2</v>
      </c>
      <c r="Q51" s="380">
        <f t="shared" si="1"/>
        <v>16</v>
      </c>
      <c r="R51" s="143">
        <f t="shared" si="2"/>
        <v>1420.3571428571429</v>
      </c>
      <c r="S51" s="143">
        <f t="shared" si="3"/>
        <v>1342.8125</v>
      </c>
    </row>
    <row r="52" spans="1:19" s="150" customFormat="1" ht="13.9" x14ac:dyDescent="0.4">
      <c r="A52" s="143"/>
      <c r="B52" s="144"/>
      <c r="C52" s="223">
        <v>18</v>
      </c>
      <c r="D52" s="147" t="s">
        <v>18</v>
      </c>
      <c r="E52" s="364">
        <f t="array" ref="E52">VLOOKUP(F52&amp;G52,CHOOSE({1,2},'GEO-MUN'!$B$1:$B$5573&amp;'GEO-MUN'!$D$1:$D$5573,'GEO-MUN'!$A$1:$A$5573),2,0)</f>
        <v>5220405</v>
      </c>
      <c r="F52" s="147" t="s">
        <v>326</v>
      </c>
      <c r="G52" s="147" t="s">
        <v>19</v>
      </c>
      <c r="H52" s="147" t="s">
        <v>9</v>
      </c>
      <c r="I52" s="147" t="s">
        <v>10</v>
      </c>
      <c r="J52" s="147" t="str">
        <f t="shared" si="0"/>
        <v>x</v>
      </c>
      <c r="K52" s="147" t="s">
        <v>1</v>
      </c>
      <c r="L52" s="377">
        <f>VLOOKUP(G52,'5. estadoproces'!$C$10:$I$24,2,)</f>
        <v>19885</v>
      </c>
      <c r="M52" s="377">
        <f>VLOOKUP(G52,'5. estadoproces'!$C$10:$I$24,4,)</f>
        <v>1600</v>
      </c>
      <c r="N52" s="377">
        <f>VLOOKUP(G52,'5. estadoproces'!$C$10:$I$24,6,)</f>
        <v>21485</v>
      </c>
      <c r="O52" s="83">
        <f t="array" ref="O52">SUMPRODUCT(($G$7:$G$128=$G52)*($K$7:$K$128="Ativa"))</f>
        <v>14</v>
      </c>
      <c r="P52" s="83">
        <f t="array" ref="P52">SUMPRODUCT(($G$7:$G$128=$G52)*($K$7:$K$128="Parada"))</f>
        <v>2</v>
      </c>
      <c r="Q52" s="380">
        <f t="shared" si="1"/>
        <v>16</v>
      </c>
      <c r="R52" s="143">
        <f t="shared" si="2"/>
        <v>1420.3571428571429</v>
      </c>
      <c r="S52" s="143">
        <f t="shared" si="3"/>
        <v>1342.8125</v>
      </c>
    </row>
    <row r="53" spans="1:19" s="150" customFormat="1" ht="13.9" x14ac:dyDescent="0.4">
      <c r="A53" s="143"/>
      <c r="B53" s="144"/>
      <c r="C53" s="223">
        <v>19</v>
      </c>
      <c r="D53" s="147" t="s">
        <v>38</v>
      </c>
      <c r="E53" s="364">
        <f t="array" ref="E53">VLOOKUP(F53&amp;G53,CHOOSE({1,2},'GEO-MUN'!$B$1:$B$5573&amp;'GEO-MUN'!$D$1:$D$5573,'GEO-MUN'!$A$1:$A$5573),2,0)</f>
        <v>3170206</v>
      </c>
      <c r="F53" s="147" t="s">
        <v>294</v>
      </c>
      <c r="G53" s="147" t="s">
        <v>15</v>
      </c>
      <c r="H53" s="147" t="s">
        <v>9</v>
      </c>
      <c r="I53" s="147" t="s">
        <v>10</v>
      </c>
      <c r="J53" s="147" t="str">
        <f t="shared" si="0"/>
        <v>x</v>
      </c>
      <c r="K53" s="147" t="s">
        <v>1</v>
      </c>
      <c r="L53" s="377">
        <f>VLOOKUP(G53,'5. estadoproces'!$C$10:$I$24,2,)</f>
        <v>9100</v>
      </c>
      <c r="M53" s="377">
        <f>VLOOKUP(G53,'5. estadoproces'!$C$10:$I$24,4,)</f>
        <v>0</v>
      </c>
      <c r="N53" s="377">
        <f>VLOOKUP(G53,'5. estadoproces'!$C$10:$I$24,6,)</f>
        <v>9100</v>
      </c>
      <c r="O53" s="83">
        <f t="array" ref="O53">SUMPRODUCT(($G$7:$G$128=$G53)*($K$7:$K$128="Ativa"))</f>
        <v>4</v>
      </c>
      <c r="P53" s="83">
        <f t="array" ref="P53">SUMPRODUCT(($G$7:$G$128=$G53)*($K$7:$K$128="Parada"))</f>
        <v>0</v>
      </c>
      <c r="Q53" s="380">
        <f t="shared" si="1"/>
        <v>4</v>
      </c>
      <c r="R53" s="143">
        <f t="shared" si="2"/>
        <v>2275</v>
      </c>
      <c r="S53" s="143">
        <f t="shared" si="3"/>
        <v>2275</v>
      </c>
    </row>
    <row r="54" spans="1:19" s="150" customFormat="1" ht="13.9" x14ac:dyDescent="0.4">
      <c r="A54" s="143"/>
      <c r="B54" s="144"/>
      <c r="C54" s="223">
        <v>19</v>
      </c>
      <c r="D54" s="147" t="s">
        <v>38</v>
      </c>
      <c r="E54" s="364">
        <f t="array" ref="E54">VLOOKUP(F54&amp;G54,CHOOSE({1,2},'GEO-MUN'!$B$1:$B$5573&amp;'GEO-MUN'!$D$1:$D$5573,'GEO-MUN'!$A$1:$A$5573),2,0)</f>
        <v>5107040</v>
      </c>
      <c r="F54" s="147" t="s">
        <v>327</v>
      </c>
      <c r="G54" s="147" t="s">
        <v>11</v>
      </c>
      <c r="H54" s="147" t="s">
        <v>9</v>
      </c>
      <c r="I54" s="147" t="s">
        <v>10</v>
      </c>
      <c r="J54" s="147" t="str">
        <f t="shared" si="0"/>
        <v>x</v>
      </c>
      <c r="K54" s="147" t="s">
        <v>1</v>
      </c>
      <c r="L54" s="377">
        <f>VLOOKUP(G54,'5. estadoproces'!$C$10:$I$24,2,)</f>
        <v>34236</v>
      </c>
      <c r="M54" s="377">
        <f>VLOOKUP(G54,'5. estadoproces'!$C$10:$I$24,4,)</f>
        <v>4500</v>
      </c>
      <c r="N54" s="377">
        <f>VLOOKUP(G54,'5. estadoproces'!$C$10:$I$24,6,)</f>
        <v>38736</v>
      </c>
      <c r="O54" s="83">
        <f t="array" ref="O54">SUMPRODUCT(($G$7:$G$128=$G54)*($K$7:$K$128="Ativa"))</f>
        <v>15</v>
      </c>
      <c r="P54" s="83">
        <f t="array" ref="P54">SUMPRODUCT(($G$7:$G$128=$G54)*($K$7:$K$128="Parada"))</f>
        <v>3</v>
      </c>
      <c r="Q54" s="380">
        <f t="shared" si="1"/>
        <v>18</v>
      </c>
      <c r="R54" s="143">
        <f t="shared" si="2"/>
        <v>2282.4</v>
      </c>
      <c r="S54" s="143">
        <f t="shared" si="3"/>
        <v>2152</v>
      </c>
    </row>
    <row r="55" spans="1:19" s="150" customFormat="1" ht="13.9" x14ac:dyDescent="0.4">
      <c r="A55" s="143"/>
      <c r="B55" s="144"/>
      <c r="C55" s="223">
        <v>19</v>
      </c>
      <c r="D55" s="147" t="s">
        <v>38</v>
      </c>
      <c r="E55" s="364">
        <f t="array" ref="E55">VLOOKUP(F55&amp;G55,CHOOSE({1,2},'GEO-MUN'!$B$1:$B$5573&amp;'GEO-MUN'!$D$1:$D$5573,'GEO-MUN'!$A$1:$A$5573),2,0)</f>
        <v>5218805</v>
      </c>
      <c r="F55" s="147" t="s">
        <v>311</v>
      </c>
      <c r="G55" s="147" t="s">
        <v>19</v>
      </c>
      <c r="H55" s="147" t="s">
        <v>9</v>
      </c>
      <c r="I55" s="147" t="s">
        <v>10</v>
      </c>
      <c r="J55" s="147" t="str">
        <f t="shared" si="0"/>
        <v>x</v>
      </c>
      <c r="K55" s="147" t="s">
        <v>1</v>
      </c>
      <c r="L55" s="377">
        <f>VLOOKUP(G55,'5. estadoproces'!$C$10:$I$24,2,)</f>
        <v>19885</v>
      </c>
      <c r="M55" s="377">
        <f>VLOOKUP(G55,'5. estadoproces'!$C$10:$I$24,4,)</f>
        <v>1600</v>
      </c>
      <c r="N55" s="377">
        <f>VLOOKUP(G55,'5. estadoproces'!$C$10:$I$24,6,)</f>
        <v>21485</v>
      </c>
      <c r="O55" s="83">
        <f t="array" ref="O55">SUMPRODUCT(($G$7:$G$128=$G55)*($K$7:$K$128="Ativa"))</f>
        <v>14</v>
      </c>
      <c r="P55" s="83">
        <f t="array" ref="P55">SUMPRODUCT(($G$7:$G$128=$G55)*($K$7:$K$128="Parada"))</f>
        <v>2</v>
      </c>
      <c r="Q55" s="380">
        <f t="shared" si="1"/>
        <v>16</v>
      </c>
      <c r="R55" s="143">
        <f t="shared" si="2"/>
        <v>1420.3571428571429</v>
      </c>
      <c r="S55" s="143">
        <f t="shared" si="3"/>
        <v>1342.8125</v>
      </c>
    </row>
    <row r="56" spans="1:19" s="150" customFormat="1" ht="13.9" x14ac:dyDescent="0.4">
      <c r="A56" s="143"/>
      <c r="B56" s="144"/>
      <c r="C56" s="223">
        <v>19</v>
      </c>
      <c r="D56" s="147" t="s">
        <v>38</v>
      </c>
      <c r="E56" s="364">
        <f t="array" ref="E56">VLOOKUP(F56&amp;G56,CHOOSE({1,2},'GEO-MUN'!$B$1:$B$5573&amp;'GEO-MUN'!$D$1:$D$5573,'GEO-MUN'!$A$1:$A$5573),2,0)</f>
        <v>5008305</v>
      </c>
      <c r="F56" s="147" t="s">
        <v>328</v>
      </c>
      <c r="G56" s="147" t="s">
        <v>8</v>
      </c>
      <c r="H56" s="218" t="s">
        <v>9</v>
      </c>
      <c r="I56" s="147" t="s">
        <v>10</v>
      </c>
      <c r="J56" s="147" t="str">
        <f t="shared" si="0"/>
        <v>x</v>
      </c>
      <c r="K56" s="147" t="s">
        <v>1</v>
      </c>
      <c r="L56" s="377">
        <f>VLOOKUP(G56,'5. estadoproces'!$C$10:$I$24,2,)</f>
        <v>6540</v>
      </c>
      <c r="M56" s="377">
        <f>VLOOKUP(G56,'5. estadoproces'!$C$10:$I$24,4,)</f>
        <v>4050</v>
      </c>
      <c r="N56" s="377">
        <f>VLOOKUP(G56,'5. estadoproces'!$C$10:$I$24,6,)</f>
        <v>10590</v>
      </c>
      <c r="O56" s="83">
        <f t="array" ref="O56">SUMPRODUCT(($G$7:$G$128=$G56)*($K$7:$K$128="Ativa"))</f>
        <v>4</v>
      </c>
      <c r="P56" s="83">
        <f t="array" ref="P56">SUMPRODUCT(($G$7:$G$128=$G56)*($K$7:$K$128="Parada"))</f>
        <v>3</v>
      </c>
      <c r="Q56" s="380">
        <f t="shared" si="1"/>
        <v>7</v>
      </c>
      <c r="R56" s="143">
        <f t="shared" si="2"/>
        <v>1635</v>
      </c>
      <c r="S56" s="143">
        <f t="shared" si="3"/>
        <v>1512.8571428571429</v>
      </c>
    </row>
    <row r="57" spans="1:19" s="150" customFormat="1" ht="13.9" x14ac:dyDescent="0.4">
      <c r="A57" s="143"/>
      <c r="B57" s="144"/>
      <c r="C57" s="223">
        <v>19</v>
      </c>
      <c r="D57" s="147" t="s">
        <v>38</v>
      </c>
      <c r="E57" s="364">
        <f t="array" ref="E57">VLOOKUP(F57&amp;G57,CHOOSE({1,2},'GEO-MUN'!$B$1:$B$5573&amp;'GEO-MUN'!$D$1:$D$5573,'GEO-MUN'!$A$1:$A$5573),2,0)</f>
        <v>4119905</v>
      </c>
      <c r="F57" s="147" t="s">
        <v>317</v>
      </c>
      <c r="G57" s="147" t="s">
        <v>12</v>
      </c>
      <c r="H57" s="147" t="s">
        <v>9</v>
      </c>
      <c r="I57" s="147" t="s">
        <v>10</v>
      </c>
      <c r="J57" s="147" t="str">
        <f t="shared" si="0"/>
        <v>x</v>
      </c>
      <c r="K57" s="147" t="s">
        <v>1</v>
      </c>
      <c r="L57" s="377">
        <f>VLOOKUP(G57,'5. estadoproces'!$C$10:$I$24,2,)</f>
        <v>33795</v>
      </c>
      <c r="M57" s="377">
        <f>VLOOKUP(G57,'5. estadoproces'!$C$10:$I$24,4,)</f>
        <v>1950</v>
      </c>
      <c r="N57" s="377">
        <f>VLOOKUP(G57,'5. estadoproces'!$C$10:$I$24,6,)</f>
        <v>35745</v>
      </c>
      <c r="O57" s="83">
        <f t="array" ref="O57">SUMPRODUCT(($G$7:$G$128=$G57)*($K$7:$K$128="Ativa"))</f>
        <v>21</v>
      </c>
      <c r="P57" s="83">
        <f t="array" ref="P57">SUMPRODUCT(($G$7:$G$128=$G57)*($K$7:$K$128="Parada"))</f>
        <v>2</v>
      </c>
      <c r="Q57" s="380">
        <f t="shared" si="1"/>
        <v>23</v>
      </c>
      <c r="R57" s="143">
        <f t="shared" si="2"/>
        <v>1609.2857142857142</v>
      </c>
      <c r="S57" s="143">
        <f t="shared" si="3"/>
        <v>1554.1304347826087</v>
      </c>
    </row>
    <row r="58" spans="1:19" s="143" customFormat="1" ht="13.9" x14ac:dyDescent="0.4">
      <c r="B58" s="144"/>
      <c r="C58" s="223">
        <v>19</v>
      </c>
      <c r="D58" s="147" t="s">
        <v>38</v>
      </c>
      <c r="E58" s="364">
        <f t="array" ref="E58">VLOOKUP(F58&amp;G58,CHOOSE({1,2},'GEO-MUN'!$B$1:$B$5573&amp;'GEO-MUN'!$D$1:$D$5573,'GEO-MUN'!$A$1:$A$5573),2,0)</f>
        <v>2903201</v>
      </c>
      <c r="F58" s="147" t="s">
        <v>329</v>
      </c>
      <c r="G58" s="147" t="s">
        <v>21</v>
      </c>
      <c r="H58" s="147" t="s">
        <v>9</v>
      </c>
      <c r="I58" s="147" t="s">
        <v>10</v>
      </c>
      <c r="J58" s="147" t="str">
        <f t="shared" si="0"/>
        <v>x</v>
      </c>
      <c r="K58" s="147" t="s">
        <v>1</v>
      </c>
      <c r="L58" s="377">
        <f>VLOOKUP(G58,'5. estadoproces'!$C$10:$I$24,2,)</f>
        <v>6491</v>
      </c>
      <c r="M58" s="377">
        <f>VLOOKUP(G58,'5. estadoproces'!$C$10:$I$24,4,)</f>
        <v>0</v>
      </c>
      <c r="N58" s="377">
        <f>VLOOKUP(G58,'5. estadoproces'!$C$10:$I$24,6,)</f>
        <v>6491</v>
      </c>
      <c r="O58" s="83">
        <f t="array" ref="O58">SUMPRODUCT(($G$7:$G$128=$G58)*($K$7:$K$128="Ativa"))</f>
        <v>4</v>
      </c>
      <c r="P58" s="83">
        <f t="array" ref="P58">SUMPRODUCT(($G$7:$G$128=$G58)*($K$7:$K$128="Parada"))</f>
        <v>0</v>
      </c>
      <c r="Q58" s="380">
        <f t="shared" si="1"/>
        <v>4</v>
      </c>
      <c r="R58" s="143">
        <f t="shared" si="2"/>
        <v>1622.75</v>
      </c>
      <c r="S58" s="143">
        <f t="shared" si="3"/>
        <v>1622.75</v>
      </c>
    </row>
    <row r="59" spans="1:19" s="150" customFormat="1" ht="13.9" x14ac:dyDescent="0.4">
      <c r="A59" s="143"/>
      <c r="B59" s="144"/>
      <c r="C59" s="223">
        <v>19</v>
      </c>
      <c r="D59" s="147" t="s">
        <v>141</v>
      </c>
      <c r="E59" s="364">
        <f t="array" ref="E59">VLOOKUP(F59&amp;G59,CHOOSE({1,2},'GEO-MUN'!$B$1:$B$5573&amp;'GEO-MUN'!$D$1:$D$5573,'GEO-MUN'!$A$1:$A$5573),2,0)</f>
        <v>5209101</v>
      </c>
      <c r="F59" s="147" t="s">
        <v>330</v>
      </c>
      <c r="G59" s="147" t="s">
        <v>19</v>
      </c>
      <c r="H59" s="147" t="s">
        <v>9</v>
      </c>
      <c r="I59" s="147" t="s">
        <v>10</v>
      </c>
      <c r="J59" s="147" t="str">
        <f t="shared" si="0"/>
        <v>x</v>
      </c>
      <c r="K59" s="147" t="s">
        <v>1</v>
      </c>
      <c r="L59" s="377">
        <f>VLOOKUP(G59,'5. estadoproces'!$C$10:$I$24,2,)</f>
        <v>19885</v>
      </c>
      <c r="M59" s="377">
        <f>VLOOKUP(G59,'5. estadoproces'!$C$10:$I$24,4,)</f>
        <v>1600</v>
      </c>
      <c r="N59" s="377">
        <f>VLOOKUP(G59,'5. estadoproces'!$C$10:$I$24,6,)</f>
        <v>21485</v>
      </c>
      <c r="O59" s="83">
        <f t="array" ref="O59">SUMPRODUCT(($G$7:$G$128=$G59)*($K$7:$K$128="Ativa"))</f>
        <v>14</v>
      </c>
      <c r="P59" s="83">
        <f t="array" ref="P59">SUMPRODUCT(($G$7:$G$128=$G59)*($K$7:$K$128="Parada"))</f>
        <v>2</v>
      </c>
      <c r="Q59" s="380">
        <f t="shared" si="1"/>
        <v>16</v>
      </c>
      <c r="R59" s="143">
        <f t="shared" si="2"/>
        <v>1420.3571428571429</v>
      </c>
      <c r="S59" s="143">
        <f t="shared" si="3"/>
        <v>1342.8125</v>
      </c>
    </row>
    <row r="60" spans="1:19" s="150" customFormat="1" ht="13.9" x14ac:dyDescent="0.4">
      <c r="A60" s="143"/>
      <c r="B60" s="144"/>
      <c r="C60" s="223">
        <v>20</v>
      </c>
      <c r="D60" s="147" t="s">
        <v>160</v>
      </c>
      <c r="E60" s="364">
        <f t="array" ref="E60">VLOOKUP(F60&amp;G60,CHOOSE({1,2},'GEO-MUN'!$B$1:$B$5573&amp;'GEO-MUN'!$D$1:$D$5573,'GEO-MUN'!$A$1:$A$5573),2,0)</f>
        <v>5218805</v>
      </c>
      <c r="F60" s="147" t="s">
        <v>311</v>
      </c>
      <c r="G60" s="147" t="s">
        <v>19</v>
      </c>
      <c r="H60" s="147" t="s">
        <v>9</v>
      </c>
      <c r="I60" s="147" t="s">
        <v>10</v>
      </c>
      <c r="J60" s="147" t="str">
        <f t="shared" si="0"/>
        <v>x</v>
      </c>
      <c r="K60" s="147" t="s">
        <v>1</v>
      </c>
      <c r="L60" s="377">
        <f>VLOOKUP(G60,'5. estadoproces'!$C$10:$I$24,2,)</f>
        <v>19885</v>
      </c>
      <c r="M60" s="377">
        <f>VLOOKUP(G60,'5. estadoproces'!$C$10:$I$24,4,)</f>
        <v>1600</v>
      </c>
      <c r="N60" s="377">
        <f>VLOOKUP(G60,'5. estadoproces'!$C$10:$I$24,6,)</f>
        <v>21485</v>
      </c>
      <c r="O60" s="83">
        <f t="array" ref="O60">SUMPRODUCT(($G$7:$G$128=$G60)*($K$7:$K$128="Ativa"))</f>
        <v>14</v>
      </c>
      <c r="P60" s="83">
        <f t="array" ref="P60">SUMPRODUCT(($G$7:$G$128=$G60)*($K$7:$K$128="Parada"))</f>
        <v>2</v>
      </c>
      <c r="Q60" s="380">
        <f t="shared" si="1"/>
        <v>16</v>
      </c>
      <c r="R60" s="143">
        <f t="shared" si="2"/>
        <v>1420.3571428571429</v>
      </c>
      <c r="S60" s="143">
        <f t="shared" si="3"/>
        <v>1342.8125</v>
      </c>
    </row>
    <row r="61" spans="1:19" s="150" customFormat="1" ht="13.9" x14ac:dyDescent="0.4">
      <c r="A61" s="143"/>
      <c r="B61" s="144"/>
      <c r="C61" s="473">
        <v>21</v>
      </c>
      <c r="D61" s="474" t="s">
        <v>109</v>
      </c>
      <c r="E61" s="475">
        <f t="array" ref="E61">VLOOKUP(F61&amp;G61,CHOOSE({1,2},'GEO-MUN'!$B$1:$B$5573&amp;'GEO-MUN'!$D$1:$D$5573,'GEO-MUN'!$A$1:$A$5573),2,0)</f>
        <v>5103403</v>
      </c>
      <c r="F61" s="474" t="s">
        <v>303</v>
      </c>
      <c r="G61" s="474" t="s">
        <v>11</v>
      </c>
      <c r="H61" s="474" t="s">
        <v>9</v>
      </c>
      <c r="I61" s="474" t="s">
        <v>10</v>
      </c>
      <c r="J61" s="474" t="str">
        <f t="shared" si="0"/>
        <v>x</v>
      </c>
      <c r="K61" s="474" t="s">
        <v>4</v>
      </c>
      <c r="L61" s="377">
        <f>VLOOKUP(G61,'5. estadoproces'!$C$10:$I$24,2,)</f>
        <v>34236</v>
      </c>
      <c r="M61" s="377">
        <f>VLOOKUP(G61,'5. estadoproces'!$C$10:$I$24,4,)</f>
        <v>4500</v>
      </c>
      <c r="N61" s="377">
        <f>VLOOKUP(G61,'5. estadoproces'!$C$10:$I$24,6,)</f>
        <v>38736</v>
      </c>
      <c r="O61" s="83">
        <f t="array" ref="O61">SUMPRODUCT(($G$7:$G$128=$G61)*($K$7:$K$128="Ativa"))</f>
        <v>15</v>
      </c>
      <c r="P61" s="83">
        <f t="array" ref="P61">SUMPRODUCT(($G$7:$G$128=$G61)*($K$7:$K$128="Parada"))</f>
        <v>3</v>
      </c>
      <c r="Q61" s="380">
        <f t="shared" si="1"/>
        <v>18</v>
      </c>
      <c r="R61" s="143">
        <f t="shared" si="2"/>
        <v>1500</v>
      </c>
      <c r="S61" s="143">
        <f t="shared" si="3"/>
        <v>2152</v>
      </c>
    </row>
    <row r="62" spans="1:19" s="143" customFormat="1" ht="13.9" x14ac:dyDescent="0.4">
      <c r="B62" s="144"/>
      <c r="C62" s="223">
        <v>22</v>
      </c>
      <c r="D62" s="147" t="s">
        <v>175</v>
      </c>
      <c r="E62" s="364">
        <f t="array" ref="E62">VLOOKUP(F62&amp;G62,CHOOSE({1,2},'GEO-MUN'!$B$1:$B$5573&amp;'GEO-MUN'!$D$1:$D$5573,'GEO-MUN'!$A$1:$A$5573),2,0)</f>
        <v>4303509</v>
      </c>
      <c r="F62" s="147" t="s">
        <v>331</v>
      </c>
      <c r="G62" s="147" t="s">
        <v>13</v>
      </c>
      <c r="H62" s="147" t="s">
        <v>9</v>
      </c>
      <c r="I62" s="147" t="s">
        <v>10</v>
      </c>
      <c r="J62" s="147" t="str">
        <f t="shared" si="0"/>
        <v>x</v>
      </c>
      <c r="K62" s="147" t="s">
        <v>1</v>
      </c>
      <c r="L62" s="377">
        <f>VLOOKUP(G62,'5. estadoproces'!$C$10:$I$24,2,)</f>
        <v>28180</v>
      </c>
      <c r="M62" s="377">
        <f>VLOOKUP(G62,'5. estadoproces'!$C$10:$I$24,4,)</f>
        <v>3180</v>
      </c>
      <c r="N62" s="377">
        <f>VLOOKUP(G62,'5. estadoproces'!$C$10:$I$24,6,)</f>
        <v>31360</v>
      </c>
      <c r="O62" s="83">
        <f t="array" ref="O62">SUMPRODUCT(($G$7:$G$128=$G62)*($K$7:$K$128="Ativa"))</f>
        <v>22</v>
      </c>
      <c r="P62" s="83">
        <f t="array" ref="P62">SUMPRODUCT(($G$7:$G$128=$G62)*($K$7:$K$128="Parada"))</f>
        <v>4</v>
      </c>
      <c r="Q62" s="380">
        <f t="shared" si="1"/>
        <v>26</v>
      </c>
      <c r="R62" s="143">
        <f t="shared" si="2"/>
        <v>1280.909090909091</v>
      </c>
      <c r="S62" s="143">
        <f t="shared" si="3"/>
        <v>1206.1538461538462</v>
      </c>
    </row>
    <row r="63" spans="1:19" s="150" customFormat="1" ht="13.9" x14ac:dyDescent="0.4">
      <c r="A63" s="143"/>
      <c r="B63" s="144"/>
      <c r="C63" s="223">
        <v>23</v>
      </c>
      <c r="D63" s="147" t="s">
        <v>29</v>
      </c>
      <c r="E63" s="364">
        <f t="array" ref="E63">VLOOKUP(F63&amp;G63,CHOOSE({1,2},'GEO-MUN'!$B$1:$B$5573&amp;'GEO-MUN'!$D$1:$D$5573,'GEO-MUN'!$A$1:$A$5573),2,0)</f>
        <v>4104303</v>
      </c>
      <c r="F63" s="147" t="s">
        <v>332</v>
      </c>
      <c r="G63" s="147" t="s">
        <v>12</v>
      </c>
      <c r="H63" s="147" t="s">
        <v>9</v>
      </c>
      <c r="I63" s="147" t="s">
        <v>10</v>
      </c>
      <c r="J63" s="147" t="str">
        <f t="shared" si="0"/>
        <v>x</v>
      </c>
      <c r="K63" s="147" t="s">
        <v>1</v>
      </c>
      <c r="L63" s="377">
        <f>VLOOKUP(G63,'5. estadoproces'!$C$10:$I$24,2,)</f>
        <v>33795</v>
      </c>
      <c r="M63" s="377">
        <f>VLOOKUP(G63,'5. estadoproces'!$C$10:$I$24,4,)</f>
        <v>1950</v>
      </c>
      <c r="N63" s="377">
        <f>VLOOKUP(G63,'5. estadoproces'!$C$10:$I$24,6,)</f>
        <v>35745</v>
      </c>
      <c r="O63" s="83">
        <f t="array" ref="O63">SUMPRODUCT(($G$7:$G$128=$G63)*($K$7:$K$128="Ativa"))</f>
        <v>21</v>
      </c>
      <c r="P63" s="83">
        <f t="array" ref="P63">SUMPRODUCT(($G$7:$G$128=$G63)*($K$7:$K$128="Parada"))</f>
        <v>2</v>
      </c>
      <c r="Q63" s="380">
        <f t="shared" si="1"/>
        <v>23</v>
      </c>
      <c r="R63" s="143">
        <f t="shared" si="2"/>
        <v>1609.2857142857142</v>
      </c>
      <c r="S63" s="143">
        <f t="shared" si="3"/>
        <v>1554.1304347826087</v>
      </c>
    </row>
    <row r="64" spans="1:19" s="153" customFormat="1" ht="13.9" x14ac:dyDescent="0.4">
      <c r="A64" s="143"/>
      <c r="B64" s="151"/>
      <c r="C64" s="224">
        <v>24</v>
      </c>
      <c r="D64" s="152" t="s">
        <v>29</v>
      </c>
      <c r="E64" s="364">
        <f t="array" ref="E64">VLOOKUP(F64&amp;G64,CHOOSE({1,2},'GEO-MUN'!$B$1:$B$5573&amp;'GEO-MUN'!$D$1:$D$5573,'GEO-MUN'!$A$1:$A$5573),2,0)</f>
        <v>4118204</v>
      </c>
      <c r="F64" s="152" t="s">
        <v>333</v>
      </c>
      <c r="G64" s="152" t="s">
        <v>12</v>
      </c>
      <c r="H64" s="152" t="s">
        <v>9</v>
      </c>
      <c r="I64" s="152" t="s">
        <v>10</v>
      </c>
      <c r="J64" s="147" t="str">
        <f t="shared" si="0"/>
        <v>x</v>
      </c>
      <c r="K64" s="152" t="s">
        <v>1</v>
      </c>
      <c r="L64" s="377">
        <f>VLOOKUP(G64,'5. estadoproces'!$C$10:$I$24,2,)</f>
        <v>33795</v>
      </c>
      <c r="M64" s="377">
        <f>VLOOKUP(G64,'5. estadoproces'!$C$10:$I$24,4,)</f>
        <v>1950</v>
      </c>
      <c r="N64" s="377">
        <f>VLOOKUP(G64,'5. estadoproces'!$C$10:$I$24,6,)</f>
        <v>35745</v>
      </c>
      <c r="O64" s="83">
        <f t="array" ref="O64">SUMPRODUCT(($G$7:$G$128=$G64)*($K$7:$K$128="Ativa"))</f>
        <v>21</v>
      </c>
      <c r="P64" s="83">
        <f t="array" ref="P64">SUMPRODUCT(($G$7:$G$128=$G64)*($K$7:$K$128="Parada"))</f>
        <v>2</v>
      </c>
      <c r="Q64" s="380">
        <f t="shared" si="1"/>
        <v>23</v>
      </c>
      <c r="R64" s="143">
        <f t="shared" si="2"/>
        <v>1609.2857142857142</v>
      </c>
      <c r="S64" s="143">
        <f t="shared" si="3"/>
        <v>1554.1304347826087</v>
      </c>
    </row>
    <row r="65" spans="1:19" s="150" customFormat="1" ht="13.9" x14ac:dyDescent="0.4">
      <c r="A65" s="143"/>
      <c r="B65" s="144"/>
      <c r="C65" s="223">
        <v>24</v>
      </c>
      <c r="D65" s="147" t="s">
        <v>47</v>
      </c>
      <c r="E65" s="364">
        <f t="array" ref="E65">VLOOKUP(F65&amp;G65,CHOOSE({1,2},'GEO-MUN'!$B$1:$B$5573&amp;'GEO-MUN'!$D$1:$D$5573,'GEO-MUN'!$A$1:$A$5573),2,0)</f>
        <v>4115200</v>
      </c>
      <c r="F65" s="147" t="s">
        <v>334</v>
      </c>
      <c r="G65" s="147" t="s">
        <v>12</v>
      </c>
      <c r="H65" s="147" t="s">
        <v>9</v>
      </c>
      <c r="I65" s="147" t="s">
        <v>10</v>
      </c>
      <c r="J65" s="147" t="str">
        <f t="shared" si="0"/>
        <v>x</v>
      </c>
      <c r="K65" s="147" t="s">
        <v>1</v>
      </c>
      <c r="L65" s="377">
        <f>VLOOKUP(G65,'5. estadoproces'!$C$10:$I$24,2,)</f>
        <v>33795</v>
      </c>
      <c r="M65" s="377">
        <f>VLOOKUP(G65,'5. estadoproces'!$C$10:$I$24,4,)</f>
        <v>1950</v>
      </c>
      <c r="N65" s="377">
        <f>VLOOKUP(G65,'5. estadoproces'!$C$10:$I$24,6,)</f>
        <v>35745</v>
      </c>
      <c r="O65" s="83">
        <f t="array" ref="O65">SUMPRODUCT(($G$7:$G$128=$G65)*($K$7:$K$128="Ativa"))</f>
        <v>21</v>
      </c>
      <c r="P65" s="83">
        <f t="array" ref="P65">SUMPRODUCT(($G$7:$G$128=$G65)*($K$7:$K$128="Parada"))</f>
        <v>2</v>
      </c>
      <c r="Q65" s="380">
        <f t="shared" si="1"/>
        <v>23</v>
      </c>
      <c r="R65" s="143">
        <f t="shared" si="2"/>
        <v>1609.2857142857142</v>
      </c>
      <c r="S65" s="143">
        <f t="shared" si="3"/>
        <v>1554.1304347826087</v>
      </c>
    </row>
    <row r="66" spans="1:19" s="143" customFormat="1" ht="13.9" x14ac:dyDescent="0.4">
      <c r="B66" s="144"/>
      <c r="C66" s="223">
        <v>25</v>
      </c>
      <c r="D66" s="147" t="s">
        <v>47</v>
      </c>
      <c r="E66" s="364">
        <f t="array" ref="E66">VLOOKUP(F66&amp;G66,CHOOSE({1,2},'GEO-MUN'!$B$1:$B$5573&amp;'GEO-MUN'!$D$1:$D$5573,'GEO-MUN'!$A$1:$A$5573),2,0)</f>
        <v>4115200</v>
      </c>
      <c r="F66" s="147" t="s">
        <v>334</v>
      </c>
      <c r="G66" s="147" t="s">
        <v>12</v>
      </c>
      <c r="H66" s="147" t="s">
        <v>134</v>
      </c>
      <c r="I66" s="147" t="s">
        <v>145</v>
      </c>
      <c r="J66" s="147" t="s">
        <v>5606</v>
      </c>
      <c r="K66" s="147" t="s">
        <v>1</v>
      </c>
      <c r="L66" s="377">
        <f>VLOOKUP(G66,'5. estadoproces'!$C$10:$I$24,2,)</f>
        <v>33795</v>
      </c>
      <c r="M66" s="377">
        <f>VLOOKUP(G66,'5. estadoproces'!$C$10:$I$24,4,)</f>
        <v>1950</v>
      </c>
      <c r="N66" s="377">
        <f>VLOOKUP(G66,'5. estadoproces'!$C$10:$I$24,6,)</f>
        <v>35745</v>
      </c>
      <c r="O66" s="83">
        <f t="array" ref="O66">SUMPRODUCT(($G$7:$G$128=$G66)*($K$7:$K$128="Ativa"))</f>
        <v>21</v>
      </c>
      <c r="P66" s="83">
        <f t="array" ref="P66">SUMPRODUCT(($G$7:$G$128=$G66)*($K$7:$K$128="Parada"))</f>
        <v>2</v>
      </c>
      <c r="Q66" s="380">
        <f t="shared" si="1"/>
        <v>23</v>
      </c>
      <c r="R66" s="143">
        <f t="shared" si="2"/>
        <v>1609.2857142857142</v>
      </c>
      <c r="S66" s="143">
        <f t="shared" si="3"/>
        <v>1554.1304347826087</v>
      </c>
    </row>
    <row r="67" spans="1:19" s="143" customFormat="1" ht="13.9" x14ac:dyDescent="0.4">
      <c r="B67" s="144"/>
      <c r="C67" s="223">
        <v>25</v>
      </c>
      <c r="D67" s="147" t="s">
        <v>97</v>
      </c>
      <c r="E67" s="364">
        <f t="array" ref="E67">VLOOKUP(F67&amp;G67,CHOOSE({1,2},'GEO-MUN'!$B$1:$B$5573&amp;'GEO-MUN'!$D$1:$D$5573,'GEO-MUN'!$A$1:$A$5573),2,0)</f>
        <v>4306106</v>
      </c>
      <c r="F67" s="147" t="s">
        <v>335</v>
      </c>
      <c r="G67" s="147" t="s">
        <v>13</v>
      </c>
      <c r="H67" s="147" t="s">
        <v>9</v>
      </c>
      <c r="I67" s="147" t="s">
        <v>10</v>
      </c>
      <c r="J67" s="147" t="str">
        <f t="shared" si="0"/>
        <v>x</v>
      </c>
      <c r="K67" s="147" t="s">
        <v>1</v>
      </c>
      <c r="L67" s="377">
        <f>VLOOKUP(G67,'5. estadoproces'!$C$10:$I$24,2,)</f>
        <v>28180</v>
      </c>
      <c r="M67" s="377">
        <f>VLOOKUP(G67,'5. estadoproces'!$C$10:$I$24,4,)</f>
        <v>3180</v>
      </c>
      <c r="N67" s="377">
        <f>VLOOKUP(G67,'5. estadoproces'!$C$10:$I$24,6,)</f>
        <v>31360</v>
      </c>
      <c r="O67" s="83">
        <f t="array" ref="O67">SUMPRODUCT(($G$7:$G$128=$G67)*($K$7:$K$128="Ativa"))</f>
        <v>22</v>
      </c>
      <c r="P67" s="83">
        <f t="array" ref="P67">SUMPRODUCT(($G$7:$G$128=$G67)*($K$7:$K$128="Parada"))</f>
        <v>4</v>
      </c>
      <c r="Q67" s="380">
        <f t="shared" si="1"/>
        <v>26</v>
      </c>
      <c r="R67" s="143">
        <f t="shared" si="2"/>
        <v>1280.909090909091</v>
      </c>
      <c r="S67" s="143">
        <f t="shared" si="3"/>
        <v>1206.1538461538462</v>
      </c>
    </row>
    <row r="68" spans="1:19" s="150" customFormat="1" ht="13.9" x14ac:dyDescent="0.4">
      <c r="A68" s="143"/>
      <c r="B68" s="144"/>
      <c r="C68" s="473">
        <v>26</v>
      </c>
      <c r="D68" s="474" t="s">
        <v>83</v>
      </c>
      <c r="E68" s="475">
        <f t="array" ref="E68">VLOOKUP(F68&amp;G68,CHOOSE({1,2},'GEO-MUN'!$B$1:$B$5573&amp;'GEO-MUN'!$D$1:$D$5573,'GEO-MUN'!$A$1:$A$5573),2,0)</f>
        <v>2304400</v>
      </c>
      <c r="F68" s="474" t="s">
        <v>336</v>
      </c>
      <c r="G68" s="474" t="s">
        <v>55</v>
      </c>
      <c r="H68" s="474" t="s">
        <v>9</v>
      </c>
      <c r="I68" s="474" t="s">
        <v>10</v>
      </c>
      <c r="J68" s="474" t="str">
        <f t="shared" si="0"/>
        <v>x</v>
      </c>
      <c r="K68" s="474" t="s">
        <v>4</v>
      </c>
      <c r="L68" s="377">
        <f>VLOOKUP(G68,'5. estadoproces'!$C$10:$I$24,2,)</f>
        <v>0</v>
      </c>
      <c r="M68" s="377">
        <f>VLOOKUP(G68,'5. estadoproces'!$C$10:$I$24,4,)</f>
        <v>100</v>
      </c>
      <c r="N68" s="377">
        <f>VLOOKUP(G68,'5. estadoproces'!$C$10:$I$24,6,)</f>
        <v>100</v>
      </c>
      <c r="O68" s="83">
        <f t="array" ref="O68">SUMPRODUCT(($G$7:$G$128=$G68)*($K$7:$K$128="Ativa"))</f>
        <v>0</v>
      </c>
      <c r="P68" s="83">
        <f t="array" ref="P68">SUMPRODUCT(($G$7:$G$128=$G68)*($K$7:$K$128="Parada"))</f>
        <v>1</v>
      </c>
      <c r="Q68" s="380">
        <f t="shared" si="1"/>
        <v>1</v>
      </c>
      <c r="R68" s="143">
        <f t="shared" si="2"/>
        <v>100</v>
      </c>
      <c r="S68" s="143">
        <f t="shared" si="3"/>
        <v>100</v>
      </c>
    </row>
    <row r="69" spans="1:19" s="150" customFormat="1" ht="13.9" x14ac:dyDescent="0.4">
      <c r="A69" s="143"/>
      <c r="B69" s="144"/>
      <c r="C69" s="223">
        <v>27</v>
      </c>
      <c r="D69" s="147" t="s">
        <v>45</v>
      </c>
      <c r="E69" s="364">
        <f t="array" ref="E69">VLOOKUP(F69&amp;G69,CHOOSE({1,2},'GEO-MUN'!$B$1:$B$5573&amp;'GEO-MUN'!$D$1:$D$5573,'GEO-MUN'!$A$1:$A$5573),2,0)</f>
        <v>5218805</v>
      </c>
      <c r="F69" s="147" t="s">
        <v>311</v>
      </c>
      <c r="G69" s="147" t="s">
        <v>19</v>
      </c>
      <c r="H69" s="147" t="s">
        <v>9</v>
      </c>
      <c r="I69" s="147" t="s">
        <v>10</v>
      </c>
      <c r="J69" s="147" t="str">
        <f t="shared" si="0"/>
        <v>x</v>
      </c>
      <c r="K69" s="147" t="s">
        <v>1</v>
      </c>
      <c r="L69" s="377">
        <f>VLOOKUP(G69,'5. estadoproces'!$C$10:$I$24,2,)</f>
        <v>19885</v>
      </c>
      <c r="M69" s="377">
        <f>VLOOKUP(G69,'5. estadoproces'!$C$10:$I$24,4,)</f>
        <v>1600</v>
      </c>
      <c r="N69" s="377">
        <f>VLOOKUP(G69,'5. estadoproces'!$C$10:$I$24,6,)</f>
        <v>21485</v>
      </c>
      <c r="O69" s="83">
        <f t="array" ref="O69">SUMPRODUCT(($G$7:$G$128=$G69)*($K$7:$K$128="Ativa"))</f>
        <v>14</v>
      </c>
      <c r="P69" s="83">
        <f t="array" ref="P69">SUMPRODUCT(($G$7:$G$128=$G69)*($K$7:$K$128="Parada"))</f>
        <v>2</v>
      </c>
      <c r="Q69" s="380">
        <f t="shared" si="1"/>
        <v>16</v>
      </c>
      <c r="R69" s="143">
        <f t="shared" si="2"/>
        <v>1420.3571428571429</v>
      </c>
      <c r="S69" s="143">
        <f t="shared" si="3"/>
        <v>1342.8125</v>
      </c>
    </row>
    <row r="70" spans="1:19" s="150" customFormat="1" ht="13.9" x14ac:dyDescent="0.4">
      <c r="A70" s="143"/>
      <c r="B70" s="144"/>
      <c r="C70" s="473">
        <v>28</v>
      </c>
      <c r="D70" s="474" t="s">
        <v>45</v>
      </c>
      <c r="E70" s="475">
        <f t="array" ref="E70">VLOOKUP(F70&amp;G70,CHOOSE({1,2},'GEO-MUN'!$B$1:$B$5573&amp;'GEO-MUN'!$D$1:$D$5573,'GEO-MUN'!$A$1:$A$5573),2,0)</f>
        <v>5218805</v>
      </c>
      <c r="F70" s="474" t="s">
        <v>311</v>
      </c>
      <c r="G70" s="474" t="s">
        <v>19</v>
      </c>
      <c r="H70" s="474" t="s">
        <v>9</v>
      </c>
      <c r="I70" s="474" t="s">
        <v>10</v>
      </c>
      <c r="J70" s="474" t="str">
        <f t="shared" si="0"/>
        <v>x</v>
      </c>
      <c r="K70" s="474" t="s">
        <v>4</v>
      </c>
      <c r="L70" s="377">
        <f>VLOOKUP(G70,'5. estadoproces'!$C$10:$I$24,2,)</f>
        <v>19885</v>
      </c>
      <c r="M70" s="377">
        <f>VLOOKUP(G70,'5. estadoproces'!$C$10:$I$24,4,)</f>
        <v>1600</v>
      </c>
      <c r="N70" s="377">
        <f>VLOOKUP(G70,'5. estadoproces'!$C$10:$I$24,6,)</f>
        <v>21485</v>
      </c>
      <c r="O70" s="83">
        <f t="array" ref="O70">SUMPRODUCT(($G$7:$G$128=$G70)*($K$7:$K$128="Ativa"))</f>
        <v>14</v>
      </c>
      <c r="P70" s="83">
        <f t="array" ref="P70">SUMPRODUCT(($G$7:$G$128=$G70)*($K$7:$K$128="Parada"))</f>
        <v>2</v>
      </c>
      <c r="Q70" s="380">
        <f t="shared" si="1"/>
        <v>16</v>
      </c>
      <c r="R70" s="143">
        <f t="shared" si="2"/>
        <v>800</v>
      </c>
      <c r="S70" s="143">
        <f t="shared" si="3"/>
        <v>1342.8125</v>
      </c>
    </row>
    <row r="71" spans="1:19" s="143" customFormat="1" ht="13.9" x14ac:dyDescent="0.4">
      <c r="B71" s="144"/>
      <c r="C71" s="223">
        <v>28</v>
      </c>
      <c r="D71" s="147" t="s">
        <v>43</v>
      </c>
      <c r="E71" s="364">
        <f t="array" ref="E71">VLOOKUP(F71&amp;G71,CHOOSE({1,2},'GEO-MUN'!$B$1:$B$5573&amp;'GEO-MUN'!$D$1:$D$5573,'GEO-MUN'!$A$1:$A$5573),2,0)</f>
        <v>4104808</v>
      </c>
      <c r="F71" s="147" t="s">
        <v>337</v>
      </c>
      <c r="G71" s="147" t="s">
        <v>12</v>
      </c>
      <c r="H71" s="147" t="s">
        <v>9</v>
      </c>
      <c r="I71" s="147" t="s">
        <v>10</v>
      </c>
      <c r="J71" s="147" t="str">
        <f t="shared" si="0"/>
        <v>x</v>
      </c>
      <c r="K71" s="147" t="s">
        <v>1</v>
      </c>
      <c r="L71" s="377">
        <f>VLOOKUP(G71,'5. estadoproces'!$C$10:$I$24,2,)</f>
        <v>33795</v>
      </c>
      <c r="M71" s="377">
        <f>VLOOKUP(G71,'5. estadoproces'!$C$10:$I$24,4,)</f>
        <v>1950</v>
      </c>
      <c r="N71" s="377">
        <f>VLOOKUP(G71,'5. estadoproces'!$C$10:$I$24,6,)</f>
        <v>35745</v>
      </c>
      <c r="O71" s="83">
        <f t="array" ref="O71">SUMPRODUCT(($G$7:$G$128=$G71)*($K$7:$K$128="Ativa"))</f>
        <v>21</v>
      </c>
      <c r="P71" s="83">
        <f t="array" ref="P71">SUMPRODUCT(($G$7:$G$128=$G71)*($K$7:$K$128="Parada"))</f>
        <v>2</v>
      </c>
      <c r="Q71" s="380">
        <f t="shared" si="1"/>
        <v>23</v>
      </c>
      <c r="R71" s="143">
        <f t="shared" si="2"/>
        <v>1609.2857142857142</v>
      </c>
      <c r="S71" s="143">
        <f t="shared" si="3"/>
        <v>1554.1304347826087</v>
      </c>
    </row>
    <row r="72" spans="1:19" s="143" customFormat="1" ht="13.9" x14ac:dyDescent="0.4">
      <c r="B72" s="144"/>
      <c r="C72" s="223">
        <v>29</v>
      </c>
      <c r="D72" s="147" t="s">
        <v>161</v>
      </c>
      <c r="E72" s="364">
        <f t="array" ref="E72">VLOOKUP(F72&amp;G72,CHOOSE({1,2},'GEO-MUN'!$B$1:$B$5573&amp;'GEO-MUN'!$D$1:$D$5573,'GEO-MUN'!$A$1:$A$5573),2,0)</f>
        <v>4109401</v>
      </c>
      <c r="F72" s="147" t="s">
        <v>338</v>
      </c>
      <c r="G72" s="147" t="s">
        <v>12</v>
      </c>
      <c r="H72" s="147" t="s">
        <v>9</v>
      </c>
      <c r="I72" s="147" t="s">
        <v>10</v>
      </c>
      <c r="J72" s="147" t="str">
        <f t="shared" ref="J72:J125" si="4">IF(I72="Soja","x","")</f>
        <v>x</v>
      </c>
      <c r="K72" s="147" t="s">
        <v>1</v>
      </c>
      <c r="L72" s="377">
        <f>VLOOKUP(G72,'5. estadoproces'!$C$10:$I$24,2,)</f>
        <v>33795</v>
      </c>
      <c r="M72" s="377">
        <f>VLOOKUP(G72,'5. estadoproces'!$C$10:$I$24,4,)</f>
        <v>1950</v>
      </c>
      <c r="N72" s="377">
        <f>VLOOKUP(G72,'5. estadoproces'!$C$10:$I$24,6,)</f>
        <v>35745</v>
      </c>
      <c r="O72" s="83">
        <f t="array" ref="O72">SUMPRODUCT(($G$7:$G$128=$G72)*($K$7:$K$128="Ativa"))</f>
        <v>21</v>
      </c>
      <c r="P72" s="83">
        <f t="array" ref="P72">SUMPRODUCT(($G$7:$G$128=$G72)*($K$7:$K$128="Parada"))</f>
        <v>2</v>
      </c>
      <c r="Q72" s="380">
        <f t="shared" ref="Q72:Q128" si="5">COUNTIF($G$7:$G$128,G72)</f>
        <v>23</v>
      </c>
      <c r="R72" s="143">
        <f t="shared" ref="R72:R128" si="6">IF(K72 = "Ativa", L72/O72,M72/P72)</f>
        <v>1609.2857142857142</v>
      </c>
      <c r="S72" s="143">
        <f t="shared" ref="S72:S128" si="7">N72/Q72</f>
        <v>1554.1304347826087</v>
      </c>
    </row>
    <row r="73" spans="1:19" s="143" customFormat="1" ht="13.9" x14ac:dyDescent="0.4">
      <c r="B73" s="144"/>
      <c r="C73" s="223">
        <v>30</v>
      </c>
      <c r="D73" s="147" t="s">
        <v>85</v>
      </c>
      <c r="E73" s="364">
        <f t="array" ref="E73">VLOOKUP(F73&amp;G73,CHOOSE({1,2},'GEO-MUN'!$B$1:$B$5573&amp;'GEO-MUN'!$D$1:$D$5573,'GEO-MUN'!$A$1:$A$5573),2,0)</f>
        <v>4105300</v>
      </c>
      <c r="F73" s="147" t="s">
        <v>339</v>
      </c>
      <c r="G73" s="147" t="s">
        <v>12</v>
      </c>
      <c r="H73" s="147" t="s">
        <v>9</v>
      </c>
      <c r="I73" s="147" t="s">
        <v>10</v>
      </c>
      <c r="J73" s="147" t="str">
        <f t="shared" si="4"/>
        <v>x</v>
      </c>
      <c r="K73" s="147" t="s">
        <v>1</v>
      </c>
      <c r="L73" s="377">
        <f>VLOOKUP(G73,'5. estadoproces'!$C$10:$I$24,2,)</f>
        <v>33795</v>
      </c>
      <c r="M73" s="377">
        <f>VLOOKUP(G73,'5. estadoproces'!$C$10:$I$24,4,)</f>
        <v>1950</v>
      </c>
      <c r="N73" s="377">
        <f>VLOOKUP(G73,'5. estadoproces'!$C$10:$I$24,6,)</f>
        <v>35745</v>
      </c>
      <c r="O73" s="83">
        <f t="array" ref="O73">SUMPRODUCT(($G$7:$G$128=$G73)*($K$7:$K$128="Ativa"))</f>
        <v>21</v>
      </c>
      <c r="P73" s="83">
        <f t="array" ref="P73">SUMPRODUCT(($G$7:$G$128=$G73)*($K$7:$K$128="Parada"))</f>
        <v>2</v>
      </c>
      <c r="Q73" s="380">
        <f t="shared" si="5"/>
        <v>23</v>
      </c>
      <c r="R73" s="143">
        <f t="shared" si="6"/>
        <v>1609.2857142857142</v>
      </c>
      <c r="S73" s="143">
        <f t="shared" si="7"/>
        <v>1554.1304347826087</v>
      </c>
    </row>
    <row r="74" spans="1:19" s="150" customFormat="1" ht="13.9" x14ac:dyDescent="0.4">
      <c r="A74" s="143"/>
      <c r="B74" s="144"/>
      <c r="C74" s="223">
        <v>31</v>
      </c>
      <c r="D74" s="147" t="s">
        <v>49</v>
      </c>
      <c r="E74" s="364">
        <f t="array" ref="E74">VLOOKUP(F74&amp;G74,CHOOSE({1,2},'GEO-MUN'!$B$1:$B$5573&amp;'GEO-MUN'!$D$1:$D$5573,'GEO-MUN'!$A$1:$A$5573),2,0)</f>
        <v>4204202</v>
      </c>
      <c r="F74" s="147" t="s">
        <v>340</v>
      </c>
      <c r="G74" s="147" t="s">
        <v>14</v>
      </c>
      <c r="H74" s="147" t="s">
        <v>9</v>
      </c>
      <c r="I74" s="147" t="s">
        <v>10</v>
      </c>
      <c r="J74" s="147" t="str">
        <f t="shared" si="4"/>
        <v>x</v>
      </c>
      <c r="K74" s="147" t="s">
        <v>1</v>
      </c>
      <c r="L74" s="377">
        <f>VLOOKUP(G74,'5. estadoproces'!$C$10:$I$24,2,)</f>
        <v>2500</v>
      </c>
      <c r="M74" s="377">
        <f>VLOOKUP(G74,'5. estadoproces'!$C$10:$I$24,4,)</f>
        <v>700</v>
      </c>
      <c r="N74" s="377">
        <f>VLOOKUP(G74,'5. estadoproces'!$C$10:$I$24,6,)</f>
        <v>3200</v>
      </c>
      <c r="O74" s="83">
        <f t="array" ref="O74">SUMPRODUCT(($G$7:$G$128=$G74)*($K$7:$K$128="Ativa"))</f>
        <v>2</v>
      </c>
      <c r="P74" s="83">
        <f t="array" ref="P74">SUMPRODUCT(($G$7:$G$128=$G74)*($K$7:$K$128="Parada"))</f>
        <v>1</v>
      </c>
      <c r="Q74" s="380">
        <f t="shared" si="5"/>
        <v>3</v>
      </c>
      <c r="R74" s="143">
        <f t="shared" si="6"/>
        <v>1250</v>
      </c>
      <c r="S74" s="143">
        <f t="shared" si="7"/>
        <v>1066.6666666666667</v>
      </c>
    </row>
    <row r="75" spans="1:19" s="150" customFormat="1" ht="13.9" x14ac:dyDescent="0.4">
      <c r="A75" s="143"/>
      <c r="B75" s="144"/>
      <c r="C75" s="223">
        <v>32</v>
      </c>
      <c r="D75" s="147" t="s">
        <v>162</v>
      </c>
      <c r="E75" s="364">
        <f t="array" ref="E75">VLOOKUP(F75&amp;G75,CHOOSE({1,2},'GEO-MUN'!$B$1:$B$5573&amp;'GEO-MUN'!$D$1:$D$5573,'GEO-MUN'!$A$1:$A$5573),2,0)</f>
        <v>4103453</v>
      </c>
      <c r="F75" s="147" t="s">
        <v>341</v>
      </c>
      <c r="G75" s="147" t="s">
        <v>12</v>
      </c>
      <c r="H75" s="147" t="s">
        <v>9</v>
      </c>
      <c r="I75" s="147" t="s">
        <v>10</v>
      </c>
      <c r="J75" s="147" t="str">
        <f t="shared" si="4"/>
        <v>x</v>
      </c>
      <c r="K75" s="147" t="s">
        <v>1</v>
      </c>
      <c r="L75" s="377">
        <f>VLOOKUP(G75,'5. estadoproces'!$C$10:$I$24,2,)</f>
        <v>33795</v>
      </c>
      <c r="M75" s="377">
        <f>VLOOKUP(G75,'5. estadoproces'!$C$10:$I$24,4,)</f>
        <v>1950</v>
      </c>
      <c r="N75" s="377">
        <f>VLOOKUP(G75,'5. estadoproces'!$C$10:$I$24,6,)</f>
        <v>35745</v>
      </c>
      <c r="O75" s="83">
        <f t="array" ref="O75">SUMPRODUCT(($G$7:$G$128=$G75)*($K$7:$K$128="Ativa"))</f>
        <v>21</v>
      </c>
      <c r="P75" s="83">
        <f t="array" ref="P75">SUMPRODUCT(($G$7:$G$128=$G75)*($K$7:$K$128="Parada"))</f>
        <v>2</v>
      </c>
      <c r="Q75" s="380">
        <f t="shared" si="5"/>
        <v>23</v>
      </c>
      <c r="R75" s="143">
        <f t="shared" si="6"/>
        <v>1609.2857142857142</v>
      </c>
      <c r="S75" s="143">
        <f t="shared" si="7"/>
        <v>1554.1304347826087</v>
      </c>
    </row>
    <row r="76" spans="1:19" s="150" customFormat="1" ht="13.9" x14ac:dyDescent="0.4">
      <c r="A76" s="143"/>
      <c r="B76" s="144"/>
      <c r="C76" s="223">
        <v>33</v>
      </c>
      <c r="D76" s="147" t="s">
        <v>142</v>
      </c>
      <c r="E76" s="364">
        <f t="array" ref="E76">VLOOKUP(F76&amp;G76,CHOOSE({1,2},'GEO-MUN'!$B$1:$B$5573&amp;'GEO-MUN'!$D$1:$D$5573,'GEO-MUN'!$A$1:$A$5573),2,0)</f>
        <v>5006606</v>
      </c>
      <c r="F76" s="147" t="s">
        <v>342</v>
      </c>
      <c r="G76" s="147" t="s">
        <v>8</v>
      </c>
      <c r="H76" s="147" t="s">
        <v>9</v>
      </c>
      <c r="I76" s="147" t="s">
        <v>10</v>
      </c>
      <c r="J76" s="147" t="str">
        <f t="shared" si="4"/>
        <v>x</v>
      </c>
      <c r="K76" s="147" t="s">
        <v>1</v>
      </c>
      <c r="L76" s="377">
        <f>VLOOKUP(G76,'5. estadoproces'!$C$10:$I$24,2,)</f>
        <v>6540</v>
      </c>
      <c r="M76" s="377">
        <f>VLOOKUP(G76,'5. estadoproces'!$C$10:$I$24,4,)</f>
        <v>4050</v>
      </c>
      <c r="N76" s="377">
        <f>VLOOKUP(G76,'5. estadoproces'!$C$10:$I$24,6,)</f>
        <v>10590</v>
      </c>
      <c r="O76" s="83">
        <f t="array" ref="O76">SUMPRODUCT(($G$7:$G$128=$G76)*($K$7:$K$128="Ativa"))</f>
        <v>4</v>
      </c>
      <c r="P76" s="83">
        <f t="array" ref="P76">SUMPRODUCT(($G$7:$G$128=$G76)*($K$7:$K$128="Parada"))</f>
        <v>3</v>
      </c>
      <c r="Q76" s="380">
        <f t="shared" si="5"/>
        <v>7</v>
      </c>
      <c r="R76" s="143">
        <f t="shared" si="6"/>
        <v>1635</v>
      </c>
      <c r="S76" s="143">
        <f t="shared" si="7"/>
        <v>1512.8571428571429</v>
      </c>
    </row>
    <row r="77" spans="1:19" s="150" customFormat="1" ht="13.9" x14ac:dyDescent="0.4">
      <c r="A77" s="143"/>
      <c r="B77" s="144"/>
      <c r="C77" s="223">
        <v>34</v>
      </c>
      <c r="D77" s="147" t="s">
        <v>93</v>
      </c>
      <c r="E77" s="364">
        <f t="array" ref="E77">VLOOKUP(F77&amp;G77,CHOOSE({1,2},'GEO-MUN'!$B$1:$B$5573&amp;'GEO-MUN'!$D$1:$D$5573,'GEO-MUN'!$A$1:$A$5573),2,0)</f>
        <v>4104808</v>
      </c>
      <c r="F77" s="147" t="s">
        <v>337</v>
      </c>
      <c r="G77" s="147" t="s">
        <v>12</v>
      </c>
      <c r="H77" s="147" t="s">
        <v>9</v>
      </c>
      <c r="I77" s="147" t="s">
        <v>10</v>
      </c>
      <c r="J77" s="147" t="str">
        <f t="shared" si="4"/>
        <v>x</v>
      </c>
      <c r="K77" s="147" t="s">
        <v>1</v>
      </c>
      <c r="L77" s="377">
        <f>VLOOKUP(G77,'5. estadoproces'!$C$10:$I$24,2,)</f>
        <v>33795</v>
      </c>
      <c r="M77" s="377">
        <f>VLOOKUP(G77,'5. estadoproces'!$C$10:$I$24,4,)</f>
        <v>1950</v>
      </c>
      <c r="N77" s="377">
        <f>VLOOKUP(G77,'5. estadoproces'!$C$10:$I$24,6,)</f>
        <v>35745</v>
      </c>
      <c r="O77" s="83">
        <f t="array" ref="O77">SUMPRODUCT(($G$7:$G$128=$G77)*($K$7:$K$128="Ativa"))</f>
        <v>21</v>
      </c>
      <c r="P77" s="83">
        <f t="array" ref="P77">SUMPRODUCT(($G$7:$G$128=$G77)*($K$7:$K$128="Parada"))</f>
        <v>2</v>
      </c>
      <c r="Q77" s="380">
        <f t="shared" si="5"/>
        <v>23</v>
      </c>
      <c r="R77" s="143">
        <f t="shared" si="6"/>
        <v>1609.2857142857142</v>
      </c>
      <c r="S77" s="143">
        <f t="shared" si="7"/>
        <v>1554.1304347826087</v>
      </c>
    </row>
    <row r="78" spans="1:19" s="150" customFormat="1" ht="13.9" x14ac:dyDescent="0.4">
      <c r="A78" s="143"/>
      <c r="B78" s="144"/>
      <c r="C78" s="223">
        <v>35</v>
      </c>
      <c r="D78" s="147" t="s">
        <v>28</v>
      </c>
      <c r="E78" s="364">
        <f t="array" ref="E78">VLOOKUP(F78&amp;G78,CHOOSE({1,2},'GEO-MUN'!$B$1:$B$5573&amp;'GEO-MUN'!$D$1:$D$5573,'GEO-MUN'!$A$1:$A$5573),2,0)</f>
        <v>2211001</v>
      </c>
      <c r="F78" s="147" t="s">
        <v>343</v>
      </c>
      <c r="G78" s="147" t="s">
        <v>27</v>
      </c>
      <c r="H78" s="147" t="s">
        <v>9</v>
      </c>
      <c r="I78" s="147" t="s">
        <v>10</v>
      </c>
      <c r="J78" s="147" t="str">
        <f t="shared" si="4"/>
        <v>x</v>
      </c>
      <c r="K78" s="147" t="s">
        <v>1</v>
      </c>
      <c r="L78" s="377">
        <f>VLOOKUP(G78,'5. estadoproces'!$C$10:$I$24,2,)</f>
        <v>2800</v>
      </c>
      <c r="M78" s="377">
        <f>VLOOKUP(G78,'5. estadoproces'!$C$10:$I$24,4,)</f>
        <v>0</v>
      </c>
      <c r="N78" s="377">
        <f>VLOOKUP(G78,'5. estadoproces'!$C$10:$I$24,6,)</f>
        <v>2800</v>
      </c>
      <c r="O78" s="83">
        <f t="array" ref="O78">SUMPRODUCT(($G$7:$G$128=$G78)*($K$7:$K$128="Ativa"))</f>
        <v>2</v>
      </c>
      <c r="P78" s="83">
        <f t="array" ref="P78">SUMPRODUCT(($G$7:$G$128=$G78)*($K$7:$K$128="Parada"))</f>
        <v>0</v>
      </c>
      <c r="Q78" s="380">
        <f t="shared" si="5"/>
        <v>2</v>
      </c>
      <c r="R78" s="143">
        <f t="shared" si="6"/>
        <v>1400</v>
      </c>
      <c r="S78" s="143">
        <f t="shared" si="7"/>
        <v>1400</v>
      </c>
    </row>
    <row r="79" spans="1:19" s="150" customFormat="1" ht="13.9" x14ac:dyDescent="0.4">
      <c r="A79" s="143"/>
      <c r="B79" s="144"/>
      <c r="C79" s="223">
        <v>36</v>
      </c>
      <c r="D79" s="147" t="s">
        <v>40</v>
      </c>
      <c r="E79" s="364">
        <f t="array" ref="E79">VLOOKUP(F79&amp;G79,CHOOSE({1,2},'GEO-MUN'!$B$1:$B$5573&amp;'GEO-MUN'!$D$1:$D$5573,'GEO-MUN'!$A$1:$A$5573),2,0)</f>
        <v>4309506</v>
      </c>
      <c r="F79" s="147" t="s">
        <v>344</v>
      </c>
      <c r="G79" s="147" t="s">
        <v>13</v>
      </c>
      <c r="H79" s="147" t="s">
        <v>9</v>
      </c>
      <c r="I79" s="147" t="s">
        <v>10</v>
      </c>
      <c r="J79" s="147" t="str">
        <f t="shared" si="4"/>
        <v>x</v>
      </c>
      <c r="K79" s="147" t="s">
        <v>1</v>
      </c>
      <c r="L79" s="377">
        <f>VLOOKUP(G79,'5. estadoproces'!$C$10:$I$24,2,)</f>
        <v>28180</v>
      </c>
      <c r="M79" s="377">
        <f>VLOOKUP(G79,'5. estadoproces'!$C$10:$I$24,4,)</f>
        <v>3180</v>
      </c>
      <c r="N79" s="377">
        <f>VLOOKUP(G79,'5. estadoproces'!$C$10:$I$24,6,)</f>
        <v>31360</v>
      </c>
      <c r="O79" s="83">
        <f t="array" ref="O79">SUMPRODUCT(($G$7:$G$128=$G79)*($K$7:$K$128="Ativa"))</f>
        <v>22</v>
      </c>
      <c r="P79" s="83">
        <f t="array" ref="P79">SUMPRODUCT(($G$7:$G$128=$G79)*($K$7:$K$128="Parada"))</f>
        <v>4</v>
      </c>
      <c r="Q79" s="380">
        <f t="shared" si="5"/>
        <v>26</v>
      </c>
      <c r="R79" s="143">
        <f t="shared" si="6"/>
        <v>1280.909090909091</v>
      </c>
      <c r="S79" s="143">
        <f t="shared" si="7"/>
        <v>1206.1538461538462</v>
      </c>
    </row>
    <row r="80" spans="1:19" s="150" customFormat="1" ht="13.9" x14ac:dyDescent="0.4">
      <c r="A80" s="143"/>
      <c r="B80" s="144"/>
      <c r="C80" s="223">
        <v>37</v>
      </c>
      <c r="D80" s="147" t="s">
        <v>40</v>
      </c>
      <c r="E80" s="364">
        <f t="array" ref="E80">VLOOKUP(F80&amp;G80,CHOOSE({1,2},'GEO-MUN'!$B$1:$B$5573&amp;'GEO-MUN'!$D$1:$D$5573,'GEO-MUN'!$A$1:$A$5573),2,0)</f>
        <v>4309506</v>
      </c>
      <c r="F80" s="147" t="s">
        <v>344</v>
      </c>
      <c r="G80" s="147" t="s">
        <v>13</v>
      </c>
      <c r="H80" s="147" t="s">
        <v>89</v>
      </c>
      <c r="I80" s="147" t="s">
        <v>10</v>
      </c>
      <c r="J80" s="147" t="str">
        <f t="shared" si="4"/>
        <v>x</v>
      </c>
      <c r="K80" s="147" t="s">
        <v>1</v>
      </c>
      <c r="L80" s="377">
        <f>VLOOKUP(G80,'5. estadoproces'!$C$10:$I$24,2,)</f>
        <v>28180</v>
      </c>
      <c r="M80" s="377">
        <f>VLOOKUP(G80,'5. estadoproces'!$C$10:$I$24,4,)</f>
        <v>3180</v>
      </c>
      <c r="N80" s="377">
        <f>VLOOKUP(G80,'5. estadoproces'!$C$10:$I$24,6,)</f>
        <v>31360</v>
      </c>
      <c r="O80" s="83">
        <f t="array" ref="O80">SUMPRODUCT(($G$7:$G$128=$G80)*($K$7:$K$128="Ativa"))</f>
        <v>22</v>
      </c>
      <c r="P80" s="83">
        <f t="array" ref="P80">SUMPRODUCT(($G$7:$G$128=$G80)*($K$7:$K$128="Parada"))</f>
        <v>4</v>
      </c>
      <c r="Q80" s="380">
        <f t="shared" si="5"/>
        <v>26</v>
      </c>
      <c r="R80" s="143">
        <f t="shared" si="6"/>
        <v>1280.909090909091</v>
      </c>
      <c r="S80" s="143">
        <f t="shared" si="7"/>
        <v>1206.1538461538462</v>
      </c>
    </row>
    <row r="81" spans="1:19" s="150" customFormat="1" ht="13.9" x14ac:dyDescent="0.4">
      <c r="A81" s="143"/>
      <c r="B81" s="144"/>
      <c r="C81" s="223">
        <v>37</v>
      </c>
      <c r="D81" s="147" t="s">
        <v>40</v>
      </c>
      <c r="E81" s="364">
        <f t="array" ref="E81">VLOOKUP(F81&amp;G81,CHOOSE({1,2},'GEO-MUN'!$B$1:$B$5573&amp;'GEO-MUN'!$D$1:$D$5573,'GEO-MUN'!$A$1:$A$5573),2,0)</f>
        <v>4309506</v>
      </c>
      <c r="F81" s="147" t="s">
        <v>344</v>
      </c>
      <c r="G81" s="147" t="s">
        <v>13</v>
      </c>
      <c r="H81" s="147" t="s">
        <v>9</v>
      </c>
      <c r="I81" s="147" t="s">
        <v>10</v>
      </c>
      <c r="J81" s="147" t="str">
        <f t="shared" si="4"/>
        <v>x</v>
      </c>
      <c r="K81" s="147" t="s">
        <v>1</v>
      </c>
      <c r="L81" s="377">
        <f>VLOOKUP(G81,'5. estadoproces'!$C$10:$I$24,2,)</f>
        <v>28180</v>
      </c>
      <c r="M81" s="377">
        <f>VLOOKUP(G81,'5. estadoproces'!$C$10:$I$24,4,)</f>
        <v>3180</v>
      </c>
      <c r="N81" s="377">
        <f>VLOOKUP(G81,'5. estadoproces'!$C$10:$I$24,6,)</f>
        <v>31360</v>
      </c>
      <c r="O81" s="83">
        <f t="array" ref="O81">SUMPRODUCT(($G$7:$G$128=$G81)*($K$7:$K$128="Ativa"))</f>
        <v>22</v>
      </c>
      <c r="P81" s="83">
        <f t="array" ref="P81">SUMPRODUCT(($G$7:$G$128=$G81)*($K$7:$K$128="Parada"))</f>
        <v>4</v>
      </c>
      <c r="Q81" s="380">
        <f t="shared" si="5"/>
        <v>26</v>
      </c>
      <c r="R81" s="143">
        <f t="shared" si="6"/>
        <v>1280.909090909091</v>
      </c>
      <c r="S81" s="143">
        <f t="shared" si="7"/>
        <v>1206.1538461538462</v>
      </c>
    </row>
    <row r="82" spans="1:19" s="150" customFormat="1" ht="13.9" x14ac:dyDescent="0.4">
      <c r="A82" s="143"/>
      <c r="B82" s="144"/>
      <c r="C82" s="223">
        <v>37</v>
      </c>
      <c r="D82" s="147" t="s">
        <v>44</v>
      </c>
      <c r="E82" s="364">
        <f t="array" ref="E82">VLOOKUP(F82&amp;G82,CHOOSE({1,2},'GEO-MUN'!$B$1:$B$5573&amp;'GEO-MUN'!$D$1:$D$5573,'GEO-MUN'!$A$1:$A$5573),2,0)</f>
        <v>5201108</v>
      </c>
      <c r="F82" s="147" t="s">
        <v>310</v>
      </c>
      <c r="G82" s="147" t="s">
        <v>19</v>
      </c>
      <c r="H82" s="147" t="s">
        <v>9</v>
      </c>
      <c r="I82" s="147" t="s">
        <v>10</v>
      </c>
      <c r="J82" s="147" t="str">
        <f t="shared" si="4"/>
        <v>x</v>
      </c>
      <c r="K82" s="147" t="s">
        <v>1</v>
      </c>
      <c r="L82" s="377">
        <f>VLOOKUP(G82,'5. estadoproces'!$C$10:$I$24,2,)</f>
        <v>19885</v>
      </c>
      <c r="M82" s="377">
        <f>VLOOKUP(G82,'5. estadoproces'!$C$10:$I$24,4,)</f>
        <v>1600</v>
      </c>
      <c r="N82" s="377">
        <f>VLOOKUP(G82,'5. estadoproces'!$C$10:$I$24,6,)</f>
        <v>21485</v>
      </c>
      <c r="O82" s="83">
        <f t="array" ref="O82">SUMPRODUCT(($G$7:$G$128=$G82)*($K$7:$K$128="Ativa"))</f>
        <v>14</v>
      </c>
      <c r="P82" s="83">
        <f t="array" ref="P82">SUMPRODUCT(($G$7:$G$128=$G82)*($K$7:$K$128="Parada"))</f>
        <v>2</v>
      </c>
      <c r="Q82" s="380">
        <f t="shared" si="5"/>
        <v>16</v>
      </c>
      <c r="R82" s="143">
        <f t="shared" si="6"/>
        <v>1420.3571428571429</v>
      </c>
      <c r="S82" s="143">
        <f t="shared" si="7"/>
        <v>1342.8125</v>
      </c>
    </row>
    <row r="83" spans="1:19" s="150" customFormat="1" ht="13.9" x14ac:dyDescent="0.4">
      <c r="A83" s="143"/>
      <c r="B83" s="144"/>
      <c r="C83" s="223">
        <v>37</v>
      </c>
      <c r="D83" s="147" t="s">
        <v>44</v>
      </c>
      <c r="E83" s="364">
        <f t="array" ref="E83">VLOOKUP(F83&amp;G83,CHOOSE({1,2},'GEO-MUN'!$B$1:$B$5573&amp;'GEO-MUN'!$D$1:$D$5573,'GEO-MUN'!$A$1:$A$5573),2,0)</f>
        <v>4303004</v>
      </c>
      <c r="F83" s="147" t="s">
        <v>345</v>
      </c>
      <c r="G83" s="147" t="s">
        <v>13</v>
      </c>
      <c r="H83" s="147" t="s">
        <v>9</v>
      </c>
      <c r="I83" s="147" t="s">
        <v>10</v>
      </c>
      <c r="J83" s="147" t="str">
        <f t="shared" si="4"/>
        <v>x</v>
      </c>
      <c r="K83" s="147" t="s">
        <v>1</v>
      </c>
      <c r="L83" s="377">
        <f>VLOOKUP(G83,'5. estadoproces'!$C$10:$I$24,2,)</f>
        <v>28180</v>
      </c>
      <c r="M83" s="377">
        <f>VLOOKUP(G83,'5. estadoproces'!$C$10:$I$24,4,)</f>
        <v>3180</v>
      </c>
      <c r="N83" s="377">
        <f>VLOOKUP(G83,'5. estadoproces'!$C$10:$I$24,6,)</f>
        <v>31360</v>
      </c>
      <c r="O83" s="83">
        <f t="array" ref="O83">SUMPRODUCT(($G$7:$G$128=$G83)*($K$7:$K$128="Ativa"))</f>
        <v>22</v>
      </c>
      <c r="P83" s="83">
        <f t="array" ref="P83">SUMPRODUCT(($G$7:$G$128=$G83)*($K$7:$K$128="Parada"))</f>
        <v>4</v>
      </c>
      <c r="Q83" s="380">
        <f t="shared" si="5"/>
        <v>26</v>
      </c>
      <c r="R83" s="143">
        <f t="shared" si="6"/>
        <v>1280.909090909091</v>
      </c>
      <c r="S83" s="143">
        <f t="shared" si="7"/>
        <v>1206.1538461538462</v>
      </c>
    </row>
    <row r="84" spans="1:19" s="150" customFormat="1" ht="13.9" x14ac:dyDescent="0.4">
      <c r="A84" s="143"/>
      <c r="B84" s="144"/>
      <c r="C84" s="223">
        <v>38</v>
      </c>
      <c r="D84" s="147" t="s">
        <v>44</v>
      </c>
      <c r="E84" s="364">
        <f t="array" ref="E84">VLOOKUP(F84&amp;G84,CHOOSE({1,2},'GEO-MUN'!$B$1:$B$5573&amp;'GEO-MUN'!$D$1:$D$5573,'GEO-MUN'!$A$1:$A$5573),2,0)</f>
        <v>3534609</v>
      </c>
      <c r="F84" s="365" t="s">
        <v>3896</v>
      </c>
      <c r="G84" s="147" t="s">
        <v>22</v>
      </c>
      <c r="H84" s="147" t="s">
        <v>9</v>
      </c>
      <c r="I84" s="147" t="s">
        <v>10</v>
      </c>
      <c r="J84" s="147" t="str">
        <f t="shared" si="4"/>
        <v>x</v>
      </c>
      <c r="K84" s="147" t="s">
        <v>1</v>
      </c>
      <c r="L84" s="377">
        <f>VLOOKUP(G84,'5. estadoproces'!$C$10:$I$24,2,)</f>
        <v>12873</v>
      </c>
      <c r="M84" s="377">
        <f>VLOOKUP(G84,'5. estadoproces'!$C$10:$I$24,4,)</f>
        <v>1300</v>
      </c>
      <c r="N84" s="377">
        <f>VLOOKUP(G84,'5. estadoproces'!$C$10:$I$24,6,)</f>
        <v>14173</v>
      </c>
      <c r="O84" s="83">
        <f t="array" ref="O84">SUMPRODUCT(($G$7:$G$128=$G84)*($K$7:$K$128="Ativa"))</f>
        <v>13</v>
      </c>
      <c r="P84" s="83">
        <f t="array" ref="P84">SUMPRODUCT(($G$7:$G$128=$G84)*($K$7:$K$128="Parada"))</f>
        <v>1</v>
      </c>
      <c r="Q84" s="380">
        <f t="shared" si="5"/>
        <v>14</v>
      </c>
      <c r="R84" s="143">
        <f t="shared" si="6"/>
        <v>990.23076923076928</v>
      </c>
      <c r="S84" s="143">
        <f t="shared" si="7"/>
        <v>1012.3571428571429</v>
      </c>
    </row>
    <row r="85" spans="1:19" s="150" customFormat="1" ht="13.9" x14ac:dyDescent="0.4">
      <c r="A85" s="143"/>
      <c r="B85" s="144"/>
      <c r="C85" s="223">
        <v>38</v>
      </c>
      <c r="D85" s="147" t="s">
        <v>44</v>
      </c>
      <c r="E85" s="364">
        <f t="array" ref="E85">VLOOKUP(F85&amp;G85,CHOOSE({1,2},'GEO-MUN'!$B$1:$B$5573&amp;'GEO-MUN'!$D$1:$D$5573,'GEO-MUN'!$A$1:$A$5573),2,0)</f>
        <v>3506102</v>
      </c>
      <c r="F85" s="147" t="s">
        <v>346</v>
      </c>
      <c r="G85" s="147" t="s">
        <v>22</v>
      </c>
      <c r="H85" s="147" t="s">
        <v>9</v>
      </c>
      <c r="I85" s="147" t="s">
        <v>10</v>
      </c>
      <c r="J85" s="147" t="str">
        <f t="shared" si="4"/>
        <v>x</v>
      </c>
      <c r="K85" s="147" t="s">
        <v>1</v>
      </c>
      <c r="L85" s="377">
        <f>VLOOKUP(G85,'5. estadoproces'!$C$10:$I$24,2,)</f>
        <v>12873</v>
      </c>
      <c r="M85" s="377">
        <f>VLOOKUP(G85,'5. estadoproces'!$C$10:$I$24,4,)</f>
        <v>1300</v>
      </c>
      <c r="N85" s="377">
        <f>VLOOKUP(G85,'5. estadoproces'!$C$10:$I$24,6,)</f>
        <v>14173</v>
      </c>
      <c r="O85" s="83">
        <f t="array" ref="O85">SUMPRODUCT(($G$7:$G$128=$G85)*($K$7:$K$128="Ativa"))</f>
        <v>13</v>
      </c>
      <c r="P85" s="83">
        <f t="array" ref="P85">SUMPRODUCT(($G$7:$G$128=$G85)*($K$7:$K$128="Parada"))</f>
        <v>1</v>
      </c>
      <c r="Q85" s="380">
        <f t="shared" si="5"/>
        <v>14</v>
      </c>
      <c r="R85" s="143">
        <f t="shared" si="6"/>
        <v>990.23076923076928</v>
      </c>
      <c r="S85" s="143">
        <f t="shared" si="7"/>
        <v>1012.3571428571429</v>
      </c>
    </row>
    <row r="86" spans="1:19" s="150" customFormat="1" ht="13.9" x14ac:dyDescent="0.4">
      <c r="A86" s="143"/>
      <c r="B86" s="144"/>
      <c r="C86" s="223">
        <v>38</v>
      </c>
      <c r="D86" s="147" t="s">
        <v>30</v>
      </c>
      <c r="E86" s="364">
        <f t="array" ref="E86">VLOOKUP(F86&amp;G86,CHOOSE({1,2},'GEO-MUN'!$B$1:$B$5573&amp;'GEO-MUN'!$D$1:$D$5573,'GEO-MUN'!$A$1:$A$5573),2,0)</f>
        <v>4103701</v>
      </c>
      <c r="F86" s="147" t="s">
        <v>347</v>
      </c>
      <c r="G86" s="147" t="s">
        <v>12</v>
      </c>
      <c r="H86" s="147" t="s">
        <v>9</v>
      </c>
      <c r="I86" s="147" t="s">
        <v>10</v>
      </c>
      <c r="J86" s="147" t="str">
        <f t="shared" si="4"/>
        <v>x</v>
      </c>
      <c r="K86" s="147" t="s">
        <v>1</v>
      </c>
      <c r="L86" s="377">
        <f>VLOOKUP(G86,'5. estadoproces'!$C$10:$I$24,2,)</f>
        <v>33795</v>
      </c>
      <c r="M86" s="377">
        <f>VLOOKUP(G86,'5. estadoproces'!$C$10:$I$24,4,)</f>
        <v>1950</v>
      </c>
      <c r="N86" s="377">
        <f>VLOOKUP(G86,'5. estadoproces'!$C$10:$I$24,6,)</f>
        <v>35745</v>
      </c>
      <c r="O86" s="83">
        <f t="array" ref="O86">SUMPRODUCT(($G$7:$G$128=$G86)*($K$7:$K$128="Ativa"))</f>
        <v>21</v>
      </c>
      <c r="P86" s="83">
        <f t="array" ref="P86">SUMPRODUCT(($G$7:$G$128=$G86)*($K$7:$K$128="Parada"))</f>
        <v>2</v>
      </c>
      <c r="Q86" s="380">
        <f t="shared" si="5"/>
        <v>23</v>
      </c>
      <c r="R86" s="143">
        <f t="shared" si="6"/>
        <v>1609.2857142857142</v>
      </c>
      <c r="S86" s="143">
        <f t="shared" si="7"/>
        <v>1554.1304347826087</v>
      </c>
    </row>
    <row r="87" spans="1:19" s="143" customFormat="1" ht="13.9" x14ac:dyDescent="0.4">
      <c r="B87" s="144"/>
      <c r="C87" s="473">
        <v>38</v>
      </c>
      <c r="D87" s="474" t="s">
        <v>176</v>
      </c>
      <c r="E87" s="475">
        <f t="array" ref="E87">VLOOKUP(F87&amp;G87,CHOOSE({1,2},'GEO-MUN'!$B$1:$B$5573&amp;'GEO-MUN'!$D$1:$D$5573,'GEO-MUN'!$A$1:$A$5573),2,0)</f>
        <v>5103403</v>
      </c>
      <c r="F87" s="474" t="s">
        <v>303</v>
      </c>
      <c r="G87" s="474" t="s">
        <v>11</v>
      </c>
      <c r="H87" s="474" t="s">
        <v>9</v>
      </c>
      <c r="I87" s="474" t="s">
        <v>10</v>
      </c>
      <c r="J87" s="474" t="str">
        <f t="shared" si="4"/>
        <v>x</v>
      </c>
      <c r="K87" s="474" t="s">
        <v>4</v>
      </c>
      <c r="L87" s="377">
        <f>VLOOKUP(G87,'5. estadoproces'!$C$10:$I$24,2,)</f>
        <v>34236</v>
      </c>
      <c r="M87" s="377">
        <f>VLOOKUP(G87,'5. estadoproces'!$C$10:$I$24,4,)</f>
        <v>4500</v>
      </c>
      <c r="N87" s="377">
        <f>VLOOKUP(G87,'5. estadoproces'!$C$10:$I$24,6,)</f>
        <v>38736</v>
      </c>
      <c r="O87" s="83">
        <f t="array" ref="O87">SUMPRODUCT(($G$7:$G$128=$G87)*($K$7:$K$128="Ativa"))</f>
        <v>15</v>
      </c>
      <c r="P87" s="83">
        <f t="array" ref="P87">SUMPRODUCT(($G$7:$G$128=$G87)*($K$7:$K$128="Parada"))</f>
        <v>3</v>
      </c>
      <c r="Q87" s="380">
        <f t="shared" si="5"/>
        <v>18</v>
      </c>
      <c r="R87" s="143">
        <f t="shared" si="6"/>
        <v>1500</v>
      </c>
      <c r="S87" s="143">
        <f t="shared" si="7"/>
        <v>2152</v>
      </c>
    </row>
    <row r="88" spans="1:19" s="143" customFormat="1" ht="13.9" x14ac:dyDescent="0.4">
      <c r="B88" s="144"/>
      <c r="C88" s="223">
        <v>39</v>
      </c>
      <c r="D88" s="147" t="s">
        <v>176</v>
      </c>
      <c r="E88" s="364">
        <f t="array" ref="E88">VLOOKUP(F88&amp;G88,CHOOSE({1,2},'GEO-MUN'!$B$1:$B$5573&amp;'GEO-MUN'!$D$1:$D$5573,'GEO-MUN'!$A$1:$A$5573),2,0)</f>
        <v>4306106</v>
      </c>
      <c r="F88" s="147" t="s">
        <v>335</v>
      </c>
      <c r="G88" s="147" t="s">
        <v>13</v>
      </c>
      <c r="H88" s="147" t="s">
        <v>9</v>
      </c>
      <c r="I88" s="147" t="s">
        <v>10</v>
      </c>
      <c r="J88" s="147" t="str">
        <f t="shared" si="4"/>
        <v>x</v>
      </c>
      <c r="K88" s="147" t="s">
        <v>1</v>
      </c>
      <c r="L88" s="377">
        <f>VLOOKUP(G88,'5. estadoproces'!$C$10:$I$24,2,)</f>
        <v>28180</v>
      </c>
      <c r="M88" s="377">
        <f>VLOOKUP(G88,'5. estadoproces'!$C$10:$I$24,4,)</f>
        <v>3180</v>
      </c>
      <c r="N88" s="377">
        <f>VLOOKUP(G88,'5. estadoproces'!$C$10:$I$24,6,)</f>
        <v>31360</v>
      </c>
      <c r="O88" s="83">
        <f t="array" ref="O88">SUMPRODUCT(($G$7:$G$128=$G88)*($K$7:$K$128="Ativa"))</f>
        <v>22</v>
      </c>
      <c r="P88" s="83">
        <f t="array" ref="P88">SUMPRODUCT(($G$7:$G$128=$G88)*($K$7:$K$128="Parada"))</f>
        <v>4</v>
      </c>
      <c r="Q88" s="380">
        <f t="shared" si="5"/>
        <v>26</v>
      </c>
      <c r="R88" s="143">
        <f t="shared" si="6"/>
        <v>1280.909090909091</v>
      </c>
      <c r="S88" s="143">
        <f t="shared" si="7"/>
        <v>1206.1538461538462</v>
      </c>
    </row>
    <row r="89" spans="1:19" s="143" customFormat="1" ht="13.9" x14ac:dyDescent="0.4">
      <c r="B89" s="144"/>
      <c r="C89" s="223">
        <v>40</v>
      </c>
      <c r="D89" s="147" t="s">
        <v>46</v>
      </c>
      <c r="E89" s="364">
        <f t="array" ref="E89">VLOOKUP(F89&amp;G89,CHOOSE({1,2},'GEO-MUN'!$B$1:$B$5573&amp;'GEO-MUN'!$D$1:$D$5573,'GEO-MUN'!$A$1:$A$5573),2,0)</f>
        <v>4101804</v>
      </c>
      <c r="F89" s="147" t="s">
        <v>348</v>
      </c>
      <c r="G89" s="147" t="s">
        <v>12</v>
      </c>
      <c r="H89" s="147" t="s">
        <v>9</v>
      </c>
      <c r="I89" s="147" t="s">
        <v>10</v>
      </c>
      <c r="J89" s="147" t="str">
        <f t="shared" si="4"/>
        <v>x</v>
      </c>
      <c r="K89" s="147" t="s">
        <v>1</v>
      </c>
      <c r="L89" s="377">
        <f>VLOOKUP(G89,'5. estadoproces'!$C$10:$I$24,2,)</f>
        <v>33795</v>
      </c>
      <c r="M89" s="377">
        <f>VLOOKUP(G89,'5. estadoproces'!$C$10:$I$24,4,)</f>
        <v>1950</v>
      </c>
      <c r="N89" s="377">
        <f>VLOOKUP(G89,'5. estadoproces'!$C$10:$I$24,6,)</f>
        <v>35745</v>
      </c>
      <c r="O89" s="83">
        <f t="array" ref="O89">SUMPRODUCT(($G$7:$G$128=$G89)*($K$7:$K$128="Ativa"))</f>
        <v>21</v>
      </c>
      <c r="P89" s="83">
        <f t="array" ref="P89">SUMPRODUCT(($G$7:$G$128=$G89)*($K$7:$K$128="Parada"))</f>
        <v>2</v>
      </c>
      <c r="Q89" s="380">
        <f t="shared" si="5"/>
        <v>23</v>
      </c>
      <c r="R89" s="143">
        <f t="shared" si="6"/>
        <v>1609.2857142857142</v>
      </c>
      <c r="S89" s="143">
        <f t="shared" si="7"/>
        <v>1554.1304347826087</v>
      </c>
    </row>
    <row r="90" spans="1:19" s="150" customFormat="1" ht="13.9" x14ac:dyDescent="0.4">
      <c r="A90" s="143"/>
      <c r="B90" s="144"/>
      <c r="C90" s="223">
        <v>40</v>
      </c>
      <c r="D90" s="147" t="s">
        <v>46</v>
      </c>
      <c r="E90" s="364">
        <f t="array" ref="E90">VLOOKUP(F90&amp;G90,CHOOSE({1,2},'GEO-MUN'!$B$1:$B$5573&amp;'GEO-MUN'!$D$1:$D$5573,'GEO-MUN'!$A$1:$A$5573),2,0)</f>
        <v>4103701</v>
      </c>
      <c r="F90" s="147" t="s">
        <v>347</v>
      </c>
      <c r="G90" s="147" t="s">
        <v>12</v>
      </c>
      <c r="H90" s="147" t="s">
        <v>9</v>
      </c>
      <c r="I90" s="147" t="s">
        <v>10</v>
      </c>
      <c r="J90" s="147" t="str">
        <f t="shared" si="4"/>
        <v>x</v>
      </c>
      <c r="K90" s="147" t="s">
        <v>1</v>
      </c>
      <c r="L90" s="377">
        <f>VLOOKUP(G90,'5. estadoproces'!$C$10:$I$24,2,)</f>
        <v>33795</v>
      </c>
      <c r="M90" s="377">
        <f>VLOOKUP(G90,'5. estadoproces'!$C$10:$I$24,4,)</f>
        <v>1950</v>
      </c>
      <c r="N90" s="377">
        <f>VLOOKUP(G90,'5. estadoproces'!$C$10:$I$24,6,)</f>
        <v>35745</v>
      </c>
      <c r="O90" s="83">
        <f t="array" ref="O90">SUMPRODUCT(($G$7:$G$128=$G90)*($K$7:$K$128="Ativa"))</f>
        <v>21</v>
      </c>
      <c r="P90" s="83">
        <f t="array" ref="P90">SUMPRODUCT(($G$7:$G$128=$G90)*($K$7:$K$128="Parada"))</f>
        <v>2</v>
      </c>
      <c r="Q90" s="380">
        <f t="shared" si="5"/>
        <v>23</v>
      </c>
      <c r="R90" s="143">
        <f t="shared" si="6"/>
        <v>1609.2857142857142</v>
      </c>
      <c r="S90" s="143">
        <f t="shared" si="7"/>
        <v>1554.1304347826087</v>
      </c>
    </row>
    <row r="91" spans="1:19" s="150" customFormat="1" ht="13.9" x14ac:dyDescent="0.4">
      <c r="A91" s="143"/>
      <c r="B91" s="144"/>
      <c r="C91" s="223">
        <v>41</v>
      </c>
      <c r="D91" s="147" t="s">
        <v>91</v>
      </c>
      <c r="E91" s="364">
        <f t="array" ref="E91">VLOOKUP(F91&amp;G91,CHOOSE({1,2},'GEO-MUN'!$B$1:$B$5573&amp;'GEO-MUN'!$D$1:$D$5573,'GEO-MUN'!$A$1:$A$5573),2,0)</f>
        <v>4119905</v>
      </c>
      <c r="F91" s="147" t="s">
        <v>317</v>
      </c>
      <c r="G91" s="147" t="s">
        <v>12</v>
      </c>
      <c r="H91" s="147" t="s">
        <v>9</v>
      </c>
      <c r="I91" s="147" t="s">
        <v>10</v>
      </c>
      <c r="J91" s="147" t="str">
        <f t="shared" si="4"/>
        <v>x</v>
      </c>
      <c r="K91" s="147" t="s">
        <v>1</v>
      </c>
      <c r="L91" s="377">
        <f>VLOOKUP(G91,'5. estadoproces'!$C$10:$I$24,2,)</f>
        <v>33795</v>
      </c>
      <c r="M91" s="377">
        <f>VLOOKUP(G91,'5. estadoproces'!$C$10:$I$24,4,)</f>
        <v>1950</v>
      </c>
      <c r="N91" s="377">
        <f>VLOOKUP(G91,'5. estadoproces'!$C$10:$I$24,6,)</f>
        <v>35745</v>
      </c>
      <c r="O91" s="83">
        <f t="array" ref="O91">SUMPRODUCT(($G$7:$G$128=$G91)*($K$7:$K$128="Ativa"))</f>
        <v>21</v>
      </c>
      <c r="P91" s="83">
        <f t="array" ref="P91">SUMPRODUCT(($G$7:$G$128=$G91)*($K$7:$K$128="Parada"))</f>
        <v>2</v>
      </c>
      <c r="Q91" s="380">
        <f t="shared" si="5"/>
        <v>23</v>
      </c>
      <c r="R91" s="143">
        <f t="shared" si="6"/>
        <v>1609.2857142857142</v>
      </c>
      <c r="S91" s="143">
        <f t="shared" si="7"/>
        <v>1554.1304347826087</v>
      </c>
    </row>
    <row r="92" spans="1:19" s="143" customFormat="1" ht="13.9" x14ac:dyDescent="0.4">
      <c r="B92" s="144"/>
      <c r="C92" s="223">
        <v>41</v>
      </c>
      <c r="D92" s="147" t="s">
        <v>91</v>
      </c>
      <c r="E92" s="364">
        <f t="array" ref="E92">VLOOKUP(F92&amp;G92,CHOOSE({1,2},'GEO-MUN'!$B$1:$B$5573&amp;'GEO-MUN'!$D$1:$D$5573,'GEO-MUN'!$A$1:$A$5573),2,0)</f>
        <v>4115200</v>
      </c>
      <c r="F92" s="147" t="s">
        <v>334</v>
      </c>
      <c r="G92" s="147" t="s">
        <v>12</v>
      </c>
      <c r="H92" s="147" t="s">
        <v>9</v>
      </c>
      <c r="I92" s="147" t="s">
        <v>10</v>
      </c>
      <c r="J92" s="147" t="str">
        <f t="shared" si="4"/>
        <v>x</v>
      </c>
      <c r="K92" s="147" t="s">
        <v>1</v>
      </c>
      <c r="L92" s="377">
        <f>VLOOKUP(G92,'5. estadoproces'!$C$10:$I$24,2,)</f>
        <v>33795</v>
      </c>
      <c r="M92" s="377">
        <f>VLOOKUP(G92,'5. estadoproces'!$C$10:$I$24,4,)</f>
        <v>1950</v>
      </c>
      <c r="N92" s="377">
        <f>VLOOKUP(G92,'5. estadoproces'!$C$10:$I$24,6,)</f>
        <v>35745</v>
      </c>
      <c r="O92" s="83">
        <f t="array" ref="O92">SUMPRODUCT(($G$7:$G$128=$G92)*($K$7:$K$128="Ativa"))</f>
        <v>21</v>
      </c>
      <c r="P92" s="83">
        <f t="array" ref="P92">SUMPRODUCT(($G$7:$G$128=$G92)*($K$7:$K$128="Parada"))</f>
        <v>2</v>
      </c>
      <c r="Q92" s="380">
        <f t="shared" si="5"/>
        <v>23</v>
      </c>
      <c r="R92" s="143">
        <f t="shared" si="6"/>
        <v>1609.2857142857142</v>
      </c>
      <c r="S92" s="143">
        <f t="shared" si="7"/>
        <v>1554.1304347826087</v>
      </c>
    </row>
    <row r="93" spans="1:19" s="150" customFormat="1" ht="13.9" x14ac:dyDescent="0.4">
      <c r="A93" s="143"/>
      <c r="B93" s="144"/>
      <c r="C93" s="223">
        <v>42</v>
      </c>
      <c r="D93" s="147" t="s">
        <v>50</v>
      </c>
      <c r="E93" s="364">
        <f t="array" ref="E93">VLOOKUP(F93&amp;G93,CHOOSE({1,2},'GEO-MUN'!$B$1:$B$5573&amp;'GEO-MUN'!$D$1:$D$5573,'GEO-MUN'!$A$1:$A$5573),2,0)</f>
        <v>5210109</v>
      </c>
      <c r="F93" s="147" t="s">
        <v>296</v>
      </c>
      <c r="G93" s="147" t="s">
        <v>19</v>
      </c>
      <c r="H93" s="147" t="s">
        <v>9</v>
      </c>
      <c r="I93" s="147" t="s">
        <v>10</v>
      </c>
      <c r="J93" s="147" t="str">
        <f t="shared" si="4"/>
        <v>x</v>
      </c>
      <c r="K93" s="147" t="s">
        <v>1</v>
      </c>
      <c r="L93" s="377">
        <f>VLOOKUP(G93,'5. estadoproces'!$C$10:$I$24,2,)</f>
        <v>19885</v>
      </c>
      <c r="M93" s="377">
        <f>VLOOKUP(G93,'5. estadoproces'!$C$10:$I$24,4,)</f>
        <v>1600</v>
      </c>
      <c r="N93" s="377">
        <f>VLOOKUP(G93,'5. estadoproces'!$C$10:$I$24,6,)</f>
        <v>21485</v>
      </c>
      <c r="O93" s="83">
        <f t="array" ref="O93">SUMPRODUCT(($G$7:$G$128=$G93)*($K$7:$K$128="Ativa"))</f>
        <v>14</v>
      </c>
      <c r="P93" s="83">
        <f t="array" ref="P93">SUMPRODUCT(($G$7:$G$128=$G93)*($K$7:$K$128="Parada"))</f>
        <v>2</v>
      </c>
      <c r="Q93" s="380">
        <f t="shared" si="5"/>
        <v>16</v>
      </c>
      <c r="R93" s="143">
        <f t="shared" si="6"/>
        <v>1420.3571428571429</v>
      </c>
      <c r="S93" s="143">
        <f t="shared" si="7"/>
        <v>1342.8125</v>
      </c>
    </row>
    <row r="94" spans="1:19" s="150" customFormat="1" ht="13.9" x14ac:dyDescent="0.4">
      <c r="A94" s="143"/>
      <c r="B94" s="144"/>
      <c r="C94" s="223">
        <v>42</v>
      </c>
      <c r="D94" s="147" t="s">
        <v>126</v>
      </c>
      <c r="E94" s="364">
        <f t="array" ref="E94">VLOOKUP(F94&amp;G94,CHOOSE({1,2},'GEO-MUN'!$B$1:$B$5573&amp;'GEO-MUN'!$D$1:$D$5573,'GEO-MUN'!$A$1:$A$5573),2,0)</f>
        <v>5100300</v>
      </c>
      <c r="F94" s="147" t="s">
        <v>297</v>
      </c>
      <c r="G94" s="147" t="s">
        <v>11</v>
      </c>
      <c r="H94" s="147" t="s">
        <v>9</v>
      </c>
      <c r="I94" s="147" t="s">
        <v>10</v>
      </c>
      <c r="J94" s="147" t="str">
        <f t="shared" si="4"/>
        <v>x</v>
      </c>
      <c r="K94" s="147" t="s">
        <v>1</v>
      </c>
      <c r="L94" s="377">
        <f>VLOOKUP(G94,'5. estadoproces'!$C$10:$I$24,2,)</f>
        <v>34236</v>
      </c>
      <c r="M94" s="377">
        <f>VLOOKUP(G94,'5. estadoproces'!$C$10:$I$24,4,)</f>
        <v>4500</v>
      </c>
      <c r="N94" s="377">
        <f>VLOOKUP(G94,'5. estadoproces'!$C$10:$I$24,6,)</f>
        <v>38736</v>
      </c>
      <c r="O94" s="83">
        <f t="array" ref="O94">SUMPRODUCT(($G$7:$G$128=$G94)*($K$7:$K$128="Ativa"))</f>
        <v>15</v>
      </c>
      <c r="P94" s="83">
        <f t="array" ref="P94">SUMPRODUCT(($G$7:$G$128=$G94)*($K$7:$K$128="Parada"))</f>
        <v>3</v>
      </c>
      <c r="Q94" s="380">
        <f t="shared" si="5"/>
        <v>18</v>
      </c>
      <c r="R94" s="143">
        <f t="shared" si="6"/>
        <v>2282.4</v>
      </c>
      <c r="S94" s="143">
        <f t="shared" si="7"/>
        <v>2152</v>
      </c>
    </row>
    <row r="95" spans="1:19" s="150" customFormat="1" ht="13.9" x14ac:dyDescent="0.4">
      <c r="A95" s="143"/>
      <c r="B95" s="144"/>
      <c r="C95" s="223">
        <v>43</v>
      </c>
      <c r="D95" s="147" t="s">
        <v>126</v>
      </c>
      <c r="E95" s="364">
        <f t="array" ref="E95">VLOOKUP(F95&amp;G95,CHOOSE({1,2},'GEO-MUN'!$B$1:$B$5573&amp;'GEO-MUN'!$D$1:$D$5573,'GEO-MUN'!$A$1:$A$5573),2,0)</f>
        <v>4119905</v>
      </c>
      <c r="F95" s="147" t="s">
        <v>317</v>
      </c>
      <c r="G95" s="147" t="s">
        <v>12</v>
      </c>
      <c r="H95" s="147" t="s">
        <v>9</v>
      </c>
      <c r="I95" s="147" t="s">
        <v>10</v>
      </c>
      <c r="J95" s="147" t="str">
        <f t="shared" si="4"/>
        <v>x</v>
      </c>
      <c r="K95" s="147" t="s">
        <v>1</v>
      </c>
      <c r="L95" s="377">
        <f>VLOOKUP(G95,'5. estadoproces'!$C$10:$I$24,2,)</f>
        <v>33795</v>
      </c>
      <c r="M95" s="377">
        <f>VLOOKUP(G95,'5. estadoproces'!$C$10:$I$24,4,)</f>
        <v>1950</v>
      </c>
      <c r="N95" s="377">
        <f>VLOOKUP(G95,'5. estadoproces'!$C$10:$I$24,6,)</f>
        <v>35745</v>
      </c>
      <c r="O95" s="83">
        <f t="array" ref="O95">SUMPRODUCT(($G$7:$G$128=$G95)*($K$7:$K$128="Ativa"))</f>
        <v>21</v>
      </c>
      <c r="P95" s="83">
        <f t="array" ref="P95">SUMPRODUCT(($G$7:$G$128=$G95)*($K$7:$K$128="Parada"))</f>
        <v>2</v>
      </c>
      <c r="Q95" s="380">
        <f t="shared" si="5"/>
        <v>23</v>
      </c>
      <c r="R95" s="143">
        <f t="shared" si="6"/>
        <v>1609.2857142857142</v>
      </c>
      <c r="S95" s="143">
        <f t="shared" si="7"/>
        <v>1554.1304347826087</v>
      </c>
    </row>
    <row r="96" spans="1:19" s="143" customFormat="1" ht="13.9" x14ac:dyDescent="0.4">
      <c r="B96" s="144"/>
      <c r="C96" s="223">
        <v>44</v>
      </c>
      <c r="D96" s="147" t="s">
        <v>126</v>
      </c>
      <c r="E96" s="364">
        <f t="array" ref="E96">VLOOKUP(F96&amp;G96,CHOOSE({1,2},'GEO-MUN'!$B$1:$B$5573&amp;'GEO-MUN'!$D$1:$D$5573,'GEO-MUN'!$A$1:$A$5573),2,0)</f>
        <v>5211909</v>
      </c>
      <c r="F96" s="147" t="s">
        <v>349</v>
      </c>
      <c r="G96" s="147" t="s">
        <v>19</v>
      </c>
      <c r="H96" s="147" t="s">
        <v>9</v>
      </c>
      <c r="I96" s="147" t="s">
        <v>10</v>
      </c>
      <c r="J96" s="147" t="str">
        <f t="shared" si="4"/>
        <v>x</v>
      </c>
      <c r="K96" s="147" t="s">
        <v>1</v>
      </c>
      <c r="L96" s="377">
        <f>VLOOKUP(G96,'5. estadoproces'!$C$10:$I$24,2,)</f>
        <v>19885</v>
      </c>
      <c r="M96" s="377">
        <f>VLOOKUP(G96,'5. estadoproces'!$C$10:$I$24,4,)</f>
        <v>1600</v>
      </c>
      <c r="N96" s="377">
        <f>VLOOKUP(G96,'5. estadoproces'!$C$10:$I$24,6,)</f>
        <v>21485</v>
      </c>
      <c r="O96" s="83">
        <f t="array" ref="O96">SUMPRODUCT(($G$7:$G$128=$G96)*($K$7:$K$128="Ativa"))</f>
        <v>14</v>
      </c>
      <c r="P96" s="83">
        <f t="array" ref="P96">SUMPRODUCT(($G$7:$G$128=$G96)*($K$7:$K$128="Parada"))</f>
        <v>2</v>
      </c>
      <c r="Q96" s="380">
        <f t="shared" si="5"/>
        <v>16</v>
      </c>
      <c r="R96" s="143">
        <f t="shared" si="6"/>
        <v>1420.3571428571429</v>
      </c>
      <c r="S96" s="143">
        <f t="shared" si="7"/>
        <v>1342.8125</v>
      </c>
    </row>
    <row r="97" spans="1:19" s="143" customFormat="1" ht="13.9" x14ac:dyDescent="0.4">
      <c r="B97" s="144"/>
      <c r="C97" s="223">
        <v>44</v>
      </c>
      <c r="D97" s="147" t="s">
        <v>126</v>
      </c>
      <c r="E97" s="364">
        <f t="array" ref="E97">VLOOKUP(F97&amp;G97,CHOOSE({1,2},'GEO-MUN'!$B$1:$B$5573&amp;'GEO-MUN'!$D$1:$D$5573,'GEO-MUN'!$A$1:$A$5573),2,0)</f>
        <v>3535507</v>
      </c>
      <c r="F97" s="147" t="s">
        <v>350</v>
      </c>
      <c r="G97" s="147" t="s">
        <v>22</v>
      </c>
      <c r="H97" s="147" t="s">
        <v>9</v>
      </c>
      <c r="I97" s="147" t="s">
        <v>23</v>
      </c>
      <c r="J97" s="147" t="str">
        <f t="shared" si="4"/>
        <v/>
      </c>
      <c r="K97" s="147" t="s">
        <v>1</v>
      </c>
      <c r="L97" s="377">
        <f>VLOOKUP(G97,'5. estadoproces'!$C$10:$I$24,2,)</f>
        <v>12873</v>
      </c>
      <c r="M97" s="377">
        <f>VLOOKUP(G97,'5. estadoproces'!$C$10:$I$24,4,)</f>
        <v>1300</v>
      </c>
      <c r="N97" s="377">
        <f>VLOOKUP(G97,'5. estadoproces'!$C$10:$I$24,6,)</f>
        <v>14173</v>
      </c>
      <c r="O97" s="83">
        <f t="array" ref="O97">SUMPRODUCT(($G$7:$G$128=$G97)*($K$7:$K$128="Ativa"))</f>
        <v>13</v>
      </c>
      <c r="P97" s="83">
        <f t="array" ref="P97">SUMPRODUCT(($G$7:$G$128=$G97)*($K$7:$K$128="Parada"))</f>
        <v>1</v>
      </c>
      <c r="Q97" s="380">
        <f t="shared" si="5"/>
        <v>14</v>
      </c>
      <c r="R97" s="143">
        <f t="shared" si="6"/>
        <v>990.23076923076928</v>
      </c>
      <c r="S97" s="143">
        <f t="shared" si="7"/>
        <v>1012.3571428571429</v>
      </c>
    </row>
    <row r="98" spans="1:19" s="143" customFormat="1" ht="13.9" x14ac:dyDescent="0.4">
      <c r="B98" s="144"/>
      <c r="C98" s="223">
        <v>44</v>
      </c>
      <c r="D98" s="147" t="s">
        <v>126</v>
      </c>
      <c r="E98" s="364">
        <f t="array" ref="E98">VLOOKUP(F98&amp;G98,CHOOSE({1,2},'GEO-MUN'!$B$1:$B$5573&amp;'GEO-MUN'!$D$1:$D$5573,'GEO-MUN'!$A$1:$A$5573),2,0)</f>
        <v>5211503</v>
      </c>
      <c r="F98" s="147" t="s">
        <v>325</v>
      </c>
      <c r="G98" s="147" t="s">
        <v>19</v>
      </c>
      <c r="H98" s="147" t="s">
        <v>9</v>
      </c>
      <c r="I98" s="147" t="s">
        <v>23</v>
      </c>
      <c r="J98" s="147" t="str">
        <f t="shared" si="4"/>
        <v/>
      </c>
      <c r="K98" s="147" t="s">
        <v>1</v>
      </c>
      <c r="L98" s="377">
        <f>VLOOKUP(G98,'5. estadoproces'!$C$10:$I$24,2,)</f>
        <v>19885</v>
      </c>
      <c r="M98" s="377">
        <f>VLOOKUP(G98,'5. estadoproces'!$C$10:$I$24,4,)</f>
        <v>1600</v>
      </c>
      <c r="N98" s="377">
        <f>VLOOKUP(G98,'5. estadoproces'!$C$10:$I$24,6,)</f>
        <v>21485</v>
      </c>
      <c r="O98" s="83">
        <f t="array" ref="O98">SUMPRODUCT(($G$7:$G$128=$G98)*($K$7:$K$128="Ativa"))</f>
        <v>14</v>
      </c>
      <c r="P98" s="83">
        <f t="array" ref="P98">SUMPRODUCT(($G$7:$G$128=$G98)*($K$7:$K$128="Parada"))</f>
        <v>2</v>
      </c>
      <c r="Q98" s="380">
        <f t="shared" si="5"/>
        <v>16</v>
      </c>
      <c r="R98" s="143">
        <f t="shared" si="6"/>
        <v>1420.3571428571429</v>
      </c>
      <c r="S98" s="143">
        <f t="shared" si="7"/>
        <v>1342.8125</v>
      </c>
    </row>
    <row r="99" spans="1:19" s="143" customFormat="1" ht="13.9" x14ac:dyDescent="0.4">
      <c r="B99" s="144"/>
      <c r="C99" s="223">
        <v>44</v>
      </c>
      <c r="D99" s="147" t="s">
        <v>127</v>
      </c>
      <c r="E99" s="364">
        <f t="array" ref="E99">VLOOKUP(F99&amp;G99,CHOOSE({1,2},'GEO-MUN'!$B$1:$B$5573&amp;'GEO-MUN'!$D$1:$D$5573,'GEO-MUN'!$A$1:$A$5573),2,0)</f>
        <v>3518206</v>
      </c>
      <c r="F99" s="147" t="s">
        <v>351</v>
      </c>
      <c r="G99" s="147" t="s">
        <v>22</v>
      </c>
      <c r="H99" s="147" t="s">
        <v>134</v>
      </c>
      <c r="I99" s="147" t="s">
        <v>23</v>
      </c>
      <c r="J99" s="147" t="str">
        <f t="shared" si="4"/>
        <v/>
      </c>
      <c r="K99" s="147" t="s">
        <v>1</v>
      </c>
      <c r="L99" s="377">
        <f>VLOOKUP(G99,'5. estadoproces'!$C$10:$I$24,2,)</f>
        <v>12873</v>
      </c>
      <c r="M99" s="377">
        <f>VLOOKUP(G99,'5. estadoproces'!$C$10:$I$24,4,)</f>
        <v>1300</v>
      </c>
      <c r="N99" s="377">
        <f>VLOOKUP(G99,'5. estadoproces'!$C$10:$I$24,6,)</f>
        <v>14173</v>
      </c>
      <c r="O99" s="83">
        <f t="array" ref="O99">SUMPRODUCT(($G$7:$G$128=$G99)*($K$7:$K$128="Ativa"))</f>
        <v>13</v>
      </c>
      <c r="P99" s="83">
        <f t="array" ref="P99">SUMPRODUCT(($G$7:$G$128=$G99)*($K$7:$K$128="Parada"))</f>
        <v>1</v>
      </c>
      <c r="Q99" s="380">
        <f t="shared" si="5"/>
        <v>14</v>
      </c>
      <c r="R99" s="143">
        <f t="shared" si="6"/>
        <v>990.23076923076928</v>
      </c>
      <c r="S99" s="143">
        <f t="shared" si="7"/>
        <v>1012.3571428571429</v>
      </c>
    </row>
    <row r="100" spans="1:19" s="150" customFormat="1" ht="13.9" x14ac:dyDescent="0.4">
      <c r="A100" s="143"/>
      <c r="B100" s="144"/>
      <c r="C100" s="223">
        <v>44</v>
      </c>
      <c r="D100" s="147" t="s">
        <v>177</v>
      </c>
      <c r="E100" s="364">
        <f t="array" ref="E100">VLOOKUP(F100&amp;G100,CHOOSE({1,2},'GEO-MUN'!$B$1:$B$5573&amp;'GEO-MUN'!$D$1:$D$5573,'GEO-MUN'!$A$1:$A$5573),2,0)</f>
        <v>4103701</v>
      </c>
      <c r="F100" s="147" t="s">
        <v>347</v>
      </c>
      <c r="G100" s="147" t="s">
        <v>12</v>
      </c>
      <c r="H100" s="147" t="s">
        <v>9</v>
      </c>
      <c r="I100" s="147" t="s">
        <v>10</v>
      </c>
      <c r="J100" s="147" t="str">
        <f t="shared" si="4"/>
        <v>x</v>
      </c>
      <c r="K100" s="147" t="s">
        <v>1</v>
      </c>
      <c r="L100" s="377">
        <f>VLOOKUP(G100,'5. estadoproces'!$C$10:$I$24,2,)</f>
        <v>33795</v>
      </c>
      <c r="M100" s="377">
        <f>VLOOKUP(G100,'5. estadoproces'!$C$10:$I$24,4,)</f>
        <v>1950</v>
      </c>
      <c r="N100" s="377">
        <f>VLOOKUP(G100,'5. estadoproces'!$C$10:$I$24,6,)</f>
        <v>35745</v>
      </c>
      <c r="O100" s="83">
        <f t="array" ref="O100">SUMPRODUCT(($G$7:$G$128=$G100)*($K$7:$K$128="Ativa"))</f>
        <v>21</v>
      </c>
      <c r="P100" s="83">
        <f t="array" ref="P100">SUMPRODUCT(($G$7:$G$128=$G100)*($K$7:$K$128="Parada"))</f>
        <v>2</v>
      </c>
      <c r="Q100" s="380">
        <f t="shared" si="5"/>
        <v>23</v>
      </c>
      <c r="R100" s="143">
        <f t="shared" si="6"/>
        <v>1609.2857142857142</v>
      </c>
      <c r="S100" s="143">
        <f t="shared" si="7"/>
        <v>1554.1304347826087</v>
      </c>
    </row>
    <row r="101" spans="1:19" s="150" customFormat="1" ht="13.9" x14ac:dyDescent="0.4">
      <c r="A101" s="143"/>
      <c r="B101" s="144"/>
      <c r="C101" s="223">
        <v>45</v>
      </c>
      <c r="D101" s="147" t="s">
        <v>187</v>
      </c>
      <c r="E101" s="364">
        <f t="array" ref="E101">VLOOKUP(F101&amp;G101,CHOOSE({1,2},'GEO-MUN'!$B$1:$B$5573&amp;'GEO-MUN'!$D$1:$D$5573,'GEO-MUN'!$A$1:$A$5573),2,0)</f>
        <v>5107602</v>
      </c>
      <c r="F101" s="147" t="s">
        <v>292</v>
      </c>
      <c r="G101" s="147" t="s">
        <v>11</v>
      </c>
      <c r="H101" s="147" t="s">
        <v>9</v>
      </c>
      <c r="I101" s="147" t="s">
        <v>10</v>
      </c>
      <c r="J101" s="147" t="str">
        <f t="shared" si="4"/>
        <v>x</v>
      </c>
      <c r="K101" s="147" t="s">
        <v>1</v>
      </c>
      <c r="L101" s="377">
        <f>VLOOKUP(G101,'5. estadoproces'!$C$10:$I$24,2,)</f>
        <v>34236</v>
      </c>
      <c r="M101" s="377">
        <f>VLOOKUP(G101,'5. estadoproces'!$C$10:$I$24,4,)</f>
        <v>4500</v>
      </c>
      <c r="N101" s="377">
        <f>VLOOKUP(G101,'5. estadoproces'!$C$10:$I$24,6,)</f>
        <v>38736</v>
      </c>
      <c r="O101" s="83">
        <f t="array" ref="O101">SUMPRODUCT(($G$7:$G$128=$G101)*($K$7:$K$128="Ativa"))</f>
        <v>15</v>
      </c>
      <c r="P101" s="83">
        <f t="array" ref="P101">SUMPRODUCT(($G$7:$G$128=$G101)*($K$7:$K$128="Parada"))</f>
        <v>3</v>
      </c>
      <c r="Q101" s="380">
        <f t="shared" si="5"/>
        <v>18</v>
      </c>
      <c r="R101" s="143">
        <f t="shared" si="6"/>
        <v>2282.4</v>
      </c>
      <c r="S101" s="143">
        <f t="shared" si="7"/>
        <v>2152</v>
      </c>
    </row>
    <row r="102" spans="1:19" s="143" customFormat="1" ht="13.9" x14ac:dyDescent="0.4">
      <c r="B102" s="144"/>
      <c r="C102" s="473">
        <v>46</v>
      </c>
      <c r="D102" s="474" t="s">
        <v>128</v>
      </c>
      <c r="E102" s="475">
        <f t="array" ref="E102">VLOOKUP(F102&amp;G102,CHOOSE({1,2},'GEO-MUN'!$B$1:$B$5573&amp;'GEO-MUN'!$D$1:$D$5573,'GEO-MUN'!$A$1:$A$5573),2,0)</f>
        <v>2611101</v>
      </c>
      <c r="F102" s="474" t="s">
        <v>352</v>
      </c>
      <c r="G102" s="474" t="s">
        <v>25</v>
      </c>
      <c r="H102" s="474" t="s">
        <v>9</v>
      </c>
      <c r="I102" s="474" t="s">
        <v>10</v>
      </c>
      <c r="J102" s="474" t="str">
        <f t="shared" si="4"/>
        <v>x</v>
      </c>
      <c r="K102" s="474" t="s">
        <v>4</v>
      </c>
      <c r="L102" s="377">
        <f>VLOOKUP(G102,'5. estadoproces'!$C$10:$I$24,2,)</f>
        <v>0</v>
      </c>
      <c r="M102" s="377">
        <f>VLOOKUP(G102,'5. estadoproces'!$C$10:$I$24,4,)</f>
        <v>400</v>
      </c>
      <c r="N102" s="377">
        <f>VLOOKUP(G102,'5. estadoproces'!$C$10:$I$24,6,)</f>
        <v>400</v>
      </c>
      <c r="O102" s="83">
        <f t="array" ref="O102">SUMPRODUCT(($G$7:$G$128=$G102)*($K$7:$K$128="Ativa"))</f>
        <v>0</v>
      </c>
      <c r="P102" s="83">
        <f t="array" ref="P102">SUMPRODUCT(($G$7:$G$128=$G102)*($K$7:$K$128="Parada"))</f>
        <v>1</v>
      </c>
      <c r="Q102" s="380">
        <f t="shared" si="5"/>
        <v>1</v>
      </c>
      <c r="R102" s="143">
        <f t="shared" si="6"/>
        <v>400</v>
      </c>
      <c r="S102" s="143">
        <f t="shared" si="7"/>
        <v>400</v>
      </c>
    </row>
    <row r="103" spans="1:19" s="150" customFormat="1" ht="13.9" x14ac:dyDescent="0.4">
      <c r="A103" s="143"/>
      <c r="B103" s="144"/>
      <c r="C103" s="223">
        <v>47</v>
      </c>
      <c r="D103" s="147" t="s">
        <v>37</v>
      </c>
      <c r="E103" s="364">
        <f t="array" ref="E103">VLOOKUP(F103&amp;G103,CHOOSE({1,2},'GEO-MUN'!$B$1:$B$5573&amp;'GEO-MUN'!$D$1:$D$5573,'GEO-MUN'!$A$1:$A$5573),2,0)</f>
        <v>4322806</v>
      </c>
      <c r="F103" s="147" t="s">
        <v>353</v>
      </c>
      <c r="G103" s="147" t="s">
        <v>13</v>
      </c>
      <c r="H103" s="147" t="s">
        <v>9</v>
      </c>
      <c r="I103" s="147" t="s">
        <v>10</v>
      </c>
      <c r="J103" s="147" t="str">
        <f t="shared" si="4"/>
        <v>x</v>
      </c>
      <c r="K103" s="147" t="s">
        <v>1</v>
      </c>
      <c r="L103" s="377">
        <f>VLOOKUP(G103,'5. estadoproces'!$C$10:$I$24,2,)</f>
        <v>28180</v>
      </c>
      <c r="M103" s="377">
        <f>VLOOKUP(G103,'5. estadoproces'!$C$10:$I$24,4,)</f>
        <v>3180</v>
      </c>
      <c r="N103" s="377">
        <f>VLOOKUP(G103,'5. estadoproces'!$C$10:$I$24,6,)</f>
        <v>31360</v>
      </c>
      <c r="O103" s="83">
        <f t="array" ref="O103">SUMPRODUCT(($G$7:$G$128=$G103)*($K$7:$K$128="Ativa"))</f>
        <v>22</v>
      </c>
      <c r="P103" s="83">
        <f t="array" ref="P103">SUMPRODUCT(($G$7:$G$128=$G103)*($K$7:$K$128="Parada"))</f>
        <v>4</v>
      </c>
      <c r="Q103" s="380">
        <f t="shared" si="5"/>
        <v>26</v>
      </c>
      <c r="R103" s="143">
        <f t="shared" si="6"/>
        <v>1280.909090909091</v>
      </c>
      <c r="S103" s="143">
        <f t="shared" si="7"/>
        <v>1206.1538461538462</v>
      </c>
    </row>
    <row r="104" spans="1:19" s="150" customFormat="1" ht="13.9" x14ac:dyDescent="0.4">
      <c r="A104" s="143"/>
      <c r="B104" s="144"/>
      <c r="C104" s="223">
        <v>48</v>
      </c>
      <c r="D104" s="147" t="s">
        <v>37</v>
      </c>
      <c r="E104" s="364">
        <f t="array" ref="E104">VLOOKUP(F104&amp;G104,CHOOSE({1,2},'GEO-MUN'!$B$1:$B$5573&amp;'GEO-MUN'!$D$1:$D$5573,'GEO-MUN'!$A$1:$A$5573),2,0)</f>
        <v>2914406</v>
      </c>
      <c r="F104" s="147" t="s">
        <v>354</v>
      </c>
      <c r="G104" s="147" t="s">
        <v>21</v>
      </c>
      <c r="H104" s="147" t="s">
        <v>9</v>
      </c>
      <c r="I104" s="147" t="s">
        <v>10</v>
      </c>
      <c r="J104" s="147" t="str">
        <f t="shared" si="4"/>
        <v>x</v>
      </c>
      <c r="K104" s="147" t="s">
        <v>1</v>
      </c>
      <c r="L104" s="377">
        <f>VLOOKUP(G104,'5. estadoproces'!$C$10:$I$24,2,)</f>
        <v>6491</v>
      </c>
      <c r="M104" s="377">
        <f>VLOOKUP(G104,'5. estadoproces'!$C$10:$I$24,4,)</f>
        <v>0</v>
      </c>
      <c r="N104" s="377">
        <f>VLOOKUP(G104,'5. estadoproces'!$C$10:$I$24,6,)</f>
        <v>6491</v>
      </c>
      <c r="O104" s="83">
        <f t="array" ref="O104">SUMPRODUCT(($G$7:$G$128=$G104)*($K$7:$K$128="Ativa"))</f>
        <v>4</v>
      </c>
      <c r="P104" s="83">
        <f t="array" ref="P104">SUMPRODUCT(($G$7:$G$128=$G104)*($K$7:$K$128="Parada"))</f>
        <v>0</v>
      </c>
      <c r="Q104" s="380">
        <f t="shared" si="5"/>
        <v>4</v>
      </c>
      <c r="R104" s="143">
        <f t="shared" si="6"/>
        <v>1622.75</v>
      </c>
      <c r="S104" s="143">
        <f t="shared" si="7"/>
        <v>1622.75</v>
      </c>
    </row>
    <row r="105" spans="1:19" s="150" customFormat="1" ht="13.9" x14ac:dyDescent="0.4">
      <c r="A105" s="143"/>
      <c r="B105" s="144"/>
      <c r="C105" s="223">
        <v>49</v>
      </c>
      <c r="D105" s="147" t="s">
        <v>98</v>
      </c>
      <c r="E105" s="364">
        <f t="array" ref="E105">VLOOKUP(F105&amp;G105,CHOOSE({1,2},'GEO-MUN'!$B$1:$B$5573&amp;'GEO-MUN'!$D$1:$D$5573,'GEO-MUN'!$A$1:$A$5573),2,0)</f>
        <v>4307005</v>
      </c>
      <c r="F105" s="147" t="s">
        <v>355</v>
      </c>
      <c r="G105" s="147" t="s">
        <v>13</v>
      </c>
      <c r="H105" s="147" t="s">
        <v>9</v>
      </c>
      <c r="I105" s="147" t="s">
        <v>10</v>
      </c>
      <c r="J105" s="147" t="str">
        <f t="shared" si="4"/>
        <v>x</v>
      </c>
      <c r="K105" s="147" t="s">
        <v>1</v>
      </c>
      <c r="L105" s="377">
        <f>VLOOKUP(G105,'5. estadoproces'!$C$10:$I$24,2,)</f>
        <v>28180</v>
      </c>
      <c r="M105" s="377">
        <f>VLOOKUP(G105,'5. estadoproces'!$C$10:$I$24,4,)</f>
        <v>3180</v>
      </c>
      <c r="N105" s="377">
        <f>VLOOKUP(G105,'5. estadoproces'!$C$10:$I$24,6,)</f>
        <v>31360</v>
      </c>
      <c r="O105" s="83">
        <f t="array" ref="O105">SUMPRODUCT(($G$7:$G$128=$G105)*($K$7:$K$128="Ativa"))</f>
        <v>22</v>
      </c>
      <c r="P105" s="83">
        <f t="array" ref="P105">SUMPRODUCT(($G$7:$G$128=$G105)*($K$7:$K$128="Parada"))</f>
        <v>4</v>
      </c>
      <c r="Q105" s="380">
        <f t="shared" si="5"/>
        <v>26</v>
      </c>
      <c r="R105" s="143">
        <f t="shared" si="6"/>
        <v>1280.909090909091</v>
      </c>
      <c r="S105" s="143">
        <f t="shared" si="7"/>
        <v>1206.1538461538462</v>
      </c>
    </row>
    <row r="106" spans="1:19" s="150" customFormat="1" ht="13.9" x14ac:dyDescent="0.4">
      <c r="A106" s="143"/>
      <c r="B106" s="144"/>
      <c r="C106" s="223">
        <v>49</v>
      </c>
      <c r="D106" s="147" t="s">
        <v>178</v>
      </c>
      <c r="E106" s="364">
        <f t="array" ref="E106">VLOOKUP(F106&amp;G106,CHOOSE({1,2},'GEO-MUN'!$B$1:$B$5573&amp;'GEO-MUN'!$D$1:$D$5573,'GEO-MUN'!$A$1:$A$5573),2,0)</f>
        <v>2903201</v>
      </c>
      <c r="F106" s="147" t="s">
        <v>329</v>
      </c>
      <c r="G106" s="147" t="s">
        <v>21</v>
      </c>
      <c r="H106" s="147" t="s">
        <v>9</v>
      </c>
      <c r="I106" s="147" t="s">
        <v>10</v>
      </c>
      <c r="J106" s="147" t="str">
        <f t="shared" si="4"/>
        <v>x</v>
      </c>
      <c r="K106" s="147" t="s">
        <v>1</v>
      </c>
      <c r="L106" s="377">
        <f>VLOOKUP(G106,'5. estadoproces'!$C$10:$I$24,2,)</f>
        <v>6491</v>
      </c>
      <c r="M106" s="377">
        <f>VLOOKUP(G106,'5. estadoproces'!$C$10:$I$24,4,)</f>
        <v>0</v>
      </c>
      <c r="N106" s="377">
        <f>VLOOKUP(G106,'5. estadoproces'!$C$10:$I$24,6,)</f>
        <v>6491</v>
      </c>
      <c r="O106" s="83">
        <f t="array" ref="O106">SUMPRODUCT(($G$7:$G$128=$G106)*($K$7:$K$128="Ativa"))</f>
        <v>4</v>
      </c>
      <c r="P106" s="83">
        <f t="array" ref="P106">SUMPRODUCT(($G$7:$G$128=$G106)*($K$7:$K$128="Parada"))</f>
        <v>0</v>
      </c>
      <c r="Q106" s="380">
        <f t="shared" si="5"/>
        <v>4</v>
      </c>
      <c r="R106" s="143">
        <f t="shared" si="6"/>
        <v>1622.75</v>
      </c>
      <c r="S106" s="143">
        <f t="shared" si="7"/>
        <v>1622.75</v>
      </c>
    </row>
    <row r="107" spans="1:19" s="150" customFormat="1" ht="13.9" x14ac:dyDescent="0.4">
      <c r="A107" s="143"/>
      <c r="B107" s="144"/>
      <c r="C107" s="223">
        <v>50</v>
      </c>
      <c r="D107" s="147" t="s">
        <v>129</v>
      </c>
      <c r="E107" s="364">
        <f t="array" ref="E107">VLOOKUP(F107&amp;G107,CHOOSE({1,2},'GEO-MUN'!$B$1:$B$5573&amp;'GEO-MUN'!$D$1:$D$5573,'GEO-MUN'!$A$1:$A$5573),2,0)</f>
        <v>5217401</v>
      </c>
      <c r="F107" s="147" t="s">
        <v>356</v>
      </c>
      <c r="G107" s="147" t="s">
        <v>19</v>
      </c>
      <c r="H107" s="147" t="s">
        <v>9</v>
      </c>
      <c r="I107" s="147" t="s">
        <v>10</v>
      </c>
      <c r="J107" s="147" t="str">
        <f t="shared" si="4"/>
        <v>x</v>
      </c>
      <c r="K107" s="147" t="s">
        <v>1</v>
      </c>
      <c r="L107" s="377">
        <f>VLOOKUP(G107,'5. estadoproces'!$C$10:$I$24,2,)</f>
        <v>19885</v>
      </c>
      <c r="M107" s="377">
        <f>VLOOKUP(G107,'5. estadoproces'!$C$10:$I$24,4,)</f>
        <v>1600</v>
      </c>
      <c r="N107" s="377">
        <f>VLOOKUP(G107,'5. estadoproces'!$C$10:$I$24,6,)</f>
        <v>21485</v>
      </c>
      <c r="O107" s="83">
        <f t="array" ref="O107">SUMPRODUCT(($G$7:$G$128=$G107)*($K$7:$K$128="Ativa"))</f>
        <v>14</v>
      </c>
      <c r="P107" s="83">
        <f t="array" ref="P107">SUMPRODUCT(($G$7:$G$128=$G107)*($K$7:$K$128="Parada"))</f>
        <v>2</v>
      </c>
      <c r="Q107" s="380">
        <f t="shared" si="5"/>
        <v>16</v>
      </c>
      <c r="R107" s="143">
        <f t="shared" si="6"/>
        <v>1420.3571428571429</v>
      </c>
      <c r="S107" s="143">
        <f t="shared" si="7"/>
        <v>1342.8125</v>
      </c>
    </row>
    <row r="108" spans="1:19" s="150" customFormat="1" ht="13.9" x14ac:dyDescent="0.4">
      <c r="A108" s="143"/>
      <c r="B108" s="144"/>
      <c r="C108" s="223">
        <v>51</v>
      </c>
      <c r="D108" s="147" t="s">
        <v>179</v>
      </c>
      <c r="E108" s="364">
        <f t="array" ref="E108">VLOOKUP(F108&amp;G108,CHOOSE({1,2},'GEO-MUN'!$B$1:$B$5573&amp;'GEO-MUN'!$D$1:$D$5573,'GEO-MUN'!$A$1:$A$5573),2,0)</f>
        <v>5103403</v>
      </c>
      <c r="F108" s="147" t="s">
        <v>303</v>
      </c>
      <c r="G108" s="147" t="s">
        <v>11</v>
      </c>
      <c r="H108" s="147" t="s">
        <v>9</v>
      </c>
      <c r="I108" s="147" t="s">
        <v>10</v>
      </c>
      <c r="J108" s="147" t="str">
        <f t="shared" si="4"/>
        <v>x</v>
      </c>
      <c r="K108" s="147" t="s">
        <v>1</v>
      </c>
      <c r="L108" s="377">
        <f>VLOOKUP(G108,'5. estadoproces'!$C$10:$I$24,2,)</f>
        <v>34236</v>
      </c>
      <c r="M108" s="377">
        <f>VLOOKUP(G108,'5. estadoproces'!$C$10:$I$24,4,)</f>
        <v>4500</v>
      </c>
      <c r="N108" s="377">
        <f>VLOOKUP(G108,'5. estadoproces'!$C$10:$I$24,6,)</f>
        <v>38736</v>
      </c>
      <c r="O108" s="83">
        <f t="array" ref="O108">SUMPRODUCT(($G$7:$G$128=$G108)*($K$7:$K$128="Ativa"))</f>
        <v>15</v>
      </c>
      <c r="P108" s="83">
        <f t="array" ref="P108">SUMPRODUCT(($G$7:$G$128=$G108)*($K$7:$K$128="Parada"))</f>
        <v>3</v>
      </c>
      <c r="Q108" s="380">
        <f t="shared" si="5"/>
        <v>18</v>
      </c>
      <c r="R108" s="143">
        <f t="shared" si="6"/>
        <v>2282.4</v>
      </c>
      <c r="S108" s="143">
        <f t="shared" si="7"/>
        <v>2152</v>
      </c>
    </row>
    <row r="109" spans="1:19" s="150" customFormat="1" ht="13.9" x14ac:dyDescent="0.4">
      <c r="A109" s="143"/>
      <c r="B109" s="144"/>
      <c r="C109" s="223">
        <v>52</v>
      </c>
      <c r="D109" s="147" t="s">
        <v>130</v>
      </c>
      <c r="E109" s="364">
        <f t="array" ref="E109">VLOOKUP(F109&amp;G109,CHOOSE({1,2},'GEO-MUN'!$B$1:$B$5573&amp;'GEO-MUN'!$D$1:$D$5573,'GEO-MUN'!$A$1:$A$5573),2,0)</f>
        <v>1100304</v>
      </c>
      <c r="F109" s="147" t="s">
        <v>357</v>
      </c>
      <c r="G109" s="147" t="s">
        <v>122</v>
      </c>
      <c r="H109" s="147" t="s">
        <v>9</v>
      </c>
      <c r="I109" s="147" t="s">
        <v>147</v>
      </c>
      <c r="J109" s="147" t="s">
        <v>5606</v>
      </c>
      <c r="K109" s="147" t="s">
        <v>1</v>
      </c>
      <c r="L109" s="377">
        <f>VLOOKUP(G109,'5. estadoproces'!$C$10:$I$24,2,)</f>
        <v>300</v>
      </c>
      <c r="M109" s="377">
        <f>VLOOKUP(G109,'5. estadoproces'!$C$10:$I$24,4,)</f>
        <v>0</v>
      </c>
      <c r="N109" s="377">
        <f>VLOOKUP(G109,'5. estadoproces'!$C$10:$I$24,6,)</f>
        <v>300</v>
      </c>
      <c r="O109" s="83">
        <f t="array" ref="O109">SUMPRODUCT(($G$7:$G$128=$G109)*($K$7:$K$128="Ativa"))</f>
        <v>1</v>
      </c>
      <c r="P109" s="83">
        <f t="array" ref="P109">SUMPRODUCT(($G$7:$G$128=$G109)*($K$7:$K$128="Parada"))</f>
        <v>0</v>
      </c>
      <c r="Q109" s="380">
        <f t="shared" si="5"/>
        <v>1</v>
      </c>
      <c r="R109" s="143">
        <f t="shared" si="6"/>
        <v>300</v>
      </c>
      <c r="S109" s="143">
        <f t="shared" si="7"/>
        <v>300</v>
      </c>
    </row>
    <row r="110" spans="1:19" s="150" customFormat="1" ht="13.9" x14ac:dyDescent="0.4">
      <c r="A110" s="143"/>
      <c r="B110" s="144"/>
      <c r="C110" s="223">
        <v>53</v>
      </c>
      <c r="D110" s="147" t="s">
        <v>188</v>
      </c>
      <c r="E110" s="364">
        <f t="array" ref="E110">VLOOKUP(F110&amp;G110,CHOOSE({1,2},'GEO-MUN'!$B$1:$B$5573&amp;'GEO-MUN'!$D$1:$D$5573,'GEO-MUN'!$A$1:$A$5573),2,0)</f>
        <v>5103403</v>
      </c>
      <c r="F110" s="147" t="s">
        <v>303</v>
      </c>
      <c r="G110" s="147" t="s">
        <v>11</v>
      </c>
      <c r="H110" s="147" t="s">
        <v>9</v>
      </c>
      <c r="I110" s="147" t="s">
        <v>10</v>
      </c>
      <c r="J110" s="147" t="str">
        <f t="shared" si="4"/>
        <v>x</v>
      </c>
      <c r="K110" s="147" t="s">
        <v>1</v>
      </c>
      <c r="L110" s="377">
        <f>VLOOKUP(G110,'5. estadoproces'!$C$10:$I$24,2,)</f>
        <v>34236</v>
      </c>
      <c r="M110" s="377">
        <f>VLOOKUP(G110,'5. estadoproces'!$C$10:$I$24,4,)</f>
        <v>4500</v>
      </c>
      <c r="N110" s="377">
        <f>VLOOKUP(G110,'5. estadoproces'!$C$10:$I$24,6,)</f>
        <v>38736</v>
      </c>
      <c r="O110" s="83">
        <f t="array" ref="O110">SUMPRODUCT(($G$7:$G$128=$G110)*($K$7:$K$128="Ativa"))</f>
        <v>15</v>
      </c>
      <c r="P110" s="83">
        <f t="array" ref="P110">SUMPRODUCT(($G$7:$G$128=$G110)*($K$7:$K$128="Parada"))</f>
        <v>3</v>
      </c>
      <c r="Q110" s="380">
        <f t="shared" si="5"/>
        <v>18</v>
      </c>
      <c r="R110" s="143">
        <f t="shared" si="6"/>
        <v>2282.4</v>
      </c>
      <c r="S110" s="143">
        <f t="shared" si="7"/>
        <v>2152</v>
      </c>
    </row>
    <row r="111" spans="1:19" s="150" customFormat="1" ht="13.9" x14ac:dyDescent="0.4">
      <c r="A111" s="143"/>
      <c r="B111" s="144"/>
      <c r="C111" s="223">
        <v>54</v>
      </c>
      <c r="D111" s="147" t="s">
        <v>100</v>
      </c>
      <c r="E111" s="364">
        <f t="array" ref="E111">VLOOKUP(F111&amp;G111,CHOOSE({1,2},'GEO-MUN'!$B$1:$B$5573&amp;'GEO-MUN'!$D$1:$D$5573,'GEO-MUN'!$A$1:$A$5573),2,0)</f>
        <v>4105706</v>
      </c>
      <c r="F111" s="147" t="s">
        <v>358</v>
      </c>
      <c r="G111" s="147" t="s">
        <v>12</v>
      </c>
      <c r="H111" s="147" t="s">
        <v>9</v>
      </c>
      <c r="I111" s="147" t="s">
        <v>10</v>
      </c>
      <c r="J111" s="147" t="str">
        <f t="shared" si="4"/>
        <v>x</v>
      </c>
      <c r="K111" s="147" t="s">
        <v>1</v>
      </c>
      <c r="L111" s="377">
        <f>VLOOKUP(G111,'5. estadoproces'!$C$10:$I$24,2,)</f>
        <v>33795</v>
      </c>
      <c r="M111" s="377">
        <f>VLOOKUP(G111,'5. estadoproces'!$C$10:$I$24,4,)</f>
        <v>1950</v>
      </c>
      <c r="N111" s="377">
        <f>VLOOKUP(G111,'5. estadoproces'!$C$10:$I$24,6,)</f>
        <v>35745</v>
      </c>
      <c r="O111" s="83">
        <f t="array" ref="O111">SUMPRODUCT(($G$7:$G$128=$G111)*($K$7:$K$128="Ativa"))</f>
        <v>21</v>
      </c>
      <c r="P111" s="83">
        <f t="array" ref="P111">SUMPRODUCT(($G$7:$G$128=$G111)*($K$7:$K$128="Parada"))</f>
        <v>2</v>
      </c>
      <c r="Q111" s="380">
        <f t="shared" si="5"/>
        <v>23</v>
      </c>
      <c r="R111" s="143">
        <f t="shared" si="6"/>
        <v>1609.2857142857142</v>
      </c>
      <c r="S111" s="143">
        <f t="shared" si="7"/>
        <v>1554.1304347826087</v>
      </c>
    </row>
    <row r="112" spans="1:19" s="150" customFormat="1" ht="13.9" x14ac:dyDescent="0.4">
      <c r="A112" s="143"/>
      <c r="B112" s="144"/>
      <c r="C112" s="223">
        <v>55</v>
      </c>
      <c r="D112" s="147" t="s">
        <v>131</v>
      </c>
      <c r="E112" s="364">
        <f t="array" ref="E112">VLOOKUP(F112&amp;G112,CHOOSE({1,2},'GEO-MUN'!$B$1:$B$5573&amp;'GEO-MUN'!$D$1:$D$5573,'GEO-MUN'!$A$1:$A$5573),2,0)</f>
        <v>4311809</v>
      </c>
      <c r="F112" s="147" t="s">
        <v>359</v>
      </c>
      <c r="G112" s="147" t="s">
        <v>13</v>
      </c>
      <c r="H112" s="147" t="s">
        <v>9</v>
      </c>
      <c r="I112" s="147" t="s">
        <v>10</v>
      </c>
      <c r="J112" s="147" t="str">
        <f t="shared" si="4"/>
        <v>x</v>
      </c>
      <c r="K112" s="147" t="s">
        <v>1</v>
      </c>
      <c r="L112" s="377">
        <f>VLOOKUP(G112,'5. estadoproces'!$C$10:$I$24,2,)</f>
        <v>28180</v>
      </c>
      <c r="M112" s="377">
        <f>VLOOKUP(G112,'5. estadoproces'!$C$10:$I$24,4,)</f>
        <v>3180</v>
      </c>
      <c r="N112" s="377">
        <f>VLOOKUP(G112,'5. estadoproces'!$C$10:$I$24,6,)</f>
        <v>31360</v>
      </c>
      <c r="O112" s="83">
        <f t="array" ref="O112">SUMPRODUCT(($G$7:$G$128=$G112)*($K$7:$K$128="Ativa"))</f>
        <v>22</v>
      </c>
      <c r="P112" s="83">
        <f t="array" ref="P112">SUMPRODUCT(($G$7:$G$128=$G112)*($K$7:$K$128="Parada"))</f>
        <v>4</v>
      </c>
      <c r="Q112" s="380">
        <f t="shared" si="5"/>
        <v>26</v>
      </c>
      <c r="R112" s="143">
        <f t="shared" si="6"/>
        <v>1280.909090909091</v>
      </c>
      <c r="S112" s="143">
        <f t="shared" si="7"/>
        <v>1206.1538461538462</v>
      </c>
    </row>
    <row r="113" spans="1:19" s="150" customFormat="1" ht="13.9" x14ac:dyDescent="0.4">
      <c r="A113" s="143"/>
      <c r="B113" s="144"/>
      <c r="C113" s="223">
        <v>56</v>
      </c>
      <c r="D113" s="147" t="s">
        <v>163</v>
      </c>
      <c r="E113" s="364">
        <f t="array" ref="E113">VLOOKUP(F113&amp;G113,CHOOSE({1,2},'GEO-MUN'!$B$1:$B$5573&amp;'GEO-MUN'!$D$1:$D$5573,'GEO-MUN'!$A$1:$A$5573),2,0)</f>
        <v>3103504</v>
      </c>
      <c r="F113" s="147" t="s">
        <v>360</v>
      </c>
      <c r="G113" s="147" t="s">
        <v>15</v>
      </c>
      <c r="H113" s="147" t="s">
        <v>9</v>
      </c>
      <c r="I113" s="147" t="s">
        <v>10</v>
      </c>
      <c r="J113" s="147" t="str">
        <f t="shared" si="4"/>
        <v>x</v>
      </c>
      <c r="K113" s="147" t="s">
        <v>1</v>
      </c>
      <c r="L113" s="377">
        <f>VLOOKUP(G113,'5. estadoproces'!$C$10:$I$24,2,)</f>
        <v>9100</v>
      </c>
      <c r="M113" s="377">
        <f>VLOOKUP(G113,'5. estadoproces'!$C$10:$I$24,4,)</f>
        <v>0</v>
      </c>
      <c r="N113" s="377">
        <f>VLOOKUP(G113,'5. estadoproces'!$C$10:$I$24,6,)</f>
        <v>9100</v>
      </c>
      <c r="O113" s="83">
        <f t="array" ref="O113">SUMPRODUCT(($G$7:$G$128=$G113)*($K$7:$K$128="Ativa"))</f>
        <v>4</v>
      </c>
      <c r="P113" s="83">
        <f t="array" ref="P113">SUMPRODUCT(($G$7:$G$128=$G113)*($K$7:$K$128="Parada"))</f>
        <v>0</v>
      </c>
      <c r="Q113" s="380">
        <f t="shared" si="5"/>
        <v>4</v>
      </c>
      <c r="R113" s="143">
        <f t="shared" si="6"/>
        <v>2275</v>
      </c>
      <c r="S113" s="143">
        <f t="shared" si="7"/>
        <v>2275</v>
      </c>
    </row>
    <row r="114" spans="1:19" s="143" customFormat="1" ht="13.9" x14ac:dyDescent="0.4">
      <c r="B114" s="144"/>
      <c r="C114" s="223">
        <v>57</v>
      </c>
      <c r="D114" s="147" t="s">
        <v>92</v>
      </c>
      <c r="E114" s="364">
        <f t="array" ref="E114">VLOOKUP(F114&amp;G114,CHOOSE({1,2},'GEO-MUN'!$B$1:$B$5573&amp;'GEO-MUN'!$D$1:$D$5573,'GEO-MUN'!$A$1:$A$5573),2,0)</f>
        <v>3506003</v>
      </c>
      <c r="F114" s="147" t="s">
        <v>361</v>
      </c>
      <c r="G114" s="147" t="s">
        <v>22</v>
      </c>
      <c r="H114" s="147" t="s">
        <v>9</v>
      </c>
      <c r="I114" s="147" t="s">
        <v>10</v>
      </c>
      <c r="J114" s="147" t="str">
        <f t="shared" si="4"/>
        <v>x</v>
      </c>
      <c r="K114" s="147" t="s">
        <v>1</v>
      </c>
      <c r="L114" s="377">
        <f>VLOOKUP(G114,'5. estadoproces'!$C$10:$I$24,2,)</f>
        <v>12873</v>
      </c>
      <c r="M114" s="377">
        <f>VLOOKUP(G114,'5. estadoproces'!$C$10:$I$24,4,)</f>
        <v>1300</v>
      </c>
      <c r="N114" s="377">
        <f>VLOOKUP(G114,'5. estadoproces'!$C$10:$I$24,6,)</f>
        <v>14173</v>
      </c>
      <c r="O114" s="83">
        <f t="array" ref="O114">SUMPRODUCT(($G$7:$G$128=$G114)*($K$7:$K$128="Ativa"))</f>
        <v>13</v>
      </c>
      <c r="P114" s="83">
        <f t="array" ref="P114">SUMPRODUCT(($G$7:$G$128=$G114)*($K$7:$K$128="Parada"))</f>
        <v>1</v>
      </c>
      <c r="Q114" s="380">
        <f t="shared" si="5"/>
        <v>14</v>
      </c>
      <c r="R114" s="143">
        <f t="shared" si="6"/>
        <v>990.23076923076928</v>
      </c>
      <c r="S114" s="143">
        <f t="shared" si="7"/>
        <v>1012.3571428571429</v>
      </c>
    </row>
    <row r="115" spans="1:19" s="150" customFormat="1" ht="13.9" x14ac:dyDescent="0.4">
      <c r="A115" s="143"/>
      <c r="B115" s="144"/>
      <c r="C115" s="223">
        <v>58</v>
      </c>
      <c r="D115" s="147" t="s">
        <v>92</v>
      </c>
      <c r="E115" s="364">
        <f t="array" ref="E115">VLOOKUP(F115&amp;G115,CHOOSE({1,2},'GEO-MUN'!$B$1:$B$5573&amp;'GEO-MUN'!$D$1:$D$5573,'GEO-MUN'!$A$1:$A$5573),2,0)</f>
        <v>3534302</v>
      </c>
      <c r="F115" s="147" t="s">
        <v>309</v>
      </c>
      <c r="G115" s="147" t="s">
        <v>22</v>
      </c>
      <c r="H115" s="147" t="s">
        <v>9</v>
      </c>
      <c r="I115" s="147" t="s">
        <v>10</v>
      </c>
      <c r="J115" s="147" t="str">
        <f t="shared" si="4"/>
        <v>x</v>
      </c>
      <c r="K115" s="147" t="s">
        <v>1</v>
      </c>
      <c r="L115" s="377">
        <f>VLOOKUP(G115,'5. estadoproces'!$C$10:$I$24,2,)</f>
        <v>12873</v>
      </c>
      <c r="M115" s="377">
        <f>VLOOKUP(G115,'5. estadoproces'!$C$10:$I$24,4,)</f>
        <v>1300</v>
      </c>
      <c r="N115" s="377">
        <f>VLOOKUP(G115,'5. estadoproces'!$C$10:$I$24,6,)</f>
        <v>14173</v>
      </c>
      <c r="O115" s="83">
        <f t="array" ref="O115">SUMPRODUCT(($G$7:$G$128=$G115)*($K$7:$K$128="Ativa"))</f>
        <v>13</v>
      </c>
      <c r="P115" s="83">
        <f t="array" ref="P115">SUMPRODUCT(($G$7:$G$128=$G115)*($K$7:$K$128="Parada"))</f>
        <v>1</v>
      </c>
      <c r="Q115" s="380">
        <f t="shared" si="5"/>
        <v>14</v>
      </c>
      <c r="R115" s="143">
        <f t="shared" si="6"/>
        <v>990.23076923076928</v>
      </c>
      <c r="S115" s="143">
        <f t="shared" si="7"/>
        <v>1012.3571428571429</v>
      </c>
    </row>
    <row r="116" spans="1:19" s="150" customFormat="1" ht="13.9" x14ac:dyDescent="0.4">
      <c r="A116" s="143"/>
      <c r="B116" s="144"/>
      <c r="C116" s="473">
        <v>58</v>
      </c>
      <c r="D116" s="474" t="s">
        <v>92</v>
      </c>
      <c r="E116" s="475">
        <f t="array" ref="E116">VLOOKUP(F116&amp;G116,CHOOSE({1,2},'GEO-MUN'!$B$1:$B$5573&amp;'GEO-MUN'!$D$1:$D$5573,'GEO-MUN'!$A$1:$A$5573),2,0)</f>
        <v>3547700</v>
      </c>
      <c r="F116" s="474" t="s">
        <v>362</v>
      </c>
      <c r="G116" s="474" t="s">
        <v>22</v>
      </c>
      <c r="H116" s="474" t="s">
        <v>9</v>
      </c>
      <c r="I116" s="474" t="s">
        <v>10</v>
      </c>
      <c r="J116" s="474" t="str">
        <f t="shared" si="4"/>
        <v>x</v>
      </c>
      <c r="K116" s="474" t="s">
        <v>4</v>
      </c>
      <c r="L116" s="377">
        <f>VLOOKUP(G116,'5. estadoproces'!$C$10:$I$24,2,)</f>
        <v>12873</v>
      </c>
      <c r="M116" s="377">
        <f>VLOOKUP(G116,'5. estadoproces'!$C$10:$I$24,4,)</f>
        <v>1300</v>
      </c>
      <c r="N116" s="377">
        <f>VLOOKUP(G116,'5. estadoproces'!$C$10:$I$24,6,)</f>
        <v>14173</v>
      </c>
      <c r="O116" s="83">
        <f t="array" ref="O116">SUMPRODUCT(($G$7:$G$128=$G116)*($K$7:$K$128="Ativa"))</f>
        <v>13</v>
      </c>
      <c r="P116" s="83">
        <f t="array" ref="P116">SUMPRODUCT(($G$7:$G$128=$G116)*($K$7:$K$128="Parada"))</f>
        <v>1</v>
      </c>
      <c r="Q116" s="380">
        <f t="shared" si="5"/>
        <v>14</v>
      </c>
      <c r="R116" s="143">
        <f t="shared" si="6"/>
        <v>1300</v>
      </c>
      <c r="S116" s="143">
        <f t="shared" si="7"/>
        <v>1012.3571428571429</v>
      </c>
    </row>
    <row r="117" spans="1:19" s="143" customFormat="1" ht="13.9" x14ac:dyDescent="0.4">
      <c r="B117" s="144"/>
      <c r="C117" s="473">
        <v>58</v>
      </c>
      <c r="D117" s="474" t="s">
        <v>164</v>
      </c>
      <c r="E117" s="475">
        <f t="array" ref="E117">VLOOKUP(F117&amp;G117,CHOOSE({1,2},'GEO-MUN'!$B$1:$B$5573&amp;'GEO-MUN'!$D$1:$D$5573,'GEO-MUN'!$A$1:$A$5573),2,0)</f>
        <v>5003801</v>
      </c>
      <c r="F117" s="474" t="s">
        <v>363</v>
      </c>
      <c r="G117" s="474" t="s">
        <v>8</v>
      </c>
      <c r="H117" s="474" t="s">
        <v>9</v>
      </c>
      <c r="I117" s="474" t="s">
        <v>10</v>
      </c>
      <c r="J117" s="474" t="str">
        <f t="shared" si="4"/>
        <v>x</v>
      </c>
      <c r="K117" s="474" t="s">
        <v>4</v>
      </c>
      <c r="L117" s="377">
        <f>VLOOKUP(G117,'5. estadoproces'!$C$10:$I$24,2,)</f>
        <v>6540</v>
      </c>
      <c r="M117" s="377">
        <f>VLOOKUP(G117,'5. estadoproces'!$C$10:$I$24,4,)</f>
        <v>4050</v>
      </c>
      <c r="N117" s="377">
        <f>VLOOKUP(G117,'5. estadoproces'!$C$10:$I$24,6,)</f>
        <v>10590</v>
      </c>
      <c r="O117" s="83">
        <f t="array" ref="O117">SUMPRODUCT(($G$7:$G$128=$G117)*($K$7:$K$128="Ativa"))</f>
        <v>4</v>
      </c>
      <c r="P117" s="83">
        <f t="array" ref="P117">SUMPRODUCT(($G$7:$G$128=$G117)*($K$7:$K$128="Parada"))</f>
        <v>3</v>
      </c>
      <c r="Q117" s="380">
        <f t="shared" si="5"/>
        <v>7</v>
      </c>
      <c r="R117" s="143">
        <f t="shared" si="6"/>
        <v>1350</v>
      </c>
      <c r="S117" s="143">
        <f t="shared" si="7"/>
        <v>1512.8571428571429</v>
      </c>
    </row>
    <row r="118" spans="1:19" s="150" customFormat="1" ht="13.9" x14ac:dyDescent="0.4">
      <c r="A118" s="143"/>
      <c r="B118" s="144"/>
      <c r="C118" s="473">
        <v>59</v>
      </c>
      <c r="D118" s="474" t="s">
        <v>164</v>
      </c>
      <c r="E118" s="475">
        <f t="array" ref="E118">VLOOKUP(F118&amp;G118,CHOOSE({1,2},'GEO-MUN'!$B$1:$B$5573&amp;'GEO-MUN'!$D$1:$D$5573,'GEO-MUN'!$A$1:$A$5573),2,0)</f>
        <v>4109807</v>
      </c>
      <c r="F118" s="474" t="s">
        <v>364</v>
      </c>
      <c r="G118" s="474" t="s">
        <v>12</v>
      </c>
      <c r="H118" s="474" t="s">
        <v>9</v>
      </c>
      <c r="I118" s="474" t="s">
        <v>10</v>
      </c>
      <c r="J118" s="474" t="str">
        <f t="shared" si="4"/>
        <v>x</v>
      </c>
      <c r="K118" s="474" t="s">
        <v>4</v>
      </c>
      <c r="L118" s="377">
        <f>VLOOKUP(G118,'5. estadoproces'!$C$10:$I$24,2,)</f>
        <v>33795</v>
      </c>
      <c r="M118" s="377">
        <f>VLOOKUP(G118,'5. estadoproces'!$C$10:$I$24,4,)</f>
        <v>1950</v>
      </c>
      <c r="N118" s="377">
        <f>VLOOKUP(G118,'5. estadoproces'!$C$10:$I$24,6,)</f>
        <v>35745</v>
      </c>
      <c r="O118" s="83">
        <f t="array" ref="O118">SUMPRODUCT(($G$7:$G$128=$G118)*($K$7:$K$128="Ativa"))</f>
        <v>21</v>
      </c>
      <c r="P118" s="83">
        <f t="array" ref="P118">SUMPRODUCT(($G$7:$G$128=$G118)*($K$7:$K$128="Parada"))</f>
        <v>2</v>
      </c>
      <c r="Q118" s="380">
        <f t="shared" si="5"/>
        <v>23</v>
      </c>
      <c r="R118" s="143">
        <f t="shared" si="6"/>
        <v>975</v>
      </c>
      <c r="S118" s="143">
        <f t="shared" si="7"/>
        <v>1554.1304347826087</v>
      </c>
    </row>
    <row r="119" spans="1:19" s="154" customFormat="1" ht="13.9" x14ac:dyDescent="0.4">
      <c r="A119" s="143"/>
      <c r="B119" s="144"/>
      <c r="C119" s="473">
        <v>59</v>
      </c>
      <c r="D119" s="474" t="s">
        <v>189</v>
      </c>
      <c r="E119" s="475">
        <f t="array" ref="E119">VLOOKUP(F119&amp;G119,CHOOSE({1,2},'GEO-MUN'!$B$1:$B$5573&amp;'GEO-MUN'!$D$1:$D$5573,'GEO-MUN'!$A$1:$A$5573),2,0)</f>
        <v>5001904</v>
      </c>
      <c r="F119" s="474" t="s">
        <v>5204</v>
      </c>
      <c r="G119" s="474" t="s">
        <v>8</v>
      </c>
      <c r="H119" s="474" t="s">
        <v>9</v>
      </c>
      <c r="I119" s="474" t="s">
        <v>10</v>
      </c>
      <c r="J119" s="474" t="str">
        <f t="shared" si="4"/>
        <v>x</v>
      </c>
      <c r="K119" s="474" t="s">
        <v>4</v>
      </c>
      <c r="L119" s="377">
        <f>VLOOKUP(G119,'5. estadoproces'!$C$10:$I$24,2,)</f>
        <v>6540</v>
      </c>
      <c r="M119" s="377">
        <f>VLOOKUP(G119,'5. estadoproces'!$C$10:$I$24,4,)</f>
        <v>4050</v>
      </c>
      <c r="N119" s="377">
        <f>VLOOKUP(G119,'5. estadoproces'!$C$10:$I$24,6,)</f>
        <v>10590</v>
      </c>
      <c r="O119" s="83">
        <f t="array" ref="O119">SUMPRODUCT(($G$7:$G$128=$G119)*($K$7:$K$128="Ativa"))</f>
        <v>4</v>
      </c>
      <c r="P119" s="83">
        <f t="array" ref="P119">SUMPRODUCT(($G$7:$G$128=$G119)*($K$7:$K$128="Parada"))</f>
        <v>3</v>
      </c>
      <c r="Q119" s="380">
        <f t="shared" si="5"/>
        <v>7</v>
      </c>
      <c r="R119" s="143">
        <f>IF(K119 = "Ativa", L119/O119,M119/P119)</f>
        <v>1350</v>
      </c>
      <c r="S119" s="143">
        <f t="shared" si="7"/>
        <v>1512.8571428571429</v>
      </c>
    </row>
    <row r="120" spans="1:19" s="83" customFormat="1" ht="13.9" x14ac:dyDescent="0.4">
      <c r="A120" s="2"/>
      <c r="B120" s="142"/>
      <c r="C120" s="223">
        <v>60</v>
      </c>
      <c r="D120" s="147" t="s">
        <v>165</v>
      </c>
      <c r="E120" s="364">
        <f t="array" ref="E120">VLOOKUP(F120&amp;G120,CHOOSE({1,2},'GEO-MUN'!$B$1:$B$5573&amp;'GEO-MUN'!$D$1:$D$5573,'GEO-MUN'!$A$1:$A$5573),2,0)</f>
        <v>3549409</v>
      </c>
      <c r="F120" s="147" t="s">
        <v>365</v>
      </c>
      <c r="G120" s="147" t="s">
        <v>22</v>
      </c>
      <c r="H120" s="147" t="s">
        <v>9</v>
      </c>
      <c r="I120" s="147" t="s">
        <v>10</v>
      </c>
      <c r="J120" s="147" t="str">
        <f t="shared" si="4"/>
        <v>x</v>
      </c>
      <c r="K120" s="147" t="s">
        <v>1</v>
      </c>
      <c r="L120" s="377">
        <f>VLOOKUP(G120,'5. estadoproces'!$C$10:$I$24,2,)</f>
        <v>12873</v>
      </c>
      <c r="M120" s="377">
        <f>VLOOKUP(G120,'5. estadoproces'!$C$10:$I$24,4,)</f>
        <v>1300</v>
      </c>
      <c r="N120" s="377">
        <f>VLOOKUP(G120,'5. estadoproces'!$C$10:$I$24,6,)</f>
        <v>14173</v>
      </c>
      <c r="O120" s="83">
        <f t="array" ref="O120">SUMPRODUCT(($G$7:$G$128=$G120)*($K$7:$K$128="Ativa"))</f>
        <v>13</v>
      </c>
      <c r="P120" s="83">
        <f t="array" ref="P120">SUMPRODUCT(($G$7:$G$128=$G120)*($K$7:$K$128="Parada"))</f>
        <v>1</v>
      </c>
      <c r="Q120" s="380">
        <f t="shared" si="5"/>
        <v>14</v>
      </c>
      <c r="R120" s="143">
        <f t="shared" si="6"/>
        <v>990.23076923076928</v>
      </c>
      <c r="S120" s="143">
        <f t="shared" si="7"/>
        <v>1012.3571428571429</v>
      </c>
    </row>
    <row r="121" spans="1:19" ht="13.9" x14ac:dyDescent="0.4">
      <c r="C121" s="223">
        <v>61</v>
      </c>
      <c r="D121" s="147" t="s">
        <v>101</v>
      </c>
      <c r="E121" s="364">
        <f t="array" ref="E121">VLOOKUP(F121&amp;G121,CHOOSE({1,2},'GEO-MUN'!$B$1:$B$5573&amp;'GEO-MUN'!$D$1:$D$5573,'GEO-MUN'!$A$1:$A$5573),2,0)</f>
        <v>4307708</v>
      </c>
      <c r="F121" s="147" t="s">
        <v>366</v>
      </c>
      <c r="G121" s="147" t="s">
        <v>13</v>
      </c>
      <c r="H121" s="147" t="s">
        <v>9</v>
      </c>
      <c r="I121" s="147" t="s">
        <v>10</v>
      </c>
      <c r="J121" s="147" t="str">
        <f t="shared" si="4"/>
        <v>x</v>
      </c>
      <c r="K121" s="147" t="s">
        <v>1</v>
      </c>
      <c r="L121" s="377">
        <f>VLOOKUP(G121,'5. estadoproces'!$C$10:$I$24,2,)</f>
        <v>28180</v>
      </c>
      <c r="M121" s="377">
        <f>VLOOKUP(G121,'5. estadoproces'!$C$10:$I$24,4,)</f>
        <v>3180</v>
      </c>
      <c r="N121" s="377">
        <f>VLOOKUP(G121,'5. estadoproces'!$C$10:$I$24,6,)</f>
        <v>31360</v>
      </c>
      <c r="O121" s="83">
        <f t="array" ref="O121">SUMPRODUCT(($G$7:$G$128=$G121)*($K$7:$K$128="Ativa"))</f>
        <v>22</v>
      </c>
      <c r="P121" s="83">
        <f t="array" ref="P121">SUMPRODUCT(($G$7:$G$128=$G121)*($K$7:$K$128="Parada"))</f>
        <v>4</v>
      </c>
      <c r="Q121" s="380">
        <f t="shared" si="5"/>
        <v>26</v>
      </c>
      <c r="R121" s="143">
        <f t="shared" si="6"/>
        <v>1280.909090909091</v>
      </c>
      <c r="S121" s="143">
        <f t="shared" si="7"/>
        <v>1206.1538461538462</v>
      </c>
    </row>
    <row r="122" spans="1:19" ht="13.9" x14ac:dyDescent="0.4">
      <c r="C122" s="223">
        <v>62</v>
      </c>
      <c r="D122" s="147" t="s">
        <v>36</v>
      </c>
      <c r="E122" s="364">
        <f t="array" ref="E122">VLOOKUP(F122&amp;G122,CHOOSE({1,2},'GEO-MUN'!$B$1:$B$5573&amp;'GEO-MUN'!$D$1:$D$5573,'GEO-MUN'!$A$1:$A$5573),2,0)</f>
        <v>5103403</v>
      </c>
      <c r="F122" s="147" t="s">
        <v>303</v>
      </c>
      <c r="G122" s="147" t="s">
        <v>11</v>
      </c>
      <c r="H122" s="147" t="s">
        <v>9</v>
      </c>
      <c r="I122" s="147" t="s">
        <v>10</v>
      </c>
      <c r="J122" s="147" t="str">
        <f t="shared" si="4"/>
        <v>x</v>
      </c>
      <c r="K122" s="147" t="s">
        <v>1</v>
      </c>
      <c r="L122" s="377">
        <f>VLOOKUP(G122,'5. estadoproces'!$C$10:$I$24,2,)</f>
        <v>34236</v>
      </c>
      <c r="M122" s="377">
        <f>VLOOKUP(G122,'5. estadoproces'!$C$10:$I$24,4,)</f>
        <v>4500</v>
      </c>
      <c r="N122" s="377">
        <f>VLOOKUP(G122,'5. estadoproces'!$C$10:$I$24,6,)</f>
        <v>38736</v>
      </c>
      <c r="O122" s="83">
        <f t="array" ref="O122">SUMPRODUCT(($G$7:$G$128=$G122)*($K$7:$K$128="Ativa"))</f>
        <v>15</v>
      </c>
      <c r="P122" s="83">
        <f t="array" ref="P122">SUMPRODUCT(($G$7:$G$128=$G122)*($K$7:$K$128="Parada"))</f>
        <v>3</v>
      </c>
      <c r="Q122" s="380">
        <f t="shared" si="5"/>
        <v>18</v>
      </c>
      <c r="R122" s="143">
        <f t="shared" si="6"/>
        <v>2282.4</v>
      </c>
      <c r="S122" s="143">
        <f t="shared" si="7"/>
        <v>2152</v>
      </c>
    </row>
    <row r="123" spans="1:19" ht="13.9" x14ac:dyDescent="0.4">
      <c r="C123" s="473">
        <v>63</v>
      </c>
      <c r="D123" s="474" t="s">
        <v>36</v>
      </c>
      <c r="E123" s="475">
        <f t="array" ref="E123">VLOOKUP(F123&amp;G123,CHOOSE({1,2},'GEO-MUN'!$B$1:$B$5573&amp;'GEO-MUN'!$D$1:$D$5573,'GEO-MUN'!$A$1:$A$5573),2,0)</f>
        <v>4114609</v>
      </c>
      <c r="F123" s="474" t="s">
        <v>367</v>
      </c>
      <c r="G123" s="474" t="s">
        <v>12</v>
      </c>
      <c r="H123" s="474" t="s">
        <v>9</v>
      </c>
      <c r="I123" s="474" t="s">
        <v>10</v>
      </c>
      <c r="J123" s="474" t="str">
        <f t="shared" si="4"/>
        <v>x</v>
      </c>
      <c r="K123" s="474" t="s">
        <v>4</v>
      </c>
      <c r="L123" s="377">
        <f>VLOOKUP(G123,'5. estadoproces'!$C$10:$I$24,2,)</f>
        <v>33795</v>
      </c>
      <c r="M123" s="377">
        <f>VLOOKUP(G123,'5. estadoproces'!$C$10:$I$24,4,)</f>
        <v>1950</v>
      </c>
      <c r="N123" s="377">
        <f>VLOOKUP(G123,'5. estadoproces'!$C$10:$I$24,6,)</f>
        <v>35745</v>
      </c>
      <c r="O123" s="83">
        <f t="array" ref="O123">SUMPRODUCT(($G$7:$G$128=$G123)*($K$7:$K$128="Ativa"))</f>
        <v>21</v>
      </c>
      <c r="P123" s="83">
        <f t="array" ref="P123">SUMPRODUCT(($G$7:$G$128=$G123)*($K$7:$K$128="Parada"))</f>
        <v>2</v>
      </c>
      <c r="Q123" s="380">
        <f t="shared" si="5"/>
        <v>23</v>
      </c>
      <c r="R123" s="143">
        <f t="shared" si="6"/>
        <v>975</v>
      </c>
      <c r="S123" s="143">
        <f t="shared" si="7"/>
        <v>1554.1304347826087</v>
      </c>
    </row>
    <row r="124" spans="1:19" ht="13.9" x14ac:dyDescent="0.4">
      <c r="C124" s="223">
        <v>63</v>
      </c>
      <c r="D124" s="147" t="s">
        <v>180</v>
      </c>
      <c r="E124" s="364">
        <f t="array" ref="E124">VLOOKUP(F124&amp;G124,CHOOSE({1,2},'GEO-MUN'!$B$1:$B$5573&amp;'GEO-MUN'!$D$1:$D$5573,'GEO-MUN'!$A$1:$A$5573),2,0)</f>
        <v>3542206</v>
      </c>
      <c r="F124" s="147" t="s">
        <v>299</v>
      </c>
      <c r="G124" s="147" t="s">
        <v>22</v>
      </c>
      <c r="H124" s="147" t="s">
        <v>9</v>
      </c>
      <c r="I124" s="147" t="s">
        <v>10</v>
      </c>
      <c r="J124" s="147" t="str">
        <f t="shared" si="4"/>
        <v>x</v>
      </c>
      <c r="K124" s="147" t="s">
        <v>1</v>
      </c>
      <c r="L124" s="377">
        <f>VLOOKUP(G124,'5. estadoproces'!$C$10:$I$24,2,)</f>
        <v>12873</v>
      </c>
      <c r="M124" s="377">
        <f>VLOOKUP(G124,'5. estadoproces'!$C$10:$I$24,4,)</f>
        <v>1300</v>
      </c>
      <c r="N124" s="377">
        <f>VLOOKUP(G124,'5. estadoproces'!$C$10:$I$24,6,)</f>
        <v>14173</v>
      </c>
      <c r="O124" s="83">
        <f t="array" ref="O124">SUMPRODUCT(($G$7:$G$128=$G124)*($K$7:$K$128="Ativa"))</f>
        <v>13</v>
      </c>
      <c r="P124" s="83">
        <f t="array" ref="P124">SUMPRODUCT(($G$7:$G$128=$G124)*($K$7:$K$128="Parada"))</f>
        <v>1</v>
      </c>
      <c r="Q124" s="380">
        <f t="shared" si="5"/>
        <v>14</v>
      </c>
      <c r="R124" s="143">
        <f t="shared" si="6"/>
        <v>990.23076923076928</v>
      </c>
      <c r="S124" s="143">
        <f t="shared" si="7"/>
        <v>1012.3571428571429</v>
      </c>
    </row>
    <row r="125" spans="1:19" ht="13.9" x14ac:dyDescent="0.4">
      <c r="C125" s="223">
        <v>64</v>
      </c>
      <c r="D125" s="147" t="s">
        <v>180</v>
      </c>
      <c r="E125" s="364">
        <f t="array" ref="E125">VLOOKUP(F125&amp;G125,CHOOSE({1,2},'GEO-MUN'!$B$1:$B$5573&amp;'GEO-MUN'!$D$1:$D$5573,'GEO-MUN'!$A$1:$A$5573),2,0)</f>
        <v>3542206</v>
      </c>
      <c r="F125" s="147" t="s">
        <v>299</v>
      </c>
      <c r="G125" s="147" t="s">
        <v>22</v>
      </c>
      <c r="H125" s="147" t="s">
        <v>9</v>
      </c>
      <c r="I125" s="147" t="s">
        <v>23</v>
      </c>
      <c r="J125" s="147" t="str">
        <f t="shared" si="4"/>
        <v/>
      </c>
      <c r="K125" s="147" t="s">
        <v>1</v>
      </c>
      <c r="L125" s="377">
        <f>VLOOKUP(G125,'5. estadoproces'!$C$10:$I$24,2,)</f>
        <v>12873</v>
      </c>
      <c r="M125" s="377">
        <f>VLOOKUP(G125,'5. estadoproces'!$C$10:$I$24,4,)</f>
        <v>1300</v>
      </c>
      <c r="N125" s="377">
        <f>VLOOKUP(G125,'5. estadoproces'!$C$10:$I$24,6,)</f>
        <v>14173</v>
      </c>
      <c r="O125" s="83">
        <f t="array" ref="O125">SUMPRODUCT(($G$7:$G$128=$G125)*($K$7:$K$128="Ativa"))</f>
        <v>13</v>
      </c>
      <c r="P125" s="83">
        <f t="array" ref="P125">SUMPRODUCT(($G$7:$G$128=$G125)*($K$7:$K$128="Parada"))</f>
        <v>1</v>
      </c>
      <c r="Q125" s="380">
        <f t="shared" si="5"/>
        <v>14</v>
      </c>
      <c r="R125" s="143">
        <f t="shared" si="6"/>
        <v>990.23076923076928</v>
      </c>
      <c r="S125" s="143">
        <f t="shared" si="7"/>
        <v>1012.3571428571429</v>
      </c>
    </row>
    <row r="126" spans="1:19" ht="13.9" x14ac:dyDescent="0.4">
      <c r="C126" s="223">
        <v>64</v>
      </c>
      <c r="D126" s="147" t="s">
        <v>32</v>
      </c>
      <c r="E126" s="364">
        <f t="array" ref="E126">VLOOKUP(F126&amp;G126,CHOOSE({1,2},'GEO-MUN'!$B$1:$B$5573&amp;'GEO-MUN'!$D$1:$D$5573,'GEO-MUN'!$A$1:$A$5573),2,0)</f>
        <v>4309001</v>
      </c>
      <c r="F126" s="147" t="s">
        <v>368</v>
      </c>
      <c r="G126" s="147" t="s">
        <v>13</v>
      </c>
      <c r="H126" s="147" t="s">
        <v>9</v>
      </c>
      <c r="I126" s="147" t="s">
        <v>146</v>
      </c>
      <c r="J126" s="147" t="s">
        <v>5606</v>
      </c>
      <c r="K126" s="147" t="s">
        <v>1</v>
      </c>
      <c r="L126" s="377">
        <f>VLOOKUP(G126,'5. estadoproces'!$C$10:$I$24,2,)</f>
        <v>28180</v>
      </c>
      <c r="M126" s="377">
        <f>VLOOKUP(G126,'5. estadoproces'!$C$10:$I$24,4,)</f>
        <v>3180</v>
      </c>
      <c r="N126" s="377">
        <f>VLOOKUP(G126,'5. estadoproces'!$C$10:$I$24,6,)</f>
        <v>31360</v>
      </c>
      <c r="O126" s="83">
        <f t="array" ref="O126">SUMPRODUCT(($G$7:$G$128=$G126)*($K$7:$K$128="Ativa"))</f>
        <v>22</v>
      </c>
      <c r="P126" s="83">
        <f t="array" ref="P126">SUMPRODUCT(($G$7:$G$128=$G126)*($K$7:$K$128="Parada"))</f>
        <v>4</v>
      </c>
      <c r="Q126" s="380">
        <f t="shared" si="5"/>
        <v>26</v>
      </c>
      <c r="R126" s="143">
        <f t="shared" si="6"/>
        <v>1280.909090909091</v>
      </c>
      <c r="S126" s="143">
        <f t="shared" si="7"/>
        <v>1206.1538461538462</v>
      </c>
    </row>
    <row r="127" spans="1:19" ht="13.9" x14ac:dyDescent="0.4">
      <c r="C127" s="473">
        <v>65</v>
      </c>
      <c r="D127" s="474" t="s">
        <v>32</v>
      </c>
      <c r="E127" s="475">
        <f t="array" ref="E127">VLOOKUP(F127&amp;G127,CHOOSE({1,2},'GEO-MUN'!$B$1:$B$5573&amp;'GEO-MUN'!$D$1:$D$5573,'GEO-MUN'!$A$1:$A$5573),2,0)</f>
        <v>4309506</v>
      </c>
      <c r="F127" s="474" t="s">
        <v>344</v>
      </c>
      <c r="G127" s="474" t="s">
        <v>13</v>
      </c>
      <c r="H127" s="474" t="s">
        <v>181</v>
      </c>
      <c r="I127" s="474" t="s">
        <v>146</v>
      </c>
      <c r="J127" s="474" t="s">
        <v>5606</v>
      </c>
      <c r="K127" s="474" t="s">
        <v>4</v>
      </c>
      <c r="L127" s="377">
        <f>VLOOKUP(G127,'5. estadoproces'!$C$10:$I$24,2,)</f>
        <v>28180</v>
      </c>
      <c r="M127" s="377">
        <f>VLOOKUP(G127,'5. estadoproces'!$C$10:$I$24,4,)</f>
        <v>3180</v>
      </c>
      <c r="N127" s="377">
        <f>VLOOKUP(G127,'5. estadoproces'!$C$10:$I$24,6,)</f>
        <v>31360</v>
      </c>
      <c r="O127" s="83">
        <f t="array" ref="O127">SUMPRODUCT(($G$7:$G$128=$G127)*($K$7:$K$128="Ativa"))</f>
        <v>22</v>
      </c>
      <c r="P127" s="83">
        <f t="array" ref="P127">SUMPRODUCT(($G$7:$G$128=$G127)*($K$7:$K$128="Parada"))</f>
        <v>4</v>
      </c>
      <c r="Q127" s="380">
        <f t="shared" si="5"/>
        <v>26</v>
      </c>
      <c r="R127" s="143">
        <f t="shared" si="6"/>
        <v>795</v>
      </c>
      <c r="S127" s="143">
        <f t="shared" si="7"/>
        <v>1206.1538461538462</v>
      </c>
    </row>
    <row r="128" spans="1:19" ht="13.9" x14ac:dyDescent="0.4">
      <c r="C128" s="473">
        <v>65</v>
      </c>
      <c r="D128" s="474" t="s">
        <v>32</v>
      </c>
      <c r="E128" s="475">
        <f t="array" ref="E128">VLOOKUP(F128&amp;G128,CHOOSE({1,2},'GEO-MUN'!$B$1:$B$5573&amp;'GEO-MUN'!$D$1:$D$5573,'GEO-MUN'!$A$1:$A$5573),2,0)</f>
        <v>4309506</v>
      </c>
      <c r="F128" s="474" t="s">
        <v>344</v>
      </c>
      <c r="G128" s="474" t="s">
        <v>13</v>
      </c>
      <c r="H128" s="474" t="s">
        <v>181</v>
      </c>
      <c r="I128" s="474" t="s">
        <v>146</v>
      </c>
      <c r="J128" s="474" t="s">
        <v>5606</v>
      </c>
      <c r="K128" s="474" t="s">
        <v>4</v>
      </c>
      <c r="L128" s="377">
        <f>VLOOKUP(G128,'5. estadoproces'!$C$10:$I$24,2,)</f>
        <v>28180</v>
      </c>
      <c r="M128" s="377">
        <f>VLOOKUP(G128,'5. estadoproces'!$C$10:$I$24,4,)</f>
        <v>3180</v>
      </c>
      <c r="N128" s="377">
        <f>VLOOKUP(G128,'5. estadoproces'!$C$10:$I$24,6,)</f>
        <v>31360</v>
      </c>
      <c r="O128" s="83">
        <f t="array" ref="O128">SUMPRODUCT(($G$7:$G$128=$G128)*($K$7:$K$128="Ativa"))</f>
        <v>22</v>
      </c>
      <c r="P128" s="83">
        <f t="array" ref="P128">SUMPRODUCT(($G$7:$G$128=$G128)*($K$7:$K$128="Parada"))</f>
        <v>4</v>
      </c>
      <c r="Q128" s="380">
        <f t="shared" si="5"/>
        <v>26</v>
      </c>
      <c r="R128" s="143">
        <f t="shared" si="6"/>
        <v>795</v>
      </c>
      <c r="S128" s="143">
        <f t="shared" si="7"/>
        <v>1206.1538461538462</v>
      </c>
    </row>
    <row r="130" spans="4:19" x14ac:dyDescent="0.35">
      <c r="Q130" s="391" t="s">
        <v>5620</v>
      </c>
      <c r="R130" s="400">
        <f>SUM(R6:R128)</f>
        <v>177979.99999999991</v>
      </c>
      <c r="S130" s="400">
        <f>SUM(S6:S128)</f>
        <v>177979.99999999988</v>
      </c>
    </row>
    <row r="131" spans="4:19" ht="13.9" x14ac:dyDescent="0.4">
      <c r="D131" s="395" t="s">
        <v>5621</v>
      </c>
      <c r="E131" s="396"/>
      <c r="F131" s="396"/>
      <c r="H131" s="383" t="s">
        <v>5622</v>
      </c>
      <c r="I131" s="383" t="s">
        <v>5623</v>
      </c>
      <c r="J131" s="383" t="s">
        <v>5624</v>
      </c>
      <c r="K131" s="384" t="s">
        <v>5618</v>
      </c>
      <c r="L131" s="397" t="s">
        <v>5617</v>
      </c>
      <c r="M131" s="403" t="s">
        <v>5631</v>
      </c>
      <c r="N131" s="413" t="s">
        <v>5633</v>
      </c>
    </row>
    <row r="132" spans="4:19" x14ac:dyDescent="0.35">
      <c r="E132" s="83">
        <f t="array" ref="E132:E211">_xlfn.UNIQUE(E7:E128)</f>
        <v>5107602</v>
      </c>
      <c r="F132" s="83" t="str">
        <f>VLOOKUP(E132,$E$7:$F$128,2,FALSE)</f>
        <v>RONDONÓPOLIS</v>
      </c>
      <c r="G132" s="83" t="str">
        <f>VLOOKUP(E132,$E$7:$G$128,3,FALSE)</f>
        <v>MT</v>
      </c>
      <c r="H132" s="83">
        <f t="array" ref="H132">SUMPRODUCT(($E$7:$E$128=$E132)*($J$7:$J$128="x")*($K$7:$K$128="Ativa"))</f>
        <v>3</v>
      </c>
      <c r="I132" s="83">
        <f t="array" ref="I132">SUMPRODUCT(($E$7:$E$128=$E132)*($J$7:$J$128="x")*($K$7:$K$128="Parada"))</f>
        <v>0</v>
      </c>
      <c r="J132" s="83">
        <f t="array" ref="J132">SUMPRODUCT(($E$7:$E$128=$E132)*($J$7:$J$128="x"))</f>
        <v>3</v>
      </c>
      <c r="K132" s="398">
        <f>SUMIFS(R$7:R$128,$E$7:$E$128,$E132,$J$7:$J$128,"x")</f>
        <v>6847.2000000000007</v>
      </c>
      <c r="L132" s="398">
        <f>SUMIFS(S$7:S$128,$E$7:$E$128,$E132,$J$7:$J$128,"x")</f>
        <v>6456</v>
      </c>
      <c r="M132" s="398">
        <f>SUMIFS(R$7:R$128,$E$7:$E$128,$E132,$J$7:$J$128,"x",$K$7:$K$128,"Ativa")</f>
        <v>6847.2000000000007</v>
      </c>
      <c r="N132" s="398">
        <f>SUMIFS(R$7:R$128,$E$7:$E$128,$E132,$J$7:$J$128,"x",$K$7:$K$128,"Parada")</f>
        <v>0</v>
      </c>
      <c r="R132" s="400">
        <v>177980</v>
      </c>
    </row>
    <row r="133" spans="4:19" x14ac:dyDescent="0.35">
      <c r="E133" s="83">
        <v>5002704</v>
      </c>
      <c r="F133" s="83" t="str">
        <f t="shared" ref="F133:F196" si="8">VLOOKUP(E133,$E$7:$F$128,2,FALSE)</f>
        <v>CAMPO GRANDE</v>
      </c>
      <c r="G133" s="83" t="str">
        <f t="shared" ref="G133:G196" si="9">VLOOKUP(E133,$E$7:$G$128,3,FALSE)</f>
        <v>MS</v>
      </c>
      <c r="H133" s="83">
        <f t="array" ref="H133">SUMPRODUCT(($E$7:$E$128=$E133)*($J$7:$J$128="x")*($K$7:$K$128="Ativa"))</f>
        <v>1</v>
      </c>
      <c r="I133" s="83">
        <f t="array" ref="I133">SUMPRODUCT(($E$7:$E$128=$E133)*($J$7:$J$128="x")*($K$7:$K$128="Parada"))</f>
        <v>0</v>
      </c>
      <c r="J133" s="83">
        <f t="array" ref="J133">SUMPRODUCT(($E$7:$E$128=$E133)*($J$7:$J$128="x"))</f>
        <v>1</v>
      </c>
      <c r="K133" s="398">
        <f t="shared" ref="K133:K196" si="10">SUMIFS(R$7:R$128,$E$7:$E$128,$E133,$J$7:$J$128,"x")</f>
        <v>1635</v>
      </c>
      <c r="L133" s="398">
        <f t="shared" ref="L133:L196" si="11">SUMIFS(S$7:S$128,$E$7:$E$128,$E133,$J$7:$J$128,"x")</f>
        <v>1512.8571428571429</v>
      </c>
      <c r="M133" s="398">
        <f t="shared" ref="M133:M196" si="12">SUMIFS(R$7:R$128,$E$7:$E$128,$E133,$J$7:$J$128,"x",$K$7:$K$128,"Ativa")</f>
        <v>1635</v>
      </c>
      <c r="N133" s="398">
        <f t="shared" ref="N133:N196" si="13">SUMIFS(R$7:R$128,$E$7:$E$128,$E133,$J$7:$J$128,"x",$K$7:$K$128,"Parada")</f>
        <v>0</v>
      </c>
      <c r="R133" s="386" t="s">
        <v>5619</v>
      </c>
    </row>
    <row r="134" spans="4:19" x14ac:dyDescent="0.35">
      <c r="E134" s="83">
        <v>3170206</v>
      </c>
      <c r="F134" s="83" t="str">
        <f t="shared" si="8"/>
        <v>UBERLÂNDIA</v>
      </c>
      <c r="G134" s="83" t="str">
        <f t="shared" si="9"/>
        <v>MG</v>
      </c>
      <c r="H134" s="83">
        <f t="array" ref="H134">SUMPRODUCT(($E$7:$E$128=$E134)*($J$7:$J$128="x")*($K$7:$K$128="Ativa"))</f>
        <v>3</v>
      </c>
      <c r="I134" s="83">
        <f t="array" ref="I134">SUMPRODUCT(($E$7:$E$128=$E134)*($J$7:$J$128="x")*($K$7:$K$128="Parada"))</f>
        <v>0</v>
      </c>
      <c r="J134" s="83">
        <f t="array" ref="J134">SUMPRODUCT(($E$7:$E$128=$E134)*($J$7:$J$128="x"))</f>
        <v>3</v>
      </c>
      <c r="K134" s="398">
        <f t="shared" si="10"/>
        <v>6825</v>
      </c>
      <c r="L134" s="398">
        <f t="shared" si="11"/>
        <v>6825</v>
      </c>
      <c r="M134" s="398">
        <f t="shared" si="12"/>
        <v>6825</v>
      </c>
      <c r="N134" s="398">
        <f t="shared" si="13"/>
        <v>0</v>
      </c>
    </row>
    <row r="135" spans="4:19" x14ac:dyDescent="0.35">
      <c r="E135" s="83">
        <v>4209003</v>
      </c>
      <c r="F135" s="83" t="str">
        <f t="shared" si="8"/>
        <v>JOAÇABA</v>
      </c>
      <c r="G135" s="83" t="str">
        <f t="shared" si="9"/>
        <v>SC</v>
      </c>
      <c r="H135" s="83">
        <f t="array" ref="H135">SUMPRODUCT(($E$7:$E$128=$E135)*($J$7:$J$128="x")*($K$7:$K$128="Ativa"))</f>
        <v>1</v>
      </c>
      <c r="I135" s="83">
        <f t="array" ref="I135">SUMPRODUCT(($E$7:$E$128=$E135)*($J$7:$J$128="x")*($K$7:$K$128="Parada"))</f>
        <v>0</v>
      </c>
      <c r="J135" s="83">
        <f t="array" ref="J135">SUMPRODUCT(($E$7:$E$128=$E135)*($J$7:$J$128="x"))</f>
        <v>1</v>
      </c>
      <c r="K135" s="398">
        <f t="shared" si="10"/>
        <v>1250</v>
      </c>
      <c r="L135" s="398">
        <f t="shared" si="11"/>
        <v>1066.6666666666667</v>
      </c>
      <c r="M135" s="398">
        <f t="shared" si="12"/>
        <v>1250</v>
      </c>
      <c r="N135" s="398">
        <f t="shared" si="13"/>
        <v>0</v>
      </c>
    </row>
    <row r="136" spans="4:19" x14ac:dyDescent="0.35">
      <c r="E136" s="83">
        <v>5210109</v>
      </c>
      <c r="F136" s="83" t="str">
        <f t="shared" si="8"/>
        <v>IPAMERI</v>
      </c>
      <c r="G136" s="83" t="str">
        <f t="shared" si="9"/>
        <v>GO</v>
      </c>
      <c r="H136" s="83">
        <f t="array" ref="H136">SUMPRODUCT(($E$7:$E$128=$E136)*($J$7:$J$128="x")*($K$7:$K$128="Ativa"))</f>
        <v>2</v>
      </c>
      <c r="I136" s="83">
        <f t="array" ref="I136">SUMPRODUCT(($E$7:$E$128=$E136)*($J$7:$J$128="x")*($K$7:$K$128="Parada"))</f>
        <v>0</v>
      </c>
      <c r="J136" s="83">
        <f t="array" ref="J136">SUMPRODUCT(($E$7:$E$128=$E136)*($J$7:$J$128="x"))</f>
        <v>2</v>
      </c>
      <c r="K136" s="398">
        <f t="shared" si="10"/>
        <v>2840.7142857142858</v>
      </c>
      <c r="L136" s="398">
        <f t="shared" si="11"/>
        <v>2685.625</v>
      </c>
      <c r="M136" s="398">
        <f t="shared" si="12"/>
        <v>2840.7142857142858</v>
      </c>
      <c r="N136" s="398">
        <f t="shared" si="13"/>
        <v>0</v>
      </c>
      <c r="Q136" s="391" t="s">
        <v>5626</v>
      </c>
      <c r="R136" s="407">
        <f>SUMIF(J7:J128,"x",R7:R128)</f>
        <v>169326.08901098892</v>
      </c>
      <c r="S136" s="143">
        <f>SUMIF(J7:J128,"x",S7:S128)</f>
        <v>169423.4017857142</v>
      </c>
    </row>
    <row r="137" spans="4:19" x14ac:dyDescent="0.35">
      <c r="E137" s="83">
        <v>5100300</v>
      </c>
      <c r="F137" s="83" t="str">
        <f t="shared" si="8"/>
        <v>ALTO ARAGUAIA</v>
      </c>
      <c r="G137" s="83" t="str">
        <f t="shared" si="9"/>
        <v>MT</v>
      </c>
      <c r="H137" s="83">
        <f t="array" ref="H137">SUMPRODUCT(($E$7:$E$128=$E137)*($J$7:$J$128="x")*($K$7:$K$128="Ativa"))</f>
        <v>1</v>
      </c>
      <c r="I137" s="83">
        <f t="array" ref="I137">SUMPRODUCT(($E$7:$E$128=$E137)*($J$7:$J$128="x")*($K$7:$K$128="Parada"))</f>
        <v>1</v>
      </c>
      <c r="J137" s="83">
        <f t="array" ref="J137">SUMPRODUCT(($E$7:$E$128=$E137)*($J$7:$J$128="x"))</f>
        <v>2</v>
      </c>
      <c r="K137" s="398">
        <f t="shared" si="10"/>
        <v>3782.4</v>
      </c>
      <c r="L137" s="398">
        <f t="shared" si="11"/>
        <v>4304</v>
      </c>
      <c r="M137" s="398">
        <f t="shared" si="12"/>
        <v>2282.4</v>
      </c>
      <c r="N137" s="398">
        <f t="shared" si="13"/>
        <v>1500</v>
      </c>
    </row>
    <row r="138" spans="4:19" x14ac:dyDescent="0.35">
      <c r="E138" s="83">
        <v>5002407</v>
      </c>
      <c r="F138" s="83" t="str">
        <f t="shared" si="8"/>
        <v>CAARAPÓ</v>
      </c>
      <c r="G138" s="83" t="str">
        <f t="shared" si="9"/>
        <v>MS</v>
      </c>
      <c r="H138" s="83">
        <f t="array" ref="H138">SUMPRODUCT(($E$7:$E$128=$E138)*($J$7:$J$128="x")*($K$7:$K$128="Ativa"))</f>
        <v>0</v>
      </c>
      <c r="I138" s="83">
        <f t="array" ref="I138">SUMPRODUCT(($E$7:$E$128=$E138)*($J$7:$J$128="x")*($K$7:$K$128="Parada"))</f>
        <v>1</v>
      </c>
      <c r="J138" s="83">
        <f t="array" ref="J138">SUMPRODUCT(($E$7:$E$128=$E138)*($J$7:$J$128="x"))</f>
        <v>1</v>
      </c>
      <c r="K138" s="398">
        <f t="shared" si="10"/>
        <v>1350</v>
      </c>
      <c r="L138" s="398">
        <f t="shared" si="11"/>
        <v>1512.8571428571429</v>
      </c>
      <c r="M138" s="398">
        <f t="shared" si="12"/>
        <v>0</v>
      </c>
      <c r="N138" s="398">
        <f t="shared" si="13"/>
        <v>1350</v>
      </c>
      <c r="Q138" s="391" t="s">
        <v>5630</v>
      </c>
      <c r="R138" s="405">
        <f>SUMIFS(R7:R128,J7:J128,"x",K7:K128,"Ativa")</f>
        <v>151546.08901098894</v>
      </c>
    </row>
    <row r="139" spans="4:19" x14ac:dyDescent="0.35">
      <c r="E139" s="83">
        <v>4320909</v>
      </c>
      <c r="F139" s="83" t="str">
        <f t="shared" si="8"/>
        <v>TAPEJARA</v>
      </c>
      <c r="G139" s="83" t="str">
        <f t="shared" si="9"/>
        <v>RS</v>
      </c>
      <c r="H139" s="83">
        <f t="array" ref="H139">SUMPRODUCT(($E$7:$E$128=$E139)*($J$7:$J$128="x")*($K$7:$K$128="Ativa"))</f>
        <v>1</v>
      </c>
      <c r="I139" s="83">
        <f t="array" ref="I139">SUMPRODUCT(($E$7:$E$128=$E139)*($J$7:$J$128="x")*($K$7:$K$128="Parada"))</f>
        <v>0</v>
      </c>
      <c r="J139" s="83">
        <f t="array" ref="J139">SUMPRODUCT(($E$7:$E$128=$E139)*($J$7:$J$128="x"))</f>
        <v>1</v>
      </c>
      <c r="K139" s="398">
        <f t="shared" si="10"/>
        <v>1280.909090909091</v>
      </c>
      <c r="L139" s="398">
        <f t="shared" si="11"/>
        <v>1206.1538461538462</v>
      </c>
      <c r="M139" s="398">
        <f t="shared" si="12"/>
        <v>1280.909090909091</v>
      </c>
      <c r="N139" s="398">
        <f t="shared" si="13"/>
        <v>0</v>
      </c>
      <c r="Q139" s="391" t="s">
        <v>5634</v>
      </c>
      <c r="R139" s="411">
        <f>SUMIFS(R7:R128,J7:J128,"x",K7:K128,"Parada")</f>
        <v>17780</v>
      </c>
    </row>
    <row r="140" spans="4:19" x14ac:dyDescent="0.35">
      <c r="E140" s="83">
        <v>3542206</v>
      </c>
      <c r="F140" s="83" t="str">
        <f t="shared" si="8"/>
        <v>RANCHARIA</v>
      </c>
      <c r="G140" s="83" t="str">
        <f t="shared" si="9"/>
        <v>SP</v>
      </c>
      <c r="H140" s="83">
        <f t="array" ref="H140">SUMPRODUCT(($E$7:$E$128=$E140)*($J$7:$J$128="x")*($K$7:$K$128="Ativa"))</f>
        <v>2</v>
      </c>
      <c r="I140" s="83">
        <f t="array" ref="I140">SUMPRODUCT(($E$7:$E$128=$E140)*($J$7:$J$128="x")*($K$7:$K$128="Parada"))</f>
        <v>0</v>
      </c>
      <c r="J140" s="83">
        <f t="array" ref="J140">SUMPRODUCT(($E$7:$E$128=$E140)*($J$7:$J$128="x"))</f>
        <v>2</v>
      </c>
      <c r="K140" s="398">
        <f t="shared" si="10"/>
        <v>1980.4615384615386</v>
      </c>
      <c r="L140" s="398">
        <f t="shared" si="11"/>
        <v>2024.7142857142858</v>
      </c>
      <c r="M140" s="398">
        <f t="shared" si="12"/>
        <v>1980.4615384615386</v>
      </c>
      <c r="N140" s="398">
        <f t="shared" si="13"/>
        <v>0</v>
      </c>
    </row>
    <row r="141" spans="4:19" x14ac:dyDescent="0.35">
      <c r="E141" s="83">
        <v>2109007</v>
      </c>
      <c r="F141" s="83" t="str">
        <f t="shared" si="8"/>
        <v>PORTO FRANCO</v>
      </c>
      <c r="G141" s="83" t="str">
        <f t="shared" si="9"/>
        <v>MA</v>
      </c>
      <c r="H141" s="83">
        <f t="array" ref="H141">SUMPRODUCT(($E$7:$E$128=$E141)*($J$7:$J$128="x")*($K$7:$K$128="Ativa"))</f>
        <v>1</v>
      </c>
      <c r="I141" s="83">
        <f t="array" ref="I141">SUMPRODUCT(($E$7:$E$128=$E141)*($J$7:$J$128="x")*($K$7:$K$128="Parada"))</f>
        <v>0</v>
      </c>
      <c r="J141" s="83">
        <f t="array" ref="J141">SUMPRODUCT(($E$7:$E$128=$E141)*($J$7:$J$128="x"))</f>
        <v>1</v>
      </c>
      <c r="K141" s="398">
        <f t="shared" si="10"/>
        <v>1500</v>
      </c>
      <c r="L141" s="398">
        <f t="shared" si="11"/>
        <v>1500</v>
      </c>
      <c r="M141" s="398">
        <f t="shared" si="12"/>
        <v>1500</v>
      </c>
      <c r="N141" s="398">
        <f t="shared" si="13"/>
        <v>0</v>
      </c>
    </row>
    <row r="142" spans="4:19" x14ac:dyDescent="0.35">
      <c r="E142" s="83">
        <v>5105259</v>
      </c>
      <c r="F142" s="83" t="str">
        <f t="shared" si="8"/>
        <v>LUCAS DO RIO VERDE</v>
      </c>
      <c r="G142" s="83" t="str">
        <f t="shared" si="9"/>
        <v>MT</v>
      </c>
      <c r="H142" s="83">
        <f t="array" ref="H142">SUMPRODUCT(($E$7:$E$128=$E142)*($J$7:$J$128="x")*($K$7:$K$128="Ativa"))</f>
        <v>1</v>
      </c>
      <c r="I142" s="83">
        <f t="array" ref="I142">SUMPRODUCT(($E$7:$E$128=$E142)*($J$7:$J$128="x")*($K$7:$K$128="Parada"))</f>
        <v>0</v>
      </c>
      <c r="J142" s="83">
        <f t="array" ref="J142">SUMPRODUCT(($E$7:$E$128=$E142)*($J$7:$J$128="x"))</f>
        <v>1</v>
      </c>
      <c r="K142" s="398">
        <f t="shared" si="10"/>
        <v>2282.4</v>
      </c>
      <c r="L142" s="398">
        <f t="shared" si="11"/>
        <v>2152</v>
      </c>
      <c r="M142" s="398">
        <f t="shared" si="12"/>
        <v>2282.4</v>
      </c>
      <c r="N142" s="398">
        <f t="shared" si="13"/>
        <v>0</v>
      </c>
    </row>
    <row r="143" spans="4:19" x14ac:dyDescent="0.35">
      <c r="E143" s="83">
        <v>1301902</v>
      </c>
      <c r="F143" s="83" t="str">
        <f t="shared" si="8"/>
        <v>ITACOATIARA</v>
      </c>
      <c r="G143" s="83" t="str">
        <f t="shared" si="9"/>
        <v>AM</v>
      </c>
      <c r="H143" s="83">
        <f t="array" ref="H143">SUMPRODUCT(($E$7:$E$128=$E143)*($J$7:$J$128="x")*($K$7:$K$128="Ativa"))</f>
        <v>1</v>
      </c>
      <c r="I143" s="83">
        <f t="array" ref="I143">SUMPRODUCT(($E$7:$E$128=$E143)*($J$7:$J$128="x")*($K$7:$K$128="Parada"))</f>
        <v>0</v>
      </c>
      <c r="J143" s="83">
        <f t="array" ref="J143">SUMPRODUCT(($E$7:$E$128=$E143)*($J$7:$J$128="x"))</f>
        <v>1</v>
      </c>
      <c r="K143" s="398">
        <f t="shared" si="10"/>
        <v>2000</v>
      </c>
      <c r="L143" s="398">
        <f t="shared" si="11"/>
        <v>2000</v>
      </c>
      <c r="M143" s="398">
        <f t="shared" si="12"/>
        <v>2000</v>
      </c>
      <c r="N143" s="398">
        <f t="shared" si="13"/>
        <v>0</v>
      </c>
    </row>
    <row r="144" spans="4:19" x14ac:dyDescent="0.35">
      <c r="E144" s="83">
        <v>5103403</v>
      </c>
      <c r="F144" s="83" t="str">
        <f t="shared" si="8"/>
        <v>CUIABÁ</v>
      </c>
      <c r="G144" s="83" t="str">
        <f t="shared" si="9"/>
        <v>MT</v>
      </c>
      <c r="H144" s="83">
        <f t="array" ref="H144">SUMPRODUCT(($E$7:$E$128=$E144)*($J$7:$J$128="x")*($K$7:$K$128="Ativa"))</f>
        <v>5</v>
      </c>
      <c r="I144" s="83">
        <f t="array" ref="I144">SUMPRODUCT(($E$7:$E$128=$E144)*($J$7:$J$128="x")*($K$7:$K$128="Parada"))</f>
        <v>2</v>
      </c>
      <c r="J144" s="83">
        <f t="array" ref="J144">SUMPRODUCT(($E$7:$E$128=$E144)*($J$7:$J$128="x"))</f>
        <v>7</v>
      </c>
      <c r="K144" s="398">
        <f t="shared" si="10"/>
        <v>14412</v>
      </c>
      <c r="L144" s="398">
        <f t="shared" si="11"/>
        <v>15064</v>
      </c>
      <c r="M144" s="398">
        <f t="shared" si="12"/>
        <v>11412</v>
      </c>
      <c r="N144" s="398">
        <f t="shared" si="13"/>
        <v>3000</v>
      </c>
    </row>
    <row r="145" spans="5:14" x14ac:dyDescent="0.35">
      <c r="E145" s="83">
        <v>5106778</v>
      </c>
      <c r="F145" s="83" t="str">
        <f t="shared" si="8"/>
        <v>PORTO ALEGRE DO NORTE</v>
      </c>
      <c r="G145" s="83" t="str">
        <f t="shared" si="9"/>
        <v>MT</v>
      </c>
      <c r="H145" s="83">
        <f t="array" ref="H145">SUMPRODUCT(($E$7:$E$128=$E145)*($J$7:$J$128="x")*($K$7:$K$128="Ativa"))</f>
        <v>1</v>
      </c>
      <c r="I145" s="83">
        <f t="array" ref="I145">SUMPRODUCT(($E$7:$E$128=$E145)*($J$7:$J$128="x")*($K$7:$K$128="Parada"))</f>
        <v>0</v>
      </c>
      <c r="J145" s="83">
        <f t="array" ref="J145">SUMPRODUCT(($E$7:$E$128=$E145)*($J$7:$J$128="x"))</f>
        <v>1</v>
      </c>
      <c r="K145" s="398">
        <f t="shared" si="10"/>
        <v>2282.4</v>
      </c>
      <c r="L145" s="398">
        <f t="shared" si="11"/>
        <v>2152</v>
      </c>
      <c r="M145" s="398">
        <f t="shared" si="12"/>
        <v>2282.4</v>
      </c>
      <c r="N145" s="398">
        <f t="shared" si="13"/>
        <v>0</v>
      </c>
    </row>
    <row r="146" spans="5:14" x14ac:dyDescent="0.35">
      <c r="E146" s="83">
        <v>4306809</v>
      </c>
      <c r="F146" s="83" t="str">
        <f t="shared" si="8"/>
        <v>ENCANTADO</v>
      </c>
      <c r="G146" s="83" t="str">
        <f t="shared" si="9"/>
        <v>RS</v>
      </c>
      <c r="H146" s="83">
        <f t="array" ref="H146">SUMPRODUCT(($E$7:$E$128=$E146)*($J$7:$J$128="x")*($K$7:$K$128="Ativa"))</f>
        <v>1</v>
      </c>
      <c r="I146" s="83">
        <f t="array" ref="I146">SUMPRODUCT(($E$7:$E$128=$E146)*($J$7:$J$128="x")*($K$7:$K$128="Parada"))</f>
        <v>0</v>
      </c>
      <c r="J146" s="83">
        <f t="array" ref="J146">SUMPRODUCT(($E$7:$E$128=$E146)*($J$7:$J$128="x"))</f>
        <v>1</v>
      </c>
      <c r="K146" s="398">
        <f t="shared" si="10"/>
        <v>1280.909090909091</v>
      </c>
      <c r="L146" s="398">
        <f t="shared" si="11"/>
        <v>1206.1538461538462</v>
      </c>
      <c r="M146" s="398">
        <f t="shared" si="12"/>
        <v>1280.909090909091</v>
      </c>
      <c r="N146" s="398">
        <f t="shared" si="13"/>
        <v>0</v>
      </c>
    </row>
    <row r="147" spans="5:14" x14ac:dyDescent="0.35">
      <c r="E147" s="83">
        <v>4314100</v>
      </c>
      <c r="F147" s="83" t="str">
        <f t="shared" si="8"/>
        <v>PASSO FUNDO</v>
      </c>
      <c r="G147" s="83" t="str">
        <f t="shared" si="9"/>
        <v>RS</v>
      </c>
      <c r="H147" s="83">
        <f t="array" ref="H147">SUMPRODUCT(($E$7:$E$128=$E147)*($J$7:$J$128="x")*($K$7:$K$128="Ativa"))</f>
        <v>2</v>
      </c>
      <c r="I147" s="83">
        <f t="array" ref="I147">SUMPRODUCT(($E$7:$E$128=$E147)*($J$7:$J$128="x")*($K$7:$K$128="Parada"))</f>
        <v>1</v>
      </c>
      <c r="J147" s="83">
        <f t="array" ref="J147">SUMPRODUCT(($E$7:$E$128=$E147)*($J$7:$J$128="x"))</f>
        <v>3</v>
      </c>
      <c r="K147" s="398">
        <f t="shared" si="10"/>
        <v>3356.818181818182</v>
      </c>
      <c r="L147" s="398">
        <f t="shared" si="11"/>
        <v>3618.4615384615386</v>
      </c>
      <c r="M147" s="398">
        <f t="shared" si="12"/>
        <v>2561.818181818182</v>
      </c>
      <c r="N147" s="398">
        <f t="shared" si="13"/>
        <v>795</v>
      </c>
    </row>
    <row r="148" spans="5:14" x14ac:dyDescent="0.35">
      <c r="E148" s="83">
        <v>4315602</v>
      </c>
      <c r="F148" s="83" t="str">
        <f t="shared" si="8"/>
        <v>RIO GRANDE</v>
      </c>
      <c r="G148" s="83" t="str">
        <f t="shared" si="9"/>
        <v>RS</v>
      </c>
      <c r="H148" s="83">
        <f t="array" ref="H148">SUMPRODUCT(($E$7:$E$128=$E148)*($J$7:$J$128="x")*($K$7:$K$128="Ativa"))</f>
        <v>2</v>
      </c>
      <c r="I148" s="83">
        <f t="array" ref="I148">SUMPRODUCT(($E$7:$E$128=$E148)*($J$7:$J$128="x")*($K$7:$K$128="Parada"))</f>
        <v>0</v>
      </c>
      <c r="J148" s="83">
        <f t="array" ref="J148">SUMPRODUCT(($E$7:$E$128=$E148)*($J$7:$J$128="x"))</f>
        <v>2</v>
      </c>
      <c r="K148" s="398">
        <f t="shared" si="10"/>
        <v>2561.818181818182</v>
      </c>
      <c r="L148" s="398">
        <f t="shared" si="11"/>
        <v>2412.3076923076924</v>
      </c>
      <c r="M148" s="398">
        <f t="shared" si="12"/>
        <v>2561.818181818182</v>
      </c>
      <c r="N148" s="398">
        <f t="shared" si="13"/>
        <v>0</v>
      </c>
    </row>
    <row r="149" spans="5:14" x14ac:dyDescent="0.35">
      <c r="E149" s="83">
        <v>4304606</v>
      </c>
      <c r="F149" s="83" t="str">
        <f t="shared" si="8"/>
        <v>CANOAS</v>
      </c>
      <c r="G149" s="83" t="str">
        <f t="shared" si="9"/>
        <v>RS</v>
      </c>
      <c r="H149" s="83">
        <f t="array" ref="H149">SUMPRODUCT(($E$7:$E$128=$E149)*($J$7:$J$128="x")*($K$7:$K$128="Ativa"))</f>
        <v>1</v>
      </c>
      <c r="I149" s="83">
        <f t="array" ref="I149">SUMPRODUCT(($E$7:$E$128=$E149)*($J$7:$J$128="x")*($K$7:$K$128="Parada"))</f>
        <v>0</v>
      </c>
      <c r="J149" s="83">
        <f t="array" ref="J149">SUMPRODUCT(($E$7:$E$128=$E149)*($J$7:$J$128="x"))</f>
        <v>1</v>
      </c>
      <c r="K149" s="398">
        <f t="shared" si="10"/>
        <v>1280.909090909091</v>
      </c>
      <c r="L149" s="398">
        <f t="shared" si="11"/>
        <v>1206.1538461538462</v>
      </c>
      <c r="M149" s="398">
        <f t="shared" si="12"/>
        <v>1280.909090909091</v>
      </c>
      <c r="N149" s="398">
        <f t="shared" si="13"/>
        <v>0</v>
      </c>
    </row>
    <row r="150" spans="5:14" x14ac:dyDescent="0.35">
      <c r="E150" s="83">
        <v>3534302</v>
      </c>
      <c r="F150" s="83" t="str">
        <f t="shared" si="8"/>
        <v>ORLÂNDIA</v>
      </c>
      <c r="G150" s="83" t="str">
        <f t="shared" si="9"/>
        <v>SP</v>
      </c>
      <c r="H150" s="83">
        <f t="array" ref="H150">SUMPRODUCT(($E$7:$E$128=$E150)*($J$7:$J$128="x")*($K$7:$K$128="Ativa"))</f>
        <v>2</v>
      </c>
      <c r="I150" s="83">
        <f t="array" ref="I150">SUMPRODUCT(($E$7:$E$128=$E150)*($J$7:$J$128="x")*($K$7:$K$128="Parada"))</f>
        <v>0</v>
      </c>
      <c r="J150" s="83">
        <f t="array" ref="J150">SUMPRODUCT(($E$7:$E$128=$E150)*($J$7:$J$128="x"))</f>
        <v>2</v>
      </c>
      <c r="K150" s="398">
        <f t="shared" si="10"/>
        <v>1980.4615384615386</v>
      </c>
      <c r="L150" s="398">
        <f t="shared" si="11"/>
        <v>2024.7142857142858</v>
      </c>
      <c r="M150" s="398">
        <f t="shared" si="12"/>
        <v>1980.4615384615386</v>
      </c>
      <c r="N150" s="398">
        <f t="shared" si="13"/>
        <v>0</v>
      </c>
    </row>
    <row r="151" spans="5:14" x14ac:dyDescent="0.35">
      <c r="E151" s="83">
        <v>5201108</v>
      </c>
      <c r="F151" s="83" t="str">
        <f t="shared" si="8"/>
        <v>ANÁPOLIS</v>
      </c>
      <c r="G151" s="83" t="str">
        <f t="shared" si="9"/>
        <v>GO</v>
      </c>
      <c r="H151" s="83">
        <f t="array" ref="H151">SUMPRODUCT(($E$7:$E$128=$E151)*($J$7:$J$128="x")*($K$7:$K$128="Ativa"))</f>
        <v>2</v>
      </c>
      <c r="I151" s="83">
        <f t="array" ref="I151">SUMPRODUCT(($E$7:$E$128=$E151)*($J$7:$J$128="x")*($K$7:$K$128="Parada"))</f>
        <v>0</v>
      </c>
      <c r="J151" s="83">
        <f t="array" ref="J151">SUMPRODUCT(($E$7:$E$128=$E151)*($J$7:$J$128="x"))</f>
        <v>2</v>
      </c>
      <c r="K151" s="398">
        <f t="shared" si="10"/>
        <v>2840.7142857142858</v>
      </c>
      <c r="L151" s="398">
        <f t="shared" si="11"/>
        <v>2685.625</v>
      </c>
      <c r="M151" s="398">
        <f t="shared" si="12"/>
        <v>2840.7142857142858</v>
      </c>
      <c r="N151" s="398">
        <f t="shared" si="13"/>
        <v>0</v>
      </c>
    </row>
    <row r="152" spans="5:14" x14ac:dyDescent="0.35">
      <c r="E152" s="83">
        <v>5218805</v>
      </c>
      <c r="F152" s="83" t="str">
        <f t="shared" si="8"/>
        <v>RIO VERDE</v>
      </c>
      <c r="G152" s="83" t="str">
        <f t="shared" si="9"/>
        <v>GO</v>
      </c>
      <c r="H152" s="83">
        <f t="array" ref="H152">SUMPRODUCT(($E$7:$E$128=$E152)*($J$7:$J$128="x")*($K$7:$K$128="Ativa"))</f>
        <v>3</v>
      </c>
      <c r="I152" s="83">
        <f t="array" ref="I152">SUMPRODUCT(($E$7:$E$128=$E152)*($J$7:$J$128="x")*($K$7:$K$128="Parada"))</f>
        <v>2</v>
      </c>
      <c r="J152" s="83">
        <f t="array" ref="J152">SUMPRODUCT(($E$7:$E$128=$E152)*($J$7:$J$128="x"))</f>
        <v>5</v>
      </c>
      <c r="K152" s="398">
        <f t="shared" si="10"/>
        <v>5861.0714285714294</v>
      </c>
      <c r="L152" s="398">
        <f t="shared" si="11"/>
        <v>6714.0625</v>
      </c>
      <c r="M152" s="398">
        <f t="shared" si="12"/>
        <v>4261.0714285714284</v>
      </c>
      <c r="N152" s="398">
        <f t="shared" si="13"/>
        <v>1600</v>
      </c>
    </row>
    <row r="153" spans="5:14" x14ac:dyDescent="0.35">
      <c r="E153" s="83">
        <v>4219309</v>
      </c>
      <c r="F153" s="83" t="str">
        <f t="shared" si="8"/>
        <v>VIDEIRA</v>
      </c>
      <c r="G153" s="83" t="str">
        <f t="shared" si="9"/>
        <v>SC</v>
      </c>
      <c r="H153" s="83">
        <f t="array" ref="H153">SUMPRODUCT(($E$7:$E$128=$E153)*($J$7:$J$128="x")*($K$7:$K$128="Ativa"))</f>
        <v>0</v>
      </c>
      <c r="I153" s="83">
        <f t="array" ref="I153">SUMPRODUCT(($E$7:$E$128=$E153)*($J$7:$J$128="x")*($K$7:$K$128="Parada"))</f>
        <v>1</v>
      </c>
      <c r="J153" s="83">
        <f t="array" ref="J153">SUMPRODUCT(($E$7:$E$128=$E153)*($J$7:$J$128="x"))</f>
        <v>1</v>
      </c>
      <c r="K153" s="398">
        <f t="shared" si="10"/>
        <v>700</v>
      </c>
      <c r="L153" s="398">
        <f t="shared" si="11"/>
        <v>1066.6666666666667</v>
      </c>
      <c r="M153" s="398">
        <f t="shared" si="12"/>
        <v>0</v>
      </c>
      <c r="N153" s="398">
        <f t="shared" si="13"/>
        <v>700</v>
      </c>
    </row>
    <row r="154" spans="5:14" x14ac:dyDescent="0.35">
      <c r="E154" s="83">
        <v>4127700</v>
      </c>
      <c r="F154" s="83" t="str">
        <f t="shared" si="8"/>
        <v>TOLEDO</v>
      </c>
      <c r="G154" s="83" t="str">
        <f t="shared" si="9"/>
        <v>PR</v>
      </c>
      <c r="H154" s="83">
        <f t="array" ref="H154">SUMPRODUCT(($E$7:$E$128=$E154)*($J$7:$J$128="x")*($K$7:$K$128="Ativa"))</f>
        <v>1</v>
      </c>
      <c r="I154" s="83">
        <f t="array" ref="I154">SUMPRODUCT(($E$7:$E$128=$E154)*($J$7:$J$128="x")*($K$7:$K$128="Parada"))</f>
        <v>0</v>
      </c>
      <c r="J154" s="83">
        <f t="array" ref="J154">SUMPRODUCT(($E$7:$E$128=$E154)*($J$7:$J$128="x"))</f>
        <v>1</v>
      </c>
      <c r="K154" s="398">
        <f t="shared" si="10"/>
        <v>1609.2857142857142</v>
      </c>
      <c r="L154" s="398">
        <f t="shared" si="11"/>
        <v>1554.1304347826087</v>
      </c>
      <c r="M154" s="398">
        <f t="shared" si="12"/>
        <v>1609.2857142857142</v>
      </c>
      <c r="N154" s="398">
        <f t="shared" si="13"/>
        <v>0</v>
      </c>
    </row>
    <row r="155" spans="5:14" x14ac:dyDescent="0.35">
      <c r="E155" s="83">
        <v>4107207</v>
      </c>
      <c r="F155" s="83" t="str">
        <f t="shared" si="8"/>
        <v>DOIS VIZINHOS</v>
      </c>
      <c r="G155" s="83" t="str">
        <f t="shared" si="9"/>
        <v>PR</v>
      </c>
      <c r="H155" s="83">
        <f t="array" ref="H155">SUMPRODUCT(($E$7:$E$128=$E155)*($J$7:$J$128="x")*($K$7:$K$128="Ativa"))</f>
        <v>1</v>
      </c>
      <c r="I155" s="83">
        <f t="array" ref="I155">SUMPRODUCT(($E$7:$E$128=$E155)*($J$7:$J$128="x")*($K$7:$K$128="Parada"))</f>
        <v>0</v>
      </c>
      <c r="J155" s="83">
        <f t="array" ref="J155">SUMPRODUCT(($E$7:$E$128=$E155)*($J$7:$J$128="x"))</f>
        <v>1</v>
      </c>
      <c r="K155" s="398">
        <f t="shared" si="10"/>
        <v>1609.2857142857142</v>
      </c>
      <c r="L155" s="398">
        <f t="shared" si="11"/>
        <v>1554.1304347826087</v>
      </c>
      <c r="M155" s="398">
        <f t="shared" si="12"/>
        <v>1609.2857142857142</v>
      </c>
      <c r="N155" s="398">
        <f t="shared" si="13"/>
        <v>0</v>
      </c>
    </row>
    <row r="156" spans="5:14" x14ac:dyDescent="0.35">
      <c r="E156" s="83">
        <v>2919553</v>
      </c>
      <c r="F156" s="83" t="str">
        <f t="shared" si="8"/>
        <v>LUÍS EDUARDO MAGALHÃES</v>
      </c>
      <c r="G156" s="83" t="str">
        <f t="shared" si="9"/>
        <v>BA</v>
      </c>
      <c r="H156" s="83">
        <f t="array" ref="H156">SUMPRODUCT(($E$7:$E$128=$E156)*($J$7:$J$128="x")*($K$7:$K$128="Ativa"))</f>
        <v>1</v>
      </c>
      <c r="I156" s="83">
        <f t="array" ref="I156">SUMPRODUCT(($E$7:$E$128=$E156)*($J$7:$J$128="x")*($K$7:$K$128="Parada"))</f>
        <v>0</v>
      </c>
      <c r="J156" s="83">
        <f t="array" ref="J156">SUMPRODUCT(($E$7:$E$128=$E156)*($J$7:$J$128="x"))</f>
        <v>1</v>
      </c>
      <c r="K156" s="398">
        <f t="shared" si="10"/>
        <v>1622.75</v>
      </c>
      <c r="L156" s="398">
        <f t="shared" si="11"/>
        <v>1622.75</v>
      </c>
      <c r="M156" s="398">
        <f t="shared" si="12"/>
        <v>1622.75</v>
      </c>
      <c r="N156" s="398">
        <f t="shared" si="13"/>
        <v>0</v>
      </c>
    </row>
    <row r="157" spans="5:14" x14ac:dyDescent="0.35">
      <c r="E157" s="83">
        <v>5106224</v>
      </c>
      <c r="F157" s="83" t="str">
        <f t="shared" si="8"/>
        <v>NOVA MUTUM</v>
      </c>
      <c r="G157" s="83" t="str">
        <f t="shared" si="9"/>
        <v>MT</v>
      </c>
      <c r="H157" s="83">
        <f t="array" ref="H157">SUMPRODUCT(($E$7:$E$128=$E157)*($J$7:$J$128="x")*($K$7:$K$128="Ativa"))</f>
        <v>1</v>
      </c>
      <c r="I157" s="83">
        <f t="array" ref="I157">SUMPRODUCT(($E$7:$E$128=$E157)*($J$7:$J$128="x")*($K$7:$K$128="Parada"))</f>
        <v>0</v>
      </c>
      <c r="J157" s="83">
        <f t="array" ref="J157">SUMPRODUCT(($E$7:$E$128=$E157)*($J$7:$J$128="x"))</f>
        <v>1</v>
      </c>
      <c r="K157" s="398">
        <f t="shared" si="10"/>
        <v>2282.4</v>
      </c>
      <c r="L157" s="398">
        <f t="shared" si="11"/>
        <v>2152</v>
      </c>
      <c r="M157" s="398">
        <f t="shared" si="12"/>
        <v>2282.4</v>
      </c>
      <c r="N157" s="398">
        <f t="shared" si="13"/>
        <v>0</v>
      </c>
    </row>
    <row r="158" spans="5:14" x14ac:dyDescent="0.35">
      <c r="E158" s="83">
        <v>4119905</v>
      </c>
      <c r="F158" s="83" t="str">
        <f t="shared" si="8"/>
        <v>PONTA GROSSA</v>
      </c>
      <c r="G158" s="83" t="str">
        <f t="shared" si="9"/>
        <v>PR</v>
      </c>
      <c r="H158" s="83">
        <f t="array" ref="H158">SUMPRODUCT(($E$7:$E$128=$E158)*($J$7:$J$128="x")*($K$7:$K$128="Ativa"))</f>
        <v>4</v>
      </c>
      <c r="I158" s="83">
        <f t="array" ref="I158">SUMPRODUCT(($E$7:$E$128=$E158)*($J$7:$J$128="x")*($K$7:$K$128="Parada"))</f>
        <v>0</v>
      </c>
      <c r="J158" s="83">
        <f t="array" ref="J158">SUMPRODUCT(($E$7:$E$128=$E158)*($J$7:$J$128="x"))</f>
        <v>4</v>
      </c>
      <c r="K158" s="398">
        <f t="shared" si="10"/>
        <v>6437.1428571428569</v>
      </c>
      <c r="L158" s="398">
        <f t="shared" si="11"/>
        <v>6216.521739130435</v>
      </c>
      <c r="M158" s="398">
        <f t="shared" si="12"/>
        <v>6437.1428571428569</v>
      </c>
      <c r="N158" s="398">
        <f t="shared" si="13"/>
        <v>0</v>
      </c>
    </row>
    <row r="159" spans="5:14" x14ac:dyDescent="0.35">
      <c r="E159" s="83">
        <v>2211209</v>
      </c>
      <c r="F159" s="83" t="str">
        <f t="shared" si="8"/>
        <v>URUÇUÍ</v>
      </c>
      <c r="G159" s="83" t="str">
        <f t="shared" si="9"/>
        <v>PI</v>
      </c>
      <c r="H159" s="83">
        <f t="array" ref="H159">SUMPRODUCT(($E$7:$E$128=$E159)*($J$7:$J$128="x")*($K$7:$K$128="Ativa"))</f>
        <v>1</v>
      </c>
      <c r="I159" s="83">
        <f t="array" ref="I159">SUMPRODUCT(($E$7:$E$128=$E159)*($J$7:$J$128="x")*($K$7:$K$128="Parada"))</f>
        <v>0</v>
      </c>
      <c r="J159" s="83">
        <f t="array" ref="J159">SUMPRODUCT(($E$7:$E$128=$E159)*($J$7:$J$128="x"))</f>
        <v>1</v>
      </c>
      <c r="K159" s="398">
        <f t="shared" si="10"/>
        <v>1400</v>
      </c>
      <c r="L159" s="398">
        <f t="shared" si="11"/>
        <v>1400</v>
      </c>
      <c r="M159" s="398">
        <f t="shared" si="12"/>
        <v>1400</v>
      </c>
      <c r="N159" s="398">
        <f t="shared" si="13"/>
        <v>0</v>
      </c>
    </row>
    <row r="160" spans="5:14" x14ac:dyDescent="0.35">
      <c r="E160" s="83">
        <v>5212501</v>
      </c>
      <c r="F160" s="83" t="str">
        <f t="shared" si="8"/>
        <v>LUZIÂNIA</v>
      </c>
      <c r="G160" s="83" t="str">
        <f t="shared" si="9"/>
        <v>GO</v>
      </c>
      <c r="H160" s="83">
        <f t="array" ref="H160">SUMPRODUCT(($E$7:$E$128=$E160)*($J$7:$J$128="x")*($K$7:$K$128="Ativa"))</f>
        <v>1</v>
      </c>
      <c r="I160" s="83">
        <f t="array" ref="I160">SUMPRODUCT(($E$7:$E$128=$E160)*($J$7:$J$128="x")*($K$7:$K$128="Parada"))</f>
        <v>0</v>
      </c>
      <c r="J160" s="83">
        <f t="array" ref="J160">SUMPRODUCT(($E$7:$E$128=$E160)*($J$7:$J$128="x"))</f>
        <v>1</v>
      </c>
      <c r="K160" s="398">
        <f t="shared" si="10"/>
        <v>1420.3571428571429</v>
      </c>
      <c r="L160" s="398">
        <f t="shared" si="11"/>
        <v>1342.8125</v>
      </c>
      <c r="M160" s="398">
        <f t="shared" si="12"/>
        <v>1420.3571428571429</v>
      </c>
      <c r="N160" s="398">
        <f t="shared" si="13"/>
        <v>0</v>
      </c>
    </row>
    <row r="161" spans="5:14" x14ac:dyDescent="0.35">
      <c r="E161" s="83">
        <v>5003702</v>
      </c>
      <c r="F161" s="83" t="str">
        <f t="shared" si="8"/>
        <v>DOURADOS</v>
      </c>
      <c r="G161" s="83" t="str">
        <f t="shared" si="9"/>
        <v>MS</v>
      </c>
      <c r="H161" s="83">
        <f t="array" ref="H161">SUMPRODUCT(($E$7:$E$128=$E161)*($J$7:$J$128="x")*($K$7:$K$128="Ativa"))</f>
        <v>1</v>
      </c>
      <c r="I161" s="83">
        <f t="array" ref="I161">SUMPRODUCT(($E$7:$E$128=$E161)*($J$7:$J$128="x")*($K$7:$K$128="Parada"))</f>
        <v>0</v>
      </c>
      <c r="J161" s="83">
        <f t="array" ref="J161">SUMPRODUCT(($E$7:$E$128=$E161)*($J$7:$J$128="x"))</f>
        <v>1</v>
      </c>
      <c r="K161" s="398">
        <f t="shared" si="10"/>
        <v>1635</v>
      </c>
      <c r="L161" s="398">
        <f t="shared" si="11"/>
        <v>1512.8571428571429</v>
      </c>
      <c r="M161" s="398">
        <f t="shared" si="12"/>
        <v>1635</v>
      </c>
      <c r="N161" s="398">
        <f t="shared" si="13"/>
        <v>0</v>
      </c>
    </row>
    <row r="162" spans="5:14" x14ac:dyDescent="0.35">
      <c r="E162" s="83">
        <v>4317202</v>
      </c>
      <c r="F162" s="83" t="str">
        <f t="shared" si="8"/>
        <v>SANTA ROSA</v>
      </c>
      <c r="G162" s="83" t="str">
        <f t="shared" si="9"/>
        <v>RS</v>
      </c>
      <c r="H162" s="83">
        <f t="array" ref="H162">SUMPRODUCT(($E$7:$E$128=$E162)*($J$7:$J$128="x")*($K$7:$K$128="Ativa"))</f>
        <v>1</v>
      </c>
      <c r="I162" s="83">
        <f t="array" ref="I162">SUMPRODUCT(($E$7:$E$128=$E162)*($J$7:$J$128="x")*($K$7:$K$128="Parada"))</f>
        <v>0</v>
      </c>
      <c r="J162" s="83">
        <f t="array" ref="J162">SUMPRODUCT(($E$7:$E$128=$E162)*($J$7:$J$128="x"))</f>
        <v>1</v>
      </c>
      <c r="K162" s="398">
        <f t="shared" si="10"/>
        <v>1280.909090909091</v>
      </c>
      <c r="L162" s="398">
        <f t="shared" si="11"/>
        <v>1206.1538461538462</v>
      </c>
      <c r="M162" s="398">
        <f t="shared" si="12"/>
        <v>1280.909090909091</v>
      </c>
      <c r="N162" s="398">
        <f t="shared" si="13"/>
        <v>0</v>
      </c>
    </row>
    <row r="163" spans="5:14" x14ac:dyDescent="0.35">
      <c r="E163" s="83">
        <v>4307807</v>
      </c>
      <c r="F163" s="83" t="str">
        <f t="shared" si="8"/>
        <v>ESTRELA</v>
      </c>
      <c r="G163" s="83" t="str">
        <f t="shared" si="9"/>
        <v>RS</v>
      </c>
      <c r="H163" s="83">
        <f t="array" ref="H163">SUMPRODUCT(($E$7:$E$128=$E163)*($J$7:$J$128="x")*($K$7:$K$128="Ativa"))</f>
        <v>1</v>
      </c>
      <c r="I163" s="83">
        <f t="array" ref="I163">SUMPRODUCT(($E$7:$E$128=$E163)*($J$7:$J$128="x")*($K$7:$K$128="Parada"))</f>
        <v>1</v>
      </c>
      <c r="J163" s="83">
        <f t="array" ref="J163">SUMPRODUCT(($E$7:$E$128=$E163)*($J$7:$J$128="x"))</f>
        <v>2</v>
      </c>
      <c r="K163" s="398">
        <f t="shared" si="10"/>
        <v>2075.909090909091</v>
      </c>
      <c r="L163" s="398">
        <f t="shared" si="11"/>
        <v>2412.3076923076924</v>
      </c>
      <c r="M163" s="398">
        <f t="shared" si="12"/>
        <v>1280.909090909091</v>
      </c>
      <c r="N163" s="398">
        <f t="shared" si="13"/>
        <v>795</v>
      </c>
    </row>
    <row r="164" spans="5:14" x14ac:dyDescent="0.35">
      <c r="E164" s="83">
        <v>4318903</v>
      </c>
      <c r="F164" s="83" t="str">
        <f t="shared" si="8"/>
        <v>SÃO LUIZ GONZAGA</v>
      </c>
      <c r="G164" s="83" t="str">
        <f t="shared" si="9"/>
        <v>RS</v>
      </c>
      <c r="H164" s="83">
        <f t="array" ref="H164">SUMPRODUCT(($E$7:$E$128=$E164)*($J$7:$J$128="x")*($K$7:$K$128="Ativa"))</f>
        <v>1</v>
      </c>
      <c r="I164" s="83">
        <f t="array" ref="I164">SUMPRODUCT(($E$7:$E$128=$E164)*($J$7:$J$128="x")*($K$7:$K$128="Parada"))</f>
        <v>0</v>
      </c>
      <c r="J164" s="83">
        <f t="array" ref="J164">SUMPRODUCT(($E$7:$E$128=$E164)*($J$7:$J$128="x"))</f>
        <v>1</v>
      </c>
      <c r="K164" s="398">
        <f t="shared" si="10"/>
        <v>1280.909090909091</v>
      </c>
      <c r="L164" s="398">
        <f t="shared" si="11"/>
        <v>1206.1538461538462</v>
      </c>
      <c r="M164" s="398">
        <f t="shared" si="12"/>
        <v>1280.909090909091</v>
      </c>
      <c r="N164" s="398">
        <f t="shared" si="13"/>
        <v>0</v>
      </c>
    </row>
    <row r="165" spans="5:14" x14ac:dyDescent="0.35">
      <c r="E165" s="83">
        <v>5107925</v>
      </c>
      <c r="F165" s="83" t="str">
        <f t="shared" si="8"/>
        <v>SORRISO</v>
      </c>
      <c r="G165" s="83" t="str">
        <f t="shared" si="9"/>
        <v>MT</v>
      </c>
      <c r="H165" s="83">
        <f t="array" ref="H165">SUMPRODUCT(($E$7:$E$128=$E165)*($J$7:$J$128="x")*($K$7:$K$128="Ativa"))</f>
        <v>1</v>
      </c>
      <c r="I165" s="83">
        <f t="array" ref="I165">SUMPRODUCT(($E$7:$E$128=$E165)*($J$7:$J$128="x")*($K$7:$K$128="Parada"))</f>
        <v>0</v>
      </c>
      <c r="J165" s="83">
        <f t="array" ref="J165">SUMPRODUCT(($E$7:$E$128=$E165)*($J$7:$J$128="x"))</f>
        <v>1</v>
      </c>
      <c r="K165" s="398">
        <f t="shared" si="10"/>
        <v>2282.4</v>
      </c>
      <c r="L165" s="398">
        <f t="shared" si="11"/>
        <v>2152</v>
      </c>
      <c r="M165" s="398">
        <f t="shared" si="12"/>
        <v>2282.4</v>
      </c>
      <c r="N165" s="398">
        <f t="shared" si="13"/>
        <v>0</v>
      </c>
    </row>
    <row r="166" spans="5:14" x14ac:dyDescent="0.35">
      <c r="E166" s="83">
        <v>5211503</v>
      </c>
      <c r="F166" s="83" t="str">
        <f t="shared" si="8"/>
        <v>ITUMBIARA</v>
      </c>
      <c r="G166" s="83" t="str">
        <f t="shared" si="9"/>
        <v>GO</v>
      </c>
      <c r="H166" s="83">
        <f t="array" ref="H166">SUMPRODUCT(($E$7:$E$128=$E166)*($J$7:$J$128="x")*($K$7:$K$128="Ativa"))</f>
        <v>1</v>
      </c>
      <c r="I166" s="83">
        <f t="array" ref="I166">SUMPRODUCT(($E$7:$E$128=$E166)*($J$7:$J$128="x")*($K$7:$K$128="Parada"))</f>
        <v>0</v>
      </c>
      <c r="J166" s="83">
        <f t="array" ref="J166">SUMPRODUCT(($E$7:$E$128=$E166)*($J$7:$J$128="x"))</f>
        <v>1</v>
      </c>
      <c r="K166" s="398">
        <f t="shared" si="10"/>
        <v>1420.3571428571429</v>
      </c>
      <c r="L166" s="398">
        <f t="shared" si="11"/>
        <v>1342.8125</v>
      </c>
      <c r="M166" s="398">
        <f t="shared" si="12"/>
        <v>1420.3571428571429</v>
      </c>
      <c r="N166" s="398">
        <f t="shared" si="13"/>
        <v>0</v>
      </c>
    </row>
    <row r="167" spans="5:14" x14ac:dyDescent="0.35">
      <c r="E167" s="83">
        <v>5220405</v>
      </c>
      <c r="F167" s="83" t="str">
        <f t="shared" si="8"/>
        <v>SÃO SIMÃO</v>
      </c>
      <c r="G167" s="83" t="str">
        <f t="shared" si="9"/>
        <v>GO</v>
      </c>
      <c r="H167" s="83">
        <f t="array" ref="H167">SUMPRODUCT(($E$7:$E$128=$E167)*($J$7:$J$128="x")*($K$7:$K$128="Ativa"))</f>
        <v>1</v>
      </c>
      <c r="I167" s="83">
        <f t="array" ref="I167">SUMPRODUCT(($E$7:$E$128=$E167)*($J$7:$J$128="x")*($K$7:$K$128="Parada"))</f>
        <v>0</v>
      </c>
      <c r="J167" s="83">
        <f t="array" ref="J167">SUMPRODUCT(($E$7:$E$128=$E167)*($J$7:$J$128="x"))</f>
        <v>1</v>
      </c>
      <c r="K167" s="398">
        <f t="shared" si="10"/>
        <v>1420.3571428571429</v>
      </c>
      <c r="L167" s="398">
        <f t="shared" si="11"/>
        <v>1342.8125</v>
      </c>
      <c r="M167" s="398">
        <f t="shared" si="12"/>
        <v>1420.3571428571429</v>
      </c>
      <c r="N167" s="398">
        <f t="shared" si="13"/>
        <v>0</v>
      </c>
    </row>
    <row r="168" spans="5:14" x14ac:dyDescent="0.35">
      <c r="E168" s="83">
        <v>5107040</v>
      </c>
      <c r="F168" s="83" t="str">
        <f t="shared" si="8"/>
        <v>PRIMAVERA DO LESTE</v>
      </c>
      <c r="G168" s="83" t="str">
        <f t="shared" si="9"/>
        <v>MT</v>
      </c>
      <c r="H168" s="83">
        <f t="array" ref="H168">SUMPRODUCT(($E$7:$E$128=$E168)*($J$7:$J$128="x")*($K$7:$K$128="Ativa"))</f>
        <v>1</v>
      </c>
      <c r="I168" s="83">
        <f t="array" ref="I168">SUMPRODUCT(($E$7:$E$128=$E168)*($J$7:$J$128="x")*($K$7:$K$128="Parada"))</f>
        <v>0</v>
      </c>
      <c r="J168" s="83">
        <f t="array" ref="J168">SUMPRODUCT(($E$7:$E$128=$E168)*($J$7:$J$128="x"))</f>
        <v>1</v>
      </c>
      <c r="K168" s="398">
        <f t="shared" si="10"/>
        <v>2282.4</v>
      </c>
      <c r="L168" s="398">
        <f t="shared" si="11"/>
        <v>2152</v>
      </c>
      <c r="M168" s="398">
        <f t="shared" si="12"/>
        <v>2282.4</v>
      </c>
      <c r="N168" s="398">
        <f t="shared" si="13"/>
        <v>0</v>
      </c>
    </row>
    <row r="169" spans="5:14" x14ac:dyDescent="0.35">
      <c r="E169" s="83">
        <v>5008305</v>
      </c>
      <c r="F169" s="83" t="str">
        <f t="shared" si="8"/>
        <v>TRÊS LAGOAS</v>
      </c>
      <c r="G169" s="83" t="str">
        <f t="shared" si="9"/>
        <v>MS</v>
      </c>
      <c r="H169" s="83">
        <f t="array" ref="H169">SUMPRODUCT(($E$7:$E$128=$E169)*($J$7:$J$128="x")*($K$7:$K$128="Ativa"))</f>
        <v>1</v>
      </c>
      <c r="I169" s="83">
        <f t="array" ref="I169">SUMPRODUCT(($E$7:$E$128=$E169)*($J$7:$J$128="x")*($K$7:$K$128="Parada"))</f>
        <v>0</v>
      </c>
      <c r="J169" s="83">
        <f t="array" ref="J169">SUMPRODUCT(($E$7:$E$128=$E169)*($J$7:$J$128="x"))</f>
        <v>1</v>
      </c>
      <c r="K169" s="398">
        <f t="shared" si="10"/>
        <v>1635</v>
      </c>
      <c r="L169" s="398">
        <f t="shared" si="11"/>
        <v>1512.8571428571429</v>
      </c>
      <c r="M169" s="398">
        <f t="shared" si="12"/>
        <v>1635</v>
      </c>
      <c r="N169" s="398">
        <f t="shared" si="13"/>
        <v>0</v>
      </c>
    </row>
    <row r="170" spans="5:14" x14ac:dyDescent="0.35">
      <c r="E170" s="83">
        <v>2903201</v>
      </c>
      <c r="F170" s="83" t="str">
        <f t="shared" si="8"/>
        <v>BARREIRAS</v>
      </c>
      <c r="G170" s="83" t="str">
        <f t="shared" si="9"/>
        <v>BA</v>
      </c>
      <c r="H170" s="83">
        <f t="array" ref="H170">SUMPRODUCT(($E$7:$E$128=$E170)*($J$7:$J$128="x")*($K$7:$K$128="Ativa"))</f>
        <v>2</v>
      </c>
      <c r="I170" s="83">
        <f t="array" ref="I170">SUMPRODUCT(($E$7:$E$128=$E170)*($J$7:$J$128="x")*($K$7:$K$128="Parada"))</f>
        <v>0</v>
      </c>
      <c r="J170" s="83">
        <f t="array" ref="J170">SUMPRODUCT(($E$7:$E$128=$E170)*($J$7:$J$128="x"))</f>
        <v>2</v>
      </c>
      <c r="K170" s="398">
        <f t="shared" si="10"/>
        <v>3245.5</v>
      </c>
      <c r="L170" s="398">
        <f t="shared" si="11"/>
        <v>3245.5</v>
      </c>
      <c r="M170" s="398">
        <f t="shared" si="12"/>
        <v>3245.5</v>
      </c>
      <c r="N170" s="398">
        <f t="shared" si="13"/>
        <v>0</v>
      </c>
    </row>
    <row r="171" spans="5:14" x14ac:dyDescent="0.35">
      <c r="E171" s="83">
        <v>5209101</v>
      </c>
      <c r="F171" s="83" t="str">
        <f t="shared" si="8"/>
        <v>GOIATUBA</v>
      </c>
      <c r="G171" s="83" t="str">
        <f t="shared" si="9"/>
        <v>GO</v>
      </c>
      <c r="H171" s="83">
        <f t="array" ref="H171">SUMPRODUCT(($E$7:$E$128=$E171)*($J$7:$J$128="x")*($K$7:$K$128="Ativa"))</f>
        <v>1</v>
      </c>
      <c r="I171" s="83">
        <f t="array" ref="I171">SUMPRODUCT(($E$7:$E$128=$E171)*($J$7:$J$128="x")*($K$7:$K$128="Parada"))</f>
        <v>0</v>
      </c>
      <c r="J171" s="83">
        <f t="array" ref="J171">SUMPRODUCT(($E$7:$E$128=$E171)*($J$7:$J$128="x"))</f>
        <v>1</v>
      </c>
      <c r="K171" s="398">
        <f t="shared" si="10"/>
        <v>1420.3571428571429</v>
      </c>
      <c r="L171" s="398">
        <f t="shared" si="11"/>
        <v>1342.8125</v>
      </c>
      <c r="M171" s="398">
        <f t="shared" si="12"/>
        <v>1420.3571428571429</v>
      </c>
      <c r="N171" s="398">
        <f t="shared" si="13"/>
        <v>0</v>
      </c>
    </row>
    <row r="172" spans="5:14" x14ac:dyDescent="0.35">
      <c r="E172" s="83">
        <v>4303509</v>
      </c>
      <c r="F172" s="83" t="str">
        <f t="shared" si="8"/>
        <v>CAMAQUÃ</v>
      </c>
      <c r="G172" s="83" t="str">
        <f t="shared" si="9"/>
        <v>RS</v>
      </c>
      <c r="H172" s="83">
        <f t="array" ref="H172">SUMPRODUCT(($E$7:$E$128=$E172)*($J$7:$J$128="x")*($K$7:$K$128="Ativa"))</f>
        <v>1</v>
      </c>
      <c r="I172" s="83">
        <f t="array" ref="I172">SUMPRODUCT(($E$7:$E$128=$E172)*($J$7:$J$128="x")*($K$7:$K$128="Parada"))</f>
        <v>0</v>
      </c>
      <c r="J172" s="83">
        <f t="array" ref="J172">SUMPRODUCT(($E$7:$E$128=$E172)*($J$7:$J$128="x"))</f>
        <v>1</v>
      </c>
      <c r="K172" s="398">
        <f t="shared" si="10"/>
        <v>1280.909090909091</v>
      </c>
      <c r="L172" s="398">
        <f t="shared" si="11"/>
        <v>1206.1538461538462</v>
      </c>
      <c r="M172" s="398">
        <f t="shared" si="12"/>
        <v>1280.909090909091</v>
      </c>
      <c r="N172" s="398">
        <f t="shared" si="13"/>
        <v>0</v>
      </c>
    </row>
    <row r="173" spans="5:14" x14ac:dyDescent="0.35">
      <c r="E173" s="83">
        <v>4104303</v>
      </c>
      <c r="F173" s="83" t="str">
        <f t="shared" si="8"/>
        <v>CAMPO MOURÃO</v>
      </c>
      <c r="G173" s="83" t="str">
        <f t="shared" si="9"/>
        <v>PR</v>
      </c>
      <c r="H173" s="83">
        <f t="array" ref="H173">SUMPRODUCT(($E$7:$E$128=$E173)*($J$7:$J$128="x")*($K$7:$K$128="Ativa"))</f>
        <v>1</v>
      </c>
      <c r="I173" s="83">
        <f t="array" ref="I173">SUMPRODUCT(($E$7:$E$128=$E173)*($J$7:$J$128="x")*($K$7:$K$128="Parada"))</f>
        <v>0</v>
      </c>
      <c r="J173" s="83">
        <f t="array" ref="J173">SUMPRODUCT(($E$7:$E$128=$E173)*($J$7:$J$128="x"))</f>
        <v>1</v>
      </c>
      <c r="K173" s="398">
        <f t="shared" si="10"/>
        <v>1609.2857142857142</v>
      </c>
      <c r="L173" s="398">
        <f t="shared" si="11"/>
        <v>1554.1304347826087</v>
      </c>
      <c r="M173" s="398">
        <f t="shared" si="12"/>
        <v>1609.2857142857142</v>
      </c>
      <c r="N173" s="398">
        <f t="shared" si="13"/>
        <v>0</v>
      </c>
    </row>
    <row r="174" spans="5:14" x14ac:dyDescent="0.35">
      <c r="E174" s="83">
        <v>4118204</v>
      </c>
      <c r="F174" s="83" t="str">
        <f t="shared" si="8"/>
        <v>PARANAGUÁ</v>
      </c>
      <c r="G174" s="83" t="str">
        <f t="shared" si="9"/>
        <v>PR</v>
      </c>
      <c r="H174" s="83">
        <f t="array" ref="H174">SUMPRODUCT(($E$7:$E$128=$E174)*($J$7:$J$128="x")*($K$7:$K$128="Ativa"))</f>
        <v>1</v>
      </c>
      <c r="I174" s="83">
        <f t="array" ref="I174">SUMPRODUCT(($E$7:$E$128=$E174)*($J$7:$J$128="x")*($K$7:$K$128="Parada"))</f>
        <v>0</v>
      </c>
      <c r="J174" s="83">
        <f t="array" ref="J174">SUMPRODUCT(($E$7:$E$128=$E174)*($J$7:$J$128="x"))</f>
        <v>1</v>
      </c>
      <c r="K174" s="398">
        <f t="shared" si="10"/>
        <v>1609.2857142857142</v>
      </c>
      <c r="L174" s="398">
        <f t="shared" si="11"/>
        <v>1554.1304347826087</v>
      </c>
      <c r="M174" s="398">
        <f t="shared" si="12"/>
        <v>1609.2857142857142</v>
      </c>
      <c r="N174" s="398">
        <f t="shared" si="13"/>
        <v>0</v>
      </c>
    </row>
    <row r="175" spans="5:14" x14ac:dyDescent="0.35">
      <c r="E175" s="83">
        <v>4115200</v>
      </c>
      <c r="F175" s="83" t="str">
        <f t="shared" si="8"/>
        <v>MARINGÁ</v>
      </c>
      <c r="G175" s="83" t="str">
        <f t="shared" si="9"/>
        <v>PR</v>
      </c>
      <c r="H175" s="83">
        <f t="array" ref="H175">SUMPRODUCT(($E$7:$E$128=$E175)*($J$7:$J$128="x")*($K$7:$K$128="Ativa"))</f>
        <v>3</v>
      </c>
      <c r="I175" s="83">
        <f t="array" ref="I175">SUMPRODUCT(($E$7:$E$128=$E175)*($J$7:$J$128="x")*($K$7:$K$128="Parada"))</f>
        <v>0</v>
      </c>
      <c r="J175" s="83">
        <f t="array" ref="J175">SUMPRODUCT(($E$7:$E$128=$E175)*($J$7:$J$128="x"))</f>
        <v>3</v>
      </c>
      <c r="K175" s="398">
        <f t="shared" si="10"/>
        <v>4827.8571428571431</v>
      </c>
      <c r="L175" s="398">
        <f t="shared" si="11"/>
        <v>4662.391304347826</v>
      </c>
      <c r="M175" s="398">
        <f t="shared" si="12"/>
        <v>4827.8571428571431</v>
      </c>
      <c r="N175" s="398">
        <f t="shared" si="13"/>
        <v>0</v>
      </c>
    </row>
    <row r="176" spans="5:14" x14ac:dyDescent="0.35">
      <c r="E176" s="83">
        <v>4306106</v>
      </c>
      <c r="F176" s="83" t="str">
        <f t="shared" si="8"/>
        <v>CRUZ ALTA</v>
      </c>
      <c r="G176" s="83" t="str">
        <f t="shared" si="9"/>
        <v>RS</v>
      </c>
      <c r="H176" s="83">
        <f t="array" ref="H176">SUMPRODUCT(($E$7:$E$128=$E176)*($J$7:$J$128="x")*($K$7:$K$128="Ativa"))</f>
        <v>2</v>
      </c>
      <c r="I176" s="83">
        <f t="array" ref="I176">SUMPRODUCT(($E$7:$E$128=$E176)*($J$7:$J$128="x")*($K$7:$K$128="Parada"))</f>
        <v>0</v>
      </c>
      <c r="J176" s="83">
        <f t="array" ref="J176">SUMPRODUCT(($E$7:$E$128=$E176)*($J$7:$J$128="x"))</f>
        <v>2</v>
      </c>
      <c r="K176" s="398">
        <f t="shared" si="10"/>
        <v>2561.818181818182</v>
      </c>
      <c r="L176" s="398">
        <f t="shared" si="11"/>
        <v>2412.3076923076924</v>
      </c>
      <c r="M176" s="398">
        <f t="shared" si="12"/>
        <v>2561.818181818182</v>
      </c>
      <c r="N176" s="398">
        <f t="shared" si="13"/>
        <v>0</v>
      </c>
    </row>
    <row r="177" spans="5:14" x14ac:dyDescent="0.35">
      <c r="E177" s="83">
        <v>2304400</v>
      </c>
      <c r="F177" s="83" t="str">
        <f t="shared" si="8"/>
        <v>FORTALEZA</v>
      </c>
      <c r="G177" s="83" t="str">
        <f t="shared" si="9"/>
        <v>CE</v>
      </c>
      <c r="H177" s="83">
        <f t="array" ref="H177">SUMPRODUCT(($E$7:$E$128=$E177)*($J$7:$J$128="x")*($K$7:$K$128="Ativa"))</f>
        <v>0</v>
      </c>
      <c r="I177" s="83">
        <f t="array" ref="I177">SUMPRODUCT(($E$7:$E$128=$E177)*($J$7:$J$128="x")*($K$7:$K$128="Parada"))</f>
        <v>1</v>
      </c>
      <c r="J177" s="83">
        <f t="array" ref="J177">SUMPRODUCT(($E$7:$E$128=$E177)*($J$7:$J$128="x"))</f>
        <v>1</v>
      </c>
      <c r="K177" s="398">
        <f t="shared" si="10"/>
        <v>100</v>
      </c>
      <c r="L177" s="398">
        <f t="shared" si="11"/>
        <v>100</v>
      </c>
      <c r="M177" s="398">
        <f t="shared" si="12"/>
        <v>0</v>
      </c>
      <c r="N177" s="398">
        <f t="shared" si="13"/>
        <v>100</v>
      </c>
    </row>
    <row r="178" spans="5:14" x14ac:dyDescent="0.35">
      <c r="E178" s="83">
        <v>4104808</v>
      </c>
      <c r="F178" s="83" t="str">
        <f t="shared" si="8"/>
        <v>CASCAVEL</v>
      </c>
      <c r="G178" s="83" t="str">
        <f t="shared" si="9"/>
        <v>PR</v>
      </c>
      <c r="H178" s="83">
        <f t="array" ref="H178">SUMPRODUCT(($E$7:$E$128=$E178)*($J$7:$J$128="x")*($K$7:$K$128="Ativa"))</f>
        <v>2</v>
      </c>
      <c r="I178" s="83">
        <f t="array" ref="I178">SUMPRODUCT(($E$7:$E$128=$E178)*($J$7:$J$128="x")*($K$7:$K$128="Parada"))</f>
        <v>0</v>
      </c>
      <c r="J178" s="83">
        <f t="array" ref="J178">SUMPRODUCT(($E$7:$E$128=$E178)*($J$7:$J$128="x"))</f>
        <v>2</v>
      </c>
      <c r="K178" s="398">
        <f t="shared" si="10"/>
        <v>3218.5714285714284</v>
      </c>
      <c r="L178" s="398">
        <f t="shared" si="11"/>
        <v>3108.2608695652175</v>
      </c>
      <c r="M178" s="398">
        <f t="shared" si="12"/>
        <v>3218.5714285714284</v>
      </c>
      <c r="N178" s="398">
        <f t="shared" si="13"/>
        <v>0</v>
      </c>
    </row>
    <row r="179" spans="5:14" x14ac:dyDescent="0.35">
      <c r="E179" s="83">
        <v>4109401</v>
      </c>
      <c r="F179" s="83" t="str">
        <f t="shared" si="8"/>
        <v>GUARAPUAVA</v>
      </c>
      <c r="G179" s="83" t="str">
        <f t="shared" si="9"/>
        <v>PR</v>
      </c>
      <c r="H179" s="83">
        <f t="array" ref="H179">SUMPRODUCT(($E$7:$E$128=$E179)*($J$7:$J$128="x")*($K$7:$K$128="Ativa"))</f>
        <v>1</v>
      </c>
      <c r="I179" s="83">
        <f t="array" ref="I179">SUMPRODUCT(($E$7:$E$128=$E179)*($J$7:$J$128="x")*($K$7:$K$128="Parada"))</f>
        <v>0</v>
      </c>
      <c r="J179" s="83">
        <f t="array" ref="J179">SUMPRODUCT(($E$7:$E$128=$E179)*($J$7:$J$128="x"))</f>
        <v>1</v>
      </c>
      <c r="K179" s="398">
        <f t="shared" si="10"/>
        <v>1609.2857142857142</v>
      </c>
      <c r="L179" s="398">
        <f t="shared" si="11"/>
        <v>1554.1304347826087</v>
      </c>
      <c r="M179" s="398">
        <f t="shared" si="12"/>
        <v>1609.2857142857142</v>
      </c>
      <c r="N179" s="398">
        <f t="shared" si="13"/>
        <v>0</v>
      </c>
    </row>
    <row r="180" spans="5:14" x14ac:dyDescent="0.35">
      <c r="E180" s="83">
        <v>4105300</v>
      </c>
      <c r="F180" s="83" t="str">
        <f t="shared" si="8"/>
        <v>CÉU AZUL</v>
      </c>
      <c r="G180" s="83" t="str">
        <f t="shared" si="9"/>
        <v>PR</v>
      </c>
      <c r="H180" s="83">
        <f t="array" ref="H180">SUMPRODUCT(($E$7:$E$128=$E180)*($J$7:$J$128="x")*($K$7:$K$128="Ativa"))</f>
        <v>1</v>
      </c>
      <c r="I180" s="83">
        <f t="array" ref="I180">SUMPRODUCT(($E$7:$E$128=$E180)*($J$7:$J$128="x")*($K$7:$K$128="Parada"))</f>
        <v>0</v>
      </c>
      <c r="J180" s="83">
        <f t="array" ref="J180">SUMPRODUCT(($E$7:$E$128=$E180)*($J$7:$J$128="x"))</f>
        <v>1</v>
      </c>
      <c r="K180" s="398">
        <f t="shared" si="10"/>
        <v>1609.2857142857142</v>
      </c>
      <c r="L180" s="398">
        <f t="shared" si="11"/>
        <v>1554.1304347826087</v>
      </c>
      <c r="M180" s="398">
        <f t="shared" si="12"/>
        <v>1609.2857142857142</v>
      </c>
      <c r="N180" s="398">
        <f t="shared" si="13"/>
        <v>0</v>
      </c>
    </row>
    <row r="181" spans="5:14" x14ac:dyDescent="0.35">
      <c r="E181" s="83">
        <v>4204202</v>
      </c>
      <c r="F181" s="83" t="str">
        <f t="shared" si="8"/>
        <v>CHAPECÓ</v>
      </c>
      <c r="G181" s="83" t="str">
        <f t="shared" si="9"/>
        <v>SC</v>
      </c>
      <c r="H181" s="83">
        <f t="array" ref="H181">SUMPRODUCT(($E$7:$E$128=$E181)*($J$7:$J$128="x")*($K$7:$K$128="Ativa"))</f>
        <v>1</v>
      </c>
      <c r="I181" s="83">
        <f t="array" ref="I181">SUMPRODUCT(($E$7:$E$128=$E181)*($J$7:$J$128="x")*($K$7:$K$128="Parada"))</f>
        <v>0</v>
      </c>
      <c r="J181" s="83">
        <f t="array" ref="J181">SUMPRODUCT(($E$7:$E$128=$E181)*($J$7:$J$128="x"))</f>
        <v>1</v>
      </c>
      <c r="K181" s="398">
        <f t="shared" si="10"/>
        <v>1250</v>
      </c>
      <c r="L181" s="398">
        <f t="shared" si="11"/>
        <v>1066.6666666666667</v>
      </c>
      <c r="M181" s="398">
        <f t="shared" si="12"/>
        <v>1250</v>
      </c>
      <c r="N181" s="398">
        <f t="shared" si="13"/>
        <v>0</v>
      </c>
    </row>
    <row r="182" spans="5:14" x14ac:dyDescent="0.35">
      <c r="E182" s="83">
        <v>4103453</v>
      </c>
      <c r="F182" s="83" t="str">
        <f t="shared" si="8"/>
        <v>CAFELÂNDIA</v>
      </c>
      <c r="G182" s="83" t="str">
        <f t="shared" si="9"/>
        <v>PR</v>
      </c>
      <c r="H182" s="83">
        <f t="array" ref="H182">SUMPRODUCT(($E$7:$E$128=$E182)*($J$7:$J$128="x")*($K$7:$K$128="Ativa"))</f>
        <v>1</v>
      </c>
      <c r="I182" s="83">
        <f t="array" ref="I182">SUMPRODUCT(($E$7:$E$128=$E182)*($J$7:$J$128="x")*($K$7:$K$128="Parada"))</f>
        <v>0</v>
      </c>
      <c r="J182" s="83">
        <f t="array" ref="J182">SUMPRODUCT(($E$7:$E$128=$E182)*($J$7:$J$128="x"))</f>
        <v>1</v>
      </c>
      <c r="K182" s="398">
        <f t="shared" si="10"/>
        <v>1609.2857142857142</v>
      </c>
      <c r="L182" s="398">
        <f t="shared" si="11"/>
        <v>1554.1304347826087</v>
      </c>
      <c r="M182" s="398">
        <f t="shared" si="12"/>
        <v>1609.2857142857142</v>
      </c>
      <c r="N182" s="398">
        <f t="shared" si="13"/>
        <v>0</v>
      </c>
    </row>
    <row r="183" spans="5:14" x14ac:dyDescent="0.35">
      <c r="E183" s="83">
        <v>5006606</v>
      </c>
      <c r="F183" s="83" t="str">
        <f t="shared" si="8"/>
        <v>PONTA PORÃ</v>
      </c>
      <c r="G183" s="83" t="str">
        <f t="shared" si="9"/>
        <v>MS</v>
      </c>
      <c r="H183" s="83">
        <f t="array" ref="H183">SUMPRODUCT(($E$7:$E$128=$E183)*($J$7:$J$128="x")*($K$7:$K$128="Ativa"))</f>
        <v>1</v>
      </c>
      <c r="I183" s="83">
        <f t="array" ref="I183">SUMPRODUCT(($E$7:$E$128=$E183)*($J$7:$J$128="x")*($K$7:$K$128="Parada"))</f>
        <v>0</v>
      </c>
      <c r="J183" s="83">
        <f t="array" ref="J183">SUMPRODUCT(($E$7:$E$128=$E183)*($J$7:$J$128="x"))</f>
        <v>1</v>
      </c>
      <c r="K183" s="398">
        <f t="shared" si="10"/>
        <v>1635</v>
      </c>
      <c r="L183" s="398">
        <f t="shared" si="11"/>
        <v>1512.8571428571429</v>
      </c>
      <c r="M183" s="398">
        <f t="shared" si="12"/>
        <v>1635</v>
      </c>
      <c r="N183" s="398">
        <f t="shared" si="13"/>
        <v>0</v>
      </c>
    </row>
    <row r="184" spans="5:14" x14ac:dyDescent="0.35">
      <c r="E184" s="83">
        <v>2211001</v>
      </c>
      <c r="F184" s="83" t="str">
        <f t="shared" si="8"/>
        <v>TERESINA</v>
      </c>
      <c r="G184" s="83" t="str">
        <f t="shared" si="9"/>
        <v>PI</v>
      </c>
      <c r="H184" s="83">
        <f t="array" ref="H184">SUMPRODUCT(($E$7:$E$128=$E184)*($J$7:$J$128="x")*($K$7:$K$128="Ativa"))</f>
        <v>1</v>
      </c>
      <c r="I184" s="83">
        <f t="array" ref="I184">SUMPRODUCT(($E$7:$E$128=$E184)*($J$7:$J$128="x")*($K$7:$K$128="Parada"))</f>
        <v>0</v>
      </c>
      <c r="J184" s="83">
        <f t="array" ref="J184">SUMPRODUCT(($E$7:$E$128=$E184)*($J$7:$J$128="x"))</f>
        <v>1</v>
      </c>
      <c r="K184" s="398">
        <f t="shared" si="10"/>
        <v>1400</v>
      </c>
      <c r="L184" s="398">
        <f t="shared" si="11"/>
        <v>1400</v>
      </c>
      <c r="M184" s="398">
        <f t="shared" si="12"/>
        <v>1400</v>
      </c>
      <c r="N184" s="398">
        <f t="shared" si="13"/>
        <v>0</v>
      </c>
    </row>
    <row r="185" spans="5:14" x14ac:dyDescent="0.35">
      <c r="E185" s="83">
        <v>4309506</v>
      </c>
      <c r="F185" s="83" t="str">
        <f t="shared" si="8"/>
        <v>GUARANI DAS MISSÕES</v>
      </c>
      <c r="G185" s="83" t="str">
        <f t="shared" si="9"/>
        <v>RS</v>
      </c>
      <c r="H185" s="83">
        <f t="array" ref="H185">SUMPRODUCT(($E$7:$E$128=$E185)*($J$7:$J$128="x")*($K$7:$K$128="Ativa"))</f>
        <v>3</v>
      </c>
      <c r="I185" s="83">
        <f t="array" ref="I185">SUMPRODUCT(($E$7:$E$128=$E185)*($J$7:$J$128="x")*($K$7:$K$128="Parada"))</f>
        <v>2</v>
      </c>
      <c r="J185" s="83">
        <f t="array" ref="J185">SUMPRODUCT(($E$7:$E$128=$E185)*($J$7:$J$128="x"))</f>
        <v>5</v>
      </c>
      <c r="K185" s="398">
        <f t="shared" si="10"/>
        <v>5432.727272727273</v>
      </c>
      <c r="L185" s="398">
        <f t="shared" si="11"/>
        <v>6030.7692307692305</v>
      </c>
      <c r="M185" s="398">
        <f t="shared" si="12"/>
        <v>3842.727272727273</v>
      </c>
      <c r="N185" s="398">
        <f t="shared" si="13"/>
        <v>1590</v>
      </c>
    </row>
    <row r="186" spans="5:14" x14ac:dyDescent="0.35">
      <c r="E186" s="83">
        <v>4303004</v>
      </c>
      <c r="F186" s="83" t="str">
        <f t="shared" si="8"/>
        <v>CACHOEIRA DO SUL</v>
      </c>
      <c r="G186" s="83" t="str">
        <f t="shared" si="9"/>
        <v>RS</v>
      </c>
      <c r="H186" s="83">
        <f t="array" ref="H186">SUMPRODUCT(($E$7:$E$128=$E186)*($J$7:$J$128="x")*($K$7:$K$128="Ativa"))</f>
        <v>1</v>
      </c>
      <c r="I186" s="83">
        <f t="array" ref="I186">SUMPRODUCT(($E$7:$E$128=$E186)*($J$7:$J$128="x")*($K$7:$K$128="Parada"))</f>
        <v>0</v>
      </c>
      <c r="J186" s="83">
        <f t="array" ref="J186">SUMPRODUCT(($E$7:$E$128=$E186)*($J$7:$J$128="x"))</f>
        <v>1</v>
      </c>
      <c r="K186" s="398">
        <f t="shared" si="10"/>
        <v>1280.909090909091</v>
      </c>
      <c r="L186" s="398">
        <f t="shared" si="11"/>
        <v>1206.1538461538462</v>
      </c>
      <c r="M186" s="398">
        <f t="shared" si="12"/>
        <v>1280.909090909091</v>
      </c>
      <c r="N186" s="398">
        <f t="shared" si="13"/>
        <v>0</v>
      </c>
    </row>
    <row r="187" spans="5:14" x14ac:dyDescent="0.35">
      <c r="E187" s="83">
        <v>3534609</v>
      </c>
      <c r="F187" s="83" t="str">
        <f t="shared" si="8"/>
        <v>OSVALDO CRUZ</v>
      </c>
      <c r="G187" s="83" t="str">
        <f t="shared" si="9"/>
        <v>SP</v>
      </c>
      <c r="H187" s="83">
        <f t="array" ref="H187">SUMPRODUCT(($E$7:$E$128=$E187)*($J$7:$J$128="x")*($K$7:$K$128="Ativa"))</f>
        <v>1</v>
      </c>
      <c r="I187" s="83">
        <f t="array" ref="I187">SUMPRODUCT(($E$7:$E$128=$E187)*($J$7:$J$128="x")*($K$7:$K$128="Parada"))</f>
        <v>0</v>
      </c>
      <c r="J187" s="83">
        <f t="array" ref="J187">SUMPRODUCT(($E$7:$E$128=$E187)*($J$7:$J$128="x"))</f>
        <v>1</v>
      </c>
      <c r="K187" s="398">
        <f t="shared" si="10"/>
        <v>990.23076923076928</v>
      </c>
      <c r="L187" s="398">
        <f t="shared" si="11"/>
        <v>1012.3571428571429</v>
      </c>
      <c r="M187" s="398">
        <f t="shared" si="12"/>
        <v>990.23076923076928</v>
      </c>
      <c r="N187" s="398">
        <f t="shared" si="13"/>
        <v>0</v>
      </c>
    </row>
    <row r="188" spans="5:14" x14ac:dyDescent="0.35">
      <c r="E188" s="83">
        <v>3506102</v>
      </c>
      <c r="F188" s="83" t="str">
        <f t="shared" si="8"/>
        <v>BEBEDOURO</v>
      </c>
      <c r="G188" s="83" t="str">
        <f t="shared" si="9"/>
        <v>SP</v>
      </c>
      <c r="H188" s="83">
        <f t="array" ref="H188">SUMPRODUCT(($E$7:$E$128=$E188)*($J$7:$J$128="x")*($K$7:$K$128="Ativa"))</f>
        <v>1</v>
      </c>
      <c r="I188" s="83">
        <f t="array" ref="I188">SUMPRODUCT(($E$7:$E$128=$E188)*($J$7:$J$128="x")*($K$7:$K$128="Parada"))</f>
        <v>0</v>
      </c>
      <c r="J188" s="83">
        <f t="array" ref="J188">SUMPRODUCT(($E$7:$E$128=$E188)*($J$7:$J$128="x"))</f>
        <v>1</v>
      </c>
      <c r="K188" s="398">
        <f t="shared" si="10"/>
        <v>990.23076923076928</v>
      </c>
      <c r="L188" s="398">
        <f t="shared" si="11"/>
        <v>1012.3571428571429</v>
      </c>
      <c r="M188" s="398">
        <f t="shared" si="12"/>
        <v>990.23076923076928</v>
      </c>
      <c r="N188" s="398">
        <f t="shared" si="13"/>
        <v>0</v>
      </c>
    </row>
    <row r="189" spans="5:14" x14ac:dyDescent="0.35">
      <c r="E189" s="83">
        <v>4103701</v>
      </c>
      <c r="F189" s="83" t="str">
        <f t="shared" si="8"/>
        <v>CAMBÉ</v>
      </c>
      <c r="G189" s="83" t="str">
        <f t="shared" si="9"/>
        <v>PR</v>
      </c>
      <c r="H189" s="83">
        <f t="array" ref="H189">SUMPRODUCT(($E$7:$E$128=$E189)*($J$7:$J$128="x")*($K$7:$K$128="Ativa"))</f>
        <v>3</v>
      </c>
      <c r="I189" s="83">
        <f t="array" ref="I189">SUMPRODUCT(($E$7:$E$128=$E189)*($J$7:$J$128="x")*($K$7:$K$128="Parada"))</f>
        <v>0</v>
      </c>
      <c r="J189" s="83">
        <f t="array" ref="J189">SUMPRODUCT(($E$7:$E$128=$E189)*($J$7:$J$128="x"))</f>
        <v>3</v>
      </c>
      <c r="K189" s="398">
        <f t="shared" si="10"/>
        <v>4827.8571428571431</v>
      </c>
      <c r="L189" s="398">
        <f t="shared" si="11"/>
        <v>4662.391304347826</v>
      </c>
      <c r="M189" s="398">
        <f t="shared" si="12"/>
        <v>4827.8571428571431</v>
      </c>
      <c r="N189" s="398">
        <f t="shared" si="13"/>
        <v>0</v>
      </c>
    </row>
    <row r="190" spans="5:14" x14ac:dyDescent="0.35">
      <c r="E190" s="83">
        <v>4101804</v>
      </c>
      <c r="F190" s="83" t="str">
        <f t="shared" si="8"/>
        <v>ARAUCÁRIA</v>
      </c>
      <c r="G190" s="83" t="str">
        <f t="shared" si="9"/>
        <v>PR</v>
      </c>
      <c r="H190" s="83">
        <f t="array" ref="H190">SUMPRODUCT(($E$7:$E$128=$E190)*($J$7:$J$128="x")*($K$7:$K$128="Ativa"))</f>
        <v>1</v>
      </c>
      <c r="I190" s="83">
        <f t="array" ref="I190">SUMPRODUCT(($E$7:$E$128=$E190)*($J$7:$J$128="x")*($K$7:$K$128="Parada"))</f>
        <v>0</v>
      </c>
      <c r="J190" s="83">
        <f t="array" ref="J190">SUMPRODUCT(($E$7:$E$128=$E190)*($J$7:$J$128="x"))</f>
        <v>1</v>
      </c>
      <c r="K190" s="398">
        <f t="shared" si="10"/>
        <v>1609.2857142857142</v>
      </c>
      <c r="L190" s="398">
        <f t="shared" si="11"/>
        <v>1554.1304347826087</v>
      </c>
      <c r="M190" s="398">
        <f t="shared" si="12"/>
        <v>1609.2857142857142</v>
      </c>
      <c r="N190" s="398">
        <f t="shared" si="13"/>
        <v>0</v>
      </c>
    </row>
    <row r="191" spans="5:14" x14ac:dyDescent="0.35">
      <c r="E191" s="83">
        <v>5211909</v>
      </c>
      <c r="F191" s="83" t="str">
        <f t="shared" si="8"/>
        <v>JATAÍ</v>
      </c>
      <c r="G191" s="83" t="str">
        <f t="shared" si="9"/>
        <v>GO</v>
      </c>
      <c r="H191" s="83">
        <f t="array" ref="H191">SUMPRODUCT(($E$7:$E$128=$E191)*($J$7:$J$128="x")*($K$7:$K$128="Ativa"))</f>
        <v>1</v>
      </c>
      <c r="I191" s="83">
        <f t="array" ref="I191">SUMPRODUCT(($E$7:$E$128=$E191)*($J$7:$J$128="x")*($K$7:$K$128="Parada"))</f>
        <v>0</v>
      </c>
      <c r="J191" s="83">
        <f t="array" ref="J191">SUMPRODUCT(($E$7:$E$128=$E191)*($J$7:$J$128="x"))</f>
        <v>1</v>
      </c>
      <c r="K191" s="398">
        <f t="shared" si="10"/>
        <v>1420.3571428571429</v>
      </c>
      <c r="L191" s="398">
        <f t="shared" si="11"/>
        <v>1342.8125</v>
      </c>
      <c r="M191" s="398">
        <f t="shared" si="12"/>
        <v>1420.3571428571429</v>
      </c>
      <c r="N191" s="398">
        <f t="shared" si="13"/>
        <v>0</v>
      </c>
    </row>
    <row r="192" spans="5:14" x14ac:dyDescent="0.35">
      <c r="E192" s="83">
        <v>3535507</v>
      </c>
      <c r="F192" s="83" t="str">
        <f t="shared" si="8"/>
        <v>PARAGUAÇU PAULISTA</v>
      </c>
      <c r="G192" s="83" t="str">
        <f t="shared" si="9"/>
        <v>SP</v>
      </c>
      <c r="H192" s="83">
        <f t="array" ref="H192">SUMPRODUCT(($E$7:$E$128=$E192)*($J$7:$J$128="x")*($K$7:$K$128="Ativa"))</f>
        <v>0</v>
      </c>
      <c r="I192" s="83">
        <f t="array" ref="I192">SUMPRODUCT(($E$7:$E$128=$E192)*($J$7:$J$128="x")*($K$7:$K$128="Parada"))</f>
        <v>0</v>
      </c>
      <c r="J192" s="83">
        <f t="array" ref="J192">SUMPRODUCT(($E$7:$E$128=$E192)*($J$7:$J$128="x"))</f>
        <v>0</v>
      </c>
      <c r="K192" s="398">
        <f t="shared" si="10"/>
        <v>0</v>
      </c>
      <c r="L192" s="398">
        <f t="shared" si="11"/>
        <v>0</v>
      </c>
      <c r="M192" s="398">
        <f t="shared" si="12"/>
        <v>0</v>
      </c>
      <c r="N192" s="398">
        <f t="shared" si="13"/>
        <v>0</v>
      </c>
    </row>
    <row r="193" spans="5:14" x14ac:dyDescent="0.35">
      <c r="E193" s="83">
        <v>3518206</v>
      </c>
      <c r="F193" s="83" t="str">
        <f t="shared" si="8"/>
        <v>GUARARAPES</v>
      </c>
      <c r="G193" s="83" t="str">
        <f t="shared" si="9"/>
        <v>SP</v>
      </c>
      <c r="H193" s="83">
        <f t="array" ref="H193">SUMPRODUCT(($E$7:$E$128=$E193)*($J$7:$J$128="x")*($K$7:$K$128="Ativa"))</f>
        <v>0</v>
      </c>
      <c r="I193" s="83">
        <f t="array" ref="I193">SUMPRODUCT(($E$7:$E$128=$E193)*($J$7:$J$128="x")*($K$7:$K$128="Parada"))</f>
        <v>0</v>
      </c>
      <c r="J193" s="83">
        <f t="array" ref="J193">SUMPRODUCT(($E$7:$E$128=$E193)*($J$7:$J$128="x"))</f>
        <v>0</v>
      </c>
      <c r="K193" s="398">
        <f t="shared" si="10"/>
        <v>0</v>
      </c>
      <c r="L193" s="398">
        <f t="shared" si="11"/>
        <v>0</v>
      </c>
      <c r="M193" s="398">
        <f t="shared" si="12"/>
        <v>0</v>
      </c>
      <c r="N193" s="398">
        <f t="shared" si="13"/>
        <v>0</v>
      </c>
    </row>
    <row r="194" spans="5:14" x14ac:dyDescent="0.35">
      <c r="E194" s="83">
        <v>2611101</v>
      </c>
      <c r="F194" s="83" t="str">
        <f t="shared" si="8"/>
        <v>PETROLINA</v>
      </c>
      <c r="G194" s="83" t="str">
        <f t="shared" si="9"/>
        <v>PE</v>
      </c>
      <c r="H194" s="83">
        <f t="array" ref="H194">SUMPRODUCT(($E$7:$E$128=$E194)*($J$7:$J$128="x")*($K$7:$K$128="Ativa"))</f>
        <v>0</v>
      </c>
      <c r="I194" s="83">
        <f t="array" ref="I194">SUMPRODUCT(($E$7:$E$128=$E194)*($J$7:$J$128="x")*($K$7:$K$128="Parada"))</f>
        <v>1</v>
      </c>
      <c r="J194" s="83">
        <f t="array" ref="J194">SUMPRODUCT(($E$7:$E$128=$E194)*($J$7:$J$128="x"))</f>
        <v>1</v>
      </c>
      <c r="K194" s="398">
        <f t="shared" si="10"/>
        <v>400</v>
      </c>
      <c r="L194" s="398">
        <f t="shared" si="11"/>
        <v>400</v>
      </c>
      <c r="M194" s="398">
        <f t="shared" si="12"/>
        <v>0</v>
      </c>
      <c r="N194" s="398">
        <f t="shared" si="13"/>
        <v>400</v>
      </c>
    </row>
    <row r="195" spans="5:14" x14ac:dyDescent="0.35">
      <c r="E195" s="83">
        <v>4322806</v>
      </c>
      <c r="F195" s="83" t="str">
        <f t="shared" si="8"/>
        <v>VERANÓPOLIS</v>
      </c>
      <c r="G195" s="83" t="str">
        <f t="shared" si="9"/>
        <v>RS</v>
      </c>
      <c r="H195" s="83">
        <f t="array" ref="H195">SUMPRODUCT(($E$7:$E$128=$E195)*($J$7:$J$128="x")*($K$7:$K$128="Ativa"))</f>
        <v>1</v>
      </c>
      <c r="I195" s="83">
        <f t="array" ref="I195">SUMPRODUCT(($E$7:$E$128=$E195)*($J$7:$J$128="x")*($K$7:$K$128="Parada"))</f>
        <v>0</v>
      </c>
      <c r="J195" s="83">
        <f t="array" ref="J195">SUMPRODUCT(($E$7:$E$128=$E195)*($J$7:$J$128="x"))</f>
        <v>1</v>
      </c>
      <c r="K195" s="398">
        <f t="shared" si="10"/>
        <v>1280.909090909091</v>
      </c>
      <c r="L195" s="398">
        <f t="shared" si="11"/>
        <v>1206.1538461538462</v>
      </c>
      <c r="M195" s="398">
        <f t="shared" si="12"/>
        <v>1280.909090909091</v>
      </c>
      <c r="N195" s="398">
        <f t="shared" si="13"/>
        <v>0</v>
      </c>
    </row>
    <row r="196" spans="5:14" x14ac:dyDescent="0.35">
      <c r="E196" s="83">
        <v>2914406</v>
      </c>
      <c r="F196" s="83" t="str">
        <f t="shared" si="8"/>
        <v>IRAQUARA</v>
      </c>
      <c r="G196" s="83" t="str">
        <f t="shared" si="9"/>
        <v>BA</v>
      </c>
      <c r="H196" s="83">
        <f t="array" ref="H196">SUMPRODUCT(($E$7:$E$128=$E196)*($J$7:$J$128="x")*($K$7:$K$128="Ativa"))</f>
        <v>1</v>
      </c>
      <c r="I196" s="83">
        <f t="array" ref="I196">SUMPRODUCT(($E$7:$E$128=$E196)*($J$7:$J$128="x")*($K$7:$K$128="Parada"))</f>
        <v>0</v>
      </c>
      <c r="J196" s="83">
        <f t="array" ref="J196">SUMPRODUCT(($E$7:$E$128=$E196)*($J$7:$J$128="x"))</f>
        <v>1</v>
      </c>
      <c r="K196" s="398">
        <f t="shared" si="10"/>
        <v>1622.75</v>
      </c>
      <c r="L196" s="398">
        <f t="shared" si="11"/>
        <v>1622.75</v>
      </c>
      <c r="M196" s="398">
        <f t="shared" si="12"/>
        <v>1622.75</v>
      </c>
      <c r="N196" s="398">
        <f t="shared" si="13"/>
        <v>0</v>
      </c>
    </row>
    <row r="197" spans="5:14" x14ac:dyDescent="0.35">
      <c r="E197" s="83">
        <v>4307005</v>
      </c>
      <c r="F197" s="83" t="str">
        <f t="shared" ref="F197:F211" si="14">VLOOKUP(E197,$E$7:$F$128,2,FALSE)</f>
        <v>ERECHIM</v>
      </c>
      <c r="G197" s="83" t="str">
        <f t="shared" ref="G197:G211" si="15">VLOOKUP(E197,$E$7:$G$128,3,FALSE)</f>
        <v>RS</v>
      </c>
      <c r="H197" s="83">
        <f t="array" ref="H197">SUMPRODUCT(($E$7:$E$128=$E197)*($J$7:$J$128="x")*($K$7:$K$128="Ativa"))</f>
        <v>1</v>
      </c>
      <c r="I197" s="83">
        <f t="array" ref="I197">SUMPRODUCT(($E$7:$E$128=$E197)*($J$7:$J$128="x")*($K$7:$K$128="Parada"))</f>
        <v>0</v>
      </c>
      <c r="J197" s="83">
        <f t="array" ref="J197">SUMPRODUCT(($E$7:$E$128=$E197)*($J$7:$J$128="x"))</f>
        <v>1</v>
      </c>
      <c r="K197" s="398">
        <f t="shared" ref="K197:K211" si="16">SUMIFS(R$7:R$128,$E$7:$E$128,$E197,$J$7:$J$128,"x")</f>
        <v>1280.909090909091</v>
      </c>
      <c r="L197" s="398">
        <f t="shared" ref="L197:L211" si="17">SUMIFS(S$7:S$128,$E$7:$E$128,$E197,$J$7:$J$128,"x")</f>
        <v>1206.1538461538462</v>
      </c>
      <c r="M197" s="398">
        <f t="shared" ref="M197:M211" si="18">SUMIFS(R$7:R$128,$E$7:$E$128,$E197,$J$7:$J$128,"x",$K$7:$K$128,"Ativa")</f>
        <v>1280.909090909091</v>
      </c>
      <c r="N197" s="398">
        <f t="shared" ref="N197:N211" si="19">SUMIFS(R$7:R$128,$E$7:$E$128,$E197,$J$7:$J$128,"x",$K$7:$K$128,"Parada")</f>
        <v>0</v>
      </c>
    </row>
    <row r="198" spans="5:14" x14ac:dyDescent="0.35">
      <c r="E198" s="83">
        <v>5217401</v>
      </c>
      <c r="F198" s="83" t="str">
        <f t="shared" si="14"/>
        <v>PIRES DO RIO</v>
      </c>
      <c r="G198" s="83" t="str">
        <f t="shared" si="15"/>
        <v>GO</v>
      </c>
      <c r="H198" s="83">
        <f t="array" ref="H198">SUMPRODUCT(($E$7:$E$128=$E198)*($J$7:$J$128="x")*($K$7:$K$128="Ativa"))</f>
        <v>1</v>
      </c>
      <c r="I198" s="83">
        <f t="array" ref="I198">SUMPRODUCT(($E$7:$E$128=$E198)*($J$7:$J$128="x")*($K$7:$K$128="Parada"))</f>
        <v>0</v>
      </c>
      <c r="J198" s="83">
        <f t="array" ref="J198">SUMPRODUCT(($E$7:$E$128=$E198)*($J$7:$J$128="x"))</f>
        <v>1</v>
      </c>
      <c r="K198" s="398">
        <f t="shared" si="16"/>
        <v>1420.3571428571429</v>
      </c>
      <c r="L198" s="398">
        <f t="shared" si="17"/>
        <v>1342.8125</v>
      </c>
      <c r="M198" s="398">
        <f t="shared" si="18"/>
        <v>1420.3571428571429</v>
      </c>
      <c r="N198" s="398">
        <f t="shared" si="19"/>
        <v>0</v>
      </c>
    </row>
    <row r="199" spans="5:14" x14ac:dyDescent="0.35">
      <c r="E199" s="83">
        <v>1100304</v>
      </c>
      <c r="F199" s="83" t="str">
        <f t="shared" si="14"/>
        <v>VILHENA</v>
      </c>
      <c r="G199" s="83" t="str">
        <f t="shared" si="15"/>
        <v>RO</v>
      </c>
      <c r="H199" s="83">
        <f t="array" ref="H199">SUMPRODUCT(($E$7:$E$128=$E199)*($J$7:$J$128="x")*($K$7:$K$128="Ativa"))</f>
        <v>1</v>
      </c>
      <c r="I199" s="83">
        <f t="array" ref="I199">SUMPRODUCT(($E$7:$E$128=$E199)*($J$7:$J$128="x")*($K$7:$K$128="Parada"))</f>
        <v>0</v>
      </c>
      <c r="J199" s="83">
        <f t="array" ref="J199">SUMPRODUCT(($E$7:$E$128=$E199)*($J$7:$J$128="x"))</f>
        <v>1</v>
      </c>
      <c r="K199" s="398">
        <f t="shared" si="16"/>
        <v>300</v>
      </c>
      <c r="L199" s="398">
        <f t="shared" si="17"/>
        <v>300</v>
      </c>
      <c r="M199" s="398">
        <f t="shared" si="18"/>
        <v>300</v>
      </c>
      <c r="N199" s="398">
        <f t="shared" si="19"/>
        <v>0</v>
      </c>
    </row>
    <row r="200" spans="5:14" x14ac:dyDescent="0.35">
      <c r="E200" s="83">
        <v>4105706</v>
      </c>
      <c r="F200" s="83" t="str">
        <f t="shared" si="14"/>
        <v>CLEVELÂNDIA</v>
      </c>
      <c r="G200" s="83" t="str">
        <f t="shared" si="15"/>
        <v>PR</v>
      </c>
      <c r="H200" s="83">
        <f t="array" ref="H200">SUMPRODUCT(($E$7:$E$128=$E200)*($J$7:$J$128="x")*($K$7:$K$128="Ativa"))</f>
        <v>1</v>
      </c>
      <c r="I200" s="83">
        <f t="array" ref="I200">SUMPRODUCT(($E$7:$E$128=$E200)*($J$7:$J$128="x")*($K$7:$K$128="Parada"))</f>
        <v>0</v>
      </c>
      <c r="J200" s="83">
        <f t="array" ref="J200">SUMPRODUCT(($E$7:$E$128=$E200)*($J$7:$J$128="x"))</f>
        <v>1</v>
      </c>
      <c r="K200" s="398">
        <f t="shared" si="16"/>
        <v>1609.2857142857142</v>
      </c>
      <c r="L200" s="398">
        <f t="shared" si="17"/>
        <v>1554.1304347826087</v>
      </c>
      <c r="M200" s="398">
        <f t="shared" si="18"/>
        <v>1609.2857142857142</v>
      </c>
      <c r="N200" s="398">
        <f t="shared" si="19"/>
        <v>0</v>
      </c>
    </row>
    <row r="201" spans="5:14" x14ac:dyDescent="0.35">
      <c r="E201" s="83">
        <v>4311809</v>
      </c>
      <c r="F201" s="83" t="str">
        <f t="shared" si="14"/>
        <v>MARAU</v>
      </c>
      <c r="G201" s="83" t="str">
        <f t="shared" si="15"/>
        <v>RS</v>
      </c>
      <c r="H201" s="83">
        <f t="array" ref="H201">SUMPRODUCT(($E$7:$E$128=$E201)*($J$7:$J$128="x")*($K$7:$K$128="Ativa"))</f>
        <v>1</v>
      </c>
      <c r="I201" s="83">
        <f t="array" ref="I201">SUMPRODUCT(($E$7:$E$128=$E201)*($J$7:$J$128="x")*($K$7:$K$128="Parada"))</f>
        <v>0</v>
      </c>
      <c r="J201" s="83">
        <f t="array" ref="J201">SUMPRODUCT(($E$7:$E$128=$E201)*($J$7:$J$128="x"))</f>
        <v>1</v>
      </c>
      <c r="K201" s="398">
        <f t="shared" si="16"/>
        <v>1280.909090909091</v>
      </c>
      <c r="L201" s="398">
        <f t="shared" si="17"/>
        <v>1206.1538461538462</v>
      </c>
      <c r="M201" s="398">
        <f t="shared" si="18"/>
        <v>1280.909090909091</v>
      </c>
      <c r="N201" s="398">
        <f t="shared" si="19"/>
        <v>0</v>
      </c>
    </row>
    <row r="202" spans="5:14" x14ac:dyDescent="0.35">
      <c r="E202" s="83">
        <v>3103504</v>
      </c>
      <c r="F202" s="83" t="str">
        <f t="shared" si="14"/>
        <v>ARAGUARI</v>
      </c>
      <c r="G202" s="83" t="str">
        <f t="shared" si="15"/>
        <v>MG</v>
      </c>
      <c r="H202" s="83">
        <f t="array" ref="H202">SUMPRODUCT(($E$7:$E$128=$E202)*($J$7:$J$128="x")*($K$7:$K$128="Ativa"))</f>
        <v>1</v>
      </c>
      <c r="I202" s="83">
        <f t="array" ref="I202">SUMPRODUCT(($E$7:$E$128=$E202)*($J$7:$J$128="x")*($K$7:$K$128="Parada"))</f>
        <v>0</v>
      </c>
      <c r="J202" s="83">
        <f t="array" ref="J202">SUMPRODUCT(($E$7:$E$128=$E202)*($J$7:$J$128="x"))</f>
        <v>1</v>
      </c>
      <c r="K202" s="398">
        <f t="shared" si="16"/>
        <v>2275</v>
      </c>
      <c r="L202" s="398">
        <f t="shared" si="17"/>
        <v>2275</v>
      </c>
      <c r="M202" s="398">
        <f t="shared" si="18"/>
        <v>2275</v>
      </c>
      <c r="N202" s="398">
        <f t="shared" si="19"/>
        <v>0</v>
      </c>
    </row>
    <row r="203" spans="5:14" x14ac:dyDescent="0.35">
      <c r="E203" s="83">
        <v>3506003</v>
      </c>
      <c r="F203" s="83" t="str">
        <f t="shared" si="14"/>
        <v>BAURU</v>
      </c>
      <c r="G203" s="83" t="str">
        <f t="shared" si="15"/>
        <v>SP</v>
      </c>
      <c r="H203" s="83">
        <f t="array" ref="H203">SUMPRODUCT(($E$7:$E$128=$E203)*($J$7:$J$128="x")*($K$7:$K$128="Ativa"))</f>
        <v>1</v>
      </c>
      <c r="I203" s="83">
        <f t="array" ref="I203">SUMPRODUCT(($E$7:$E$128=$E203)*($J$7:$J$128="x")*($K$7:$K$128="Parada"))</f>
        <v>0</v>
      </c>
      <c r="J203" s="83">
        <f t="array" ref="J203">SUMPRODUCT(($E$7:$E$128=$E203)*($J$7:$J$128="x"))</f>
        <v>1</v>
      </c>
      <c r="K203" s="398">
        <f t="shared" si="16"/>
        <v>990.23076923076928</v>
      </c>
      <c r="L203" s="398">
        <f t="shared" si="17"/>
        <v>1012.3571428571429</v>
      </c>
      <c r="M203" s="398">
        <f t="shared" si="18"/>
        <v>990.23076923076928</v>
      </c>
      <c r="N203" s="398">
        <f t="shared" si="19"/>
        <v>0</v>
      </c>
    </row>
    <row r="204" spans="5:14" x14ac:dyDescent="0.35">
      <c r="E204" s="83">
        <v>3547700</v>
      </c>
      <c r="F204" s="83" t="str">
        <f t="shared" si="14"/>
        <v>SANTO ANASTÁCIO</v>
      </c>
      <c r="G204" s="83" t="str">
        <f t="shared" si="15"/>
        <v>SP</v>
      </c>
      <c r="H204" s="83">
        <f t="array" ref="H204">SUMPRODUCT(($E$7:$E$128=$E204)*($J$7:$J$128="x")*($K$7:$K$128="Ativa"))</f>
        <v>0</v>
      </c>
      <c r="I204" s="83">
        <f t="array" ref="I204">SUMPRODUCT(($E$7:$E$128=$E204)*($J$7:$J$128="x")*($K$7:$K$128="Parada"))</f>
        <v>1</v>
      </c>
      <c r="J204" s="83">
        <f t="array" ref="J204">SUMPRODUCT(($E$7:$E$128=$E204)*($J$7:$J$128="x"))</f>
        <v>1</v>
      </c>
      <c r="K204" s="398">
        <f t="shared" si="16"/>
        <v>1300</v>
      </c>
      <c r="L204" s="398">
        <f t="shared" si="17"/>
        <v>1012.3571428571429</v>
      </c>
      <c r="M204" s="398">
        <f t="shared" si="18"/>
        <v>0</v>
      </c>
      <c r="N204" s="398">
        <f t="shared" si="19"/>
        <v>1300</v>
      </c>
    </row>
    <row r="205" spans="5:14" x14ac:dyDescent="0.35">
      <c r="E205" s="83">
        <v>5003801</v>
      </c>
      <c r="F205" s="83" t="str">
        <f t="shared" si="14"/>
        <v>FÁTIMA DO SUL</v>
      </c>
      <c r="G205" s="83" t="str">
        <f t="shared" si="15"/>
        <v>MS</v>
      </c>
      <c r="H205" s="83">
        <f t="array" ref="H205">SUMPRODUCT(($E$7:$E$128=$E205)*($J$7:$J$128="x")*($K$7:$K$128="Ativa"))</f>
        <v>0</v>
      </c>
      <c r="I205" s="83">
        <f t="array" ref="I205">SUMPRODUCT(($E$7:$E$128=$E205)*($J$7:$J$128="x")*($K$7:$K$128="Parada"))</f>
        <v>1</v>
      </c>
      <c r="J205" s="83">
        <f t="array" ref="J205">SUMPRODUCT(($E$7:$E$128=$E205)*($J$7:$J$128="x"))</f>
        <v>1</v>
      </c>
      <c r="K205" s="398">
        <f t="shared" si="16"/>
        <v>1350</v>
      </c>
      <c r="L205" s="398">
        <f t="shared" si="17"/>
        <v>1512.8571428571429</v>
      </c>
      <c r="M205" s="398">
        <f t="shared" si="18"/>
        <v>0</v>
      </c>
      <c r="N205" s="398">
        <f t="shared" si="19"/>
        <v>1350</v>
      </c>
    </row>
    <row r="206" spans="5:14" x14ac:dyDescent="0.35">
      <c r="E206" s="83">
        <v>4109807</v>
      </c>
      <c r="F206" s="83" t="str">
        <f t="shared" si="14"/>
        <v>IBIPORÃ</v>
      </c>
      <c r="G206" s="83" t="str">
        <f t="shared" si="15"/>
        <v>PR</v>
      </c>
      <c r="H206" s="83">
        <f t="array" ref="H206">SUMPRODUCT(($E$7:$E$128=$E206)*($J$7:$J$128="x")*($K$7:$K$128="Ativa"))</f>
        <v>0</v>
      </c>
      <c r="I206" s="83">
        <f t="array" ref="I206">SUMPRODUCT(($E$7:$E$128=$E206)*($J$7:$J$128="x")*($K$7:$K$128="Parada"))</f>
        <v>1</v>
      </c>
      <c r="J206" s="83">
        <f t="array" ref="J206">SUMPRODUCT(($E$7:$E$128=$E206)*($J$7:$J$128="x"))</f>
        <v>1</v>
      </c>
      <c r="K206" s="398">
        <f t="shared" si="16"/>
        <v>975</v>
      </c>
      <c r="L206" s="398">
        <f t="shared" si="17"/>
        <v>1554.1304347826087</v>
      </c>
      <c r="M206" s="398">
        <f t="shared" si="18"/>
        <v>0</v>
      </c>
      <c r="N206" s="398">
        <f t="shared" si="19"/>
        <v>975</v>
      </c>
    </row>
    <row r="207" spans="5:14" x14ac:dyDescent="0.35">
      <c r="E207" s="83">
        <v>5001904</v>
      </c>
      <c r="F207" s="83" t="str">
        <f t="shared" si="14"/>
        <v>BATAGUASSU</v>
      </c>
      <c r="G207" s="83" t="str">
        <f t="shared" si="15"/>
        <v>MS</v>
      </c>
      <c r="H207" s="83">
        <f t="array" ref="H207">SUMPRODUCT(($E$7:$E$128=$E207)*($J$7:$J$128="x")*($K$7:$K$128="Ativa"))</f>
        <v>0</v>
      </c>
      <c r="I207" s="83">
        <f t="array" ref="I207">SUMPRODUCT(($E$7:$E$128=$E207)*($J$7:$J$128="x")*($K$7:$K$128="Parada"))</f>
        <v>1</v>
      </c>
      <c r="J207" s="83">
        <f t="array" ref="J207">SUMPRODUCT(($E$7:$E$128=$E207)*($J$7:$J$128="x"))</f>
        <v>1</v>
      </c>
      <c r="K207" s="398">
        <f t="shared" si="16"/>
        <v>1350</v>
      </c>
      <c r="L207" s="398">
        <f t="shared" si="17"/>
        <v>1512.8571428571429</v>
      </c>
      <c r="M207" s="398">
        <f t="shared" si="18"/>
        <v>0</v>
      </c>
      <c r="N207" s="398">
        <f t="shared" si="19"/>
        <v>1350</v>
      </c>
    </row>
    <row r="208" spans="5:14" x14ac:dyDescent="0.35">
      <c r="E208" s="83">
        <v>3549409</v>
      </c>
      <c r="F208" s="83" t="str">
        <f t="shared" si="14"/>
        <v>SÃO JOAQUIM DA BARRA</v>
      </c>
      <c r="G208" s="83" t="str">
        <f t="shared" si="15"/>
        <v>SP</v>
      </c>
      <c r="H208" s="83">
        <f t="array" ref="H208">SUMPRODUCT(($E$7:$E$128=$E208)*($J$7:$J$128="x")*($K$7:$K$128="Ativa"))</f>
        <v>1</v>
      </c>
      <c r="I208" s="83">
        <f t="array" ref="I208">SUMPRODUCT(($E$7:$E$128=$E208)*($J$7:$J$128="x")*($K$7:$K$128="Parada"))</f>
        <v>0</v>
      </c>
      <c r="J208" s="83">
        <f t="array" ref="J208">SUMPRODUCT(($E$7:$E$128=$E208)*($J$7:$J$128="x"))</f>
        <v>1</v>
      </c>
      <c r="K208" s="398">
        <f t="shared" si="16"/>
        <v>990.23076923076928</v>
      </c>
      <c r="L208" s="398">
        <f t="shared" si="17"/>
        <v>1012.3571428571429</v>
      </c>
      <c r="M208" s="398">
        <f t="shared" si="18"/>
        <v>990.23076923076928</v>
      </c>
      <c r="N208" s="398">
        <f t="shared" si="19"/>
        <v>0</v>
      </c>
    </row>
    <row r="209" spans="5:15" x14ac:dyDescent="0.35">
      <c r="E209" s="83">
        <v>4307708</v>
      </c>
      <c r="F209" s="83" t="str">
        <f t="shared" si="14"/>
        <v>ESTEIO</v>
      </c>
      <c r="G209" s="83" t="str">
        <f t="shared" si="15"/>
        <v>RS</v>
      </c>
      <c r="H209" s="83">
        <f t="array" ref="H209">SUMPRODUCT(($E$7:$E$128=$E209)*($J$7:$J$128="x")*($K$7:$K$128="Ativa"))</f>
        <v>1</v>
      </c>
      <c r="I209" s="83">
        <f t="array" ref="I209">SUMPRODUCT(($E$7:$E$128=$E209)*($J$7:$J$128="x")*($K$7:$K$128="Parada"))</f>
        <v>0</v>
      </c>
      <c r="J209" s="83">
        <f t="array" ref="J209">SUMPRODUCT(($E$7:$E$128=$E209)*($J$7:$J$128="x"))</f>
        <v>1</v>
      </c>
      <c r="K209" s="398">
        <f t="shared" si="16"/>
        <v>1280.909090909091</v>
      </c>
      <c r="L209" s="398">
        <f t="shared" si="17"/>
        <v>1206.1538461538462</v>
      </c>
      <c r="M209" s="398">
        <f t="shared" si="18"/>
        <v>1280.909090909091</v>
      </c>
      <c r="N209" s="398">
        <f t="shared" si="19"/>
        <v>0</v>
      </c>
    </row>
    <row r="210" spans="5:15" x14ac:dyDescent="0.35">
      <c r="E210" s="83">
        <v>4114609</v>
      </c>
      <c r="F210" s="83" t="str">
        <f t="shared" si="14"/>
        <v>MARECHAL CÂNDIDO RONDON</v>
      </c>
      <c r="G210" s="83" t="str">
        <f t="shared" si="15"/>
        <v>PR</v>
      </c>
      <c r="H210" s="83">
        <f t="array" ref="H210">SUMPRODUCT(($E$7:$E$128=$E210)*($J$7:$J$128="x")*($K$7:$K$128="Ativa"))</f>
        <v>0</v>
      </c>
      <c r="I210" s="83">
        <f t="array" ref="I210">SUMPRODUCT(($E$7:$E$128=$E210)*($J$7:$J$128="x")*($K$7:$K$128="Parada"))</f>
        <v>1</v>
      </c>
      <c r="J210" s="83">
        <f t="array" ref="J210">SUMPRODUCT(($E$7:$E$128=$E210)*($J$7:$J$128="x"))</f>
        <v>1</v>
      </c>
      <c r="K210" s="398">
        <f t="shared" si="16"/>
        <v>975</v>
      </c>
      <c r="L210" s="398">
        <f t="shared" si="17"/>
        <v>1554.1304347826087</v>
      </c>
      <c r="M210" s="398">
        <f t="shared" si="18"/>
        <v>0</v>
      </c>
      <c r="N210" s="398">
        <f t="shared" si="19"/>
        <v>975</v>
      </c>
    </row>
    <row r="211" spans="5:15" x14ac:dyDescent="0.35">
      <c r="E211" s="83">
        <v>4309001</v>
      </c>
      <c r="F211" s="83" t="str">
        <f t="shared" si="14"/>
        <v>GIRUÁ</v>
      </c>
      <c r="G211" s="83" t="str">
        <f t="shared" si="15"/>
        <v>RS</v>
      </c>
      <c r="H211" s="83">
        <f t="array" ref="H211">SUMPRODUCT(($E$7:$E$128=$E211)*($J$7:$J$128="x")*($K$7:$K$128="Ativa"))</f>
        <v>1</v>
      </c>
      <c r="I211" s="83">
        <f t="array" ref="I211">SUMPRODUCT(($E$7:$E$128=$E211)*($J$7:$J$128="x")*($K$7:$K$128="Parada"))</f>
        <v>0</v>
      </c>
      <c r="J211" s="83">
        <f t="array" ref="J211">SUMPRODUCT(($E$7:$E$128=$E211)*($J$7:$J$128="x"))</f>
        <v>1</v>
      </c>
      <c r="K211" s="398">
        <f t="shared" si="16"/>
        <v>1280.909090909091</v>
      </c>
      <c r="L211" s="398">
        <f t="shared" si="17"/>
        <v>1206.1538461538462</v>
      </c>
      <c r="M211" s="398">
        <f t="shared" si="18"/>
        <v>1280.909090909091</v>
      </c>
      <c r="N211" s="398">
        <f t="shared" si="19"/>
        <v>0</v>
      </c>
    </row>
    <row r="213" spans="5:15" x14ac:dyDescent="0.35">
      <c r="J213" s="391" t="s">
        <v>5625</v>
      </c>
      <c r="K213" s="399">
        <f>SUM(K132:K211)</f>
        <v>169326.08901098894</v>
      </c>
      <c r="L213" s="399">
        <f>SUM(L132:L211)</f>
        <v>169423.40178571423</v>
      </c>
      <c r="M213" s="399">
        <f>SUM(M132:M211)</f>
        <v>151546.08901098894</v>
      </c>
      <c r="N213" s="399">
        <f>SUM(N132:N211)</f>
        <v>17780</v>
      </c>
      <c r="O213" s="404">
        <f>SUM(M213:N213)</f>
        <v>169326.08901098894</v>
      </c>
    </row>
    <row r="215" spans="5:15" x14ac:dyDescent="0.35">
      <c r="K215" s="407">
        <f>R136</f>
        <v>169326.08901098892</v>
      </c>
      <c r="L215" s="408">
        <f>S136</f>
        <v>169423.4017857142</v>
      </c>
      <c r="M215" s="406">
        <f>R138</f>
        <v>151546.08901098894</v>
      </c>
      <c r="N215" s="414">
        <f>R139</f>
        <v>17780</v>
      </c>
    </row>
    <row r="217" spans="5:15" x14ac:dyDescent="0.35">
      <c r="K217" s="95" t="b">
        <f>K213=K215</f>
        <v>1</v>
      </c>
      <c r="L217" s="95" t="b">
        <f t="shared" ref="L217:N217" si="20">L213=L215</f>
        <v>1</v>
      </c>
      <c r="M217" s="95" t="b">
        <f t="shared" si="20"/>
        <v>1</v>
      </c>
      <c r="N217" s="95" t="b">
        <f t="shared" si="20"/>
        <v>1</v>
      </c>
    </row>
  </sheetData>
  <conditionalFormatting sqref="K7:K25 K27:K30 K33:K47 K49:K60 K62:K67 K69 K71:K86 K88:K101 K103:K115 K120:K122 K124:K126">
    <cfRule type="cellIs" dxfId="27" priority="13" stopIfTrue="1" operator="equal">
      <formula>"Parada"</formula>
    </cfRule>
  </conditionalFormatting>
  <conditionalFormatting sqref="K26">
    <cfRule type="cellIs" dxfId="26" priority="12" stopIfTrue="1" operator="equal">
      <formula>"Parada"</formula>
    </cfRule>
  </conditionalFormatting>
  <conditionalFormatting sqref="K31">
    <cfRule type="cellIs" dxfId="25" priority="11" stopIfTrue="1" operator="equal">
      <formula>"Parada"</formula>
    </cfRule>
  </conditionalFormatting>
  <conditionalFormatting sqref="K127:K128">
    <cfRule type="cellIs" dxfId="24" priority="1" stopIfTrue="1" operator="equal">
      <formula>"Parada"</formula>
    </cfRule>
  </conditionalFormatting>
  <conditionalFormatting sqref="K32">
    <cfRule type="cellIs" dxfId="23" priority="10" stopIfTrue="1" operator="equal">
      <formula>"Parada"</formula>
    </cfRule>
  </conditionalFormatting>
  <conditionalFormatting sqref="K48">
    <cfRule type="cellIs" dxfId="22" priority="9" stopIfTrue="1" operator="equal">
      <formula>"Parada"</formula>
    </cfRule>
  </conditionalFormatting>
  <conditionalFormatting sqref="K61">
    <cfRule type="cellIs" dxfId="21" priority="8" stopIfTrue="1" operator="equal">
      <formula>"Parada"</formula>
    </cfRule>
  </conditionalFormatting>
  <conditionalFormatting sqref="K68">
    <cfRule type="cellIs" dxfId="20" priority="7" stopIfTrue="1" operator="equal">
      <formula>"Parada"</formula>
    </cfRule>
  </conditionalFormatting>
  <conditionalFormatting sqref="K70">
    <cfRule type="cellIs" dxfId="19" priority="6" stopIfTrue="1" operator="equal">
      <formula>"Parada"</formula>
    </cfRule>
  </conditionalFormatting>
  <conditionalFormatting sqref="K87">
    <cfRule type="cellIs" dxfId="18" priority="5" stopIfTrue="1" operator="equal">
      <formula>"Parada"</formula>
    </cfRule>
  </conditionalFormatting>
  <conditionalFormatting sqref="K102">
    <cfRule type="cellIs" dxfId="17" priority="4" stopIfTrue="1" operator="equal">
      <formula>"Parada"</formula>
    </cfRule>
  </conditionalFormatting>
  <conditionalFormatting sqref="K116:K119">
    <cfRule type="cellIs" dxfId="16" priority="3" stopIfTrue="1" operator="equal">
      <formula>"Parada"</formula>
    </cfRule>
  </conditionalFormatting>
  <conditionalFormatting sqref="K123">
    <cfRule type="cellIs" dxfId="15" priority="2" stopIfTrue="1" operator="equal">
      <formula>"Parada"</formula>
    </cfRule>
  </conditionalFormatting>
  <printOptions horizontalCentered="1"/>
  <pageMargins left="0.19685039370078741" right="0.19685039370078741" top="0.39370078740157483" bottom="0.39370078740157483" header="0.31496062992125984" footer="0.31496062992125984"/>
  <pageSetup paperSize="9" scale="65" fitToHeight="2" orientation="portrait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9"/>
  <sheetViews>
    <sheetView showGridLines="0" zoomScale="90" zoomScaleNormal="90" workbookViewId="0">
      <selection activeCell="K3" sqref="K3"/>
    </sheetView>
  </sheetViews>
  <sheetFormatPr baseColWidth="10" defaultColWidth="9.1328125" defaultRowHeight="13.5" x14ac:dyDescent="0.35"/>
  <cols>
    <col min="1" max="1" width="3.3984375" style="3" customWidth="1"/>
    <col min="2" max="2" width="25.73046875" style="3" customWidth="1"/>
    <col min="3" max="3" width="14.59765625" style="1" bestFit="1" customWidth="1"/>
    <col min="4" max="4" width="7" style="1" bestFit="1" customWidth="1"/>
    <col min="5" max="5" width="12.73046875" style="1" customWidth="1"/>
    <col min="6" max="6" width="4.73046875" style="1" bestFit="1" customWidth="1"/>
    <col min="7" max="7" width="9.73046875" style="3" customWidth="1"/>
    <col min="8" max="16384" width="9.1328125" style="3"/>
  </cols>
  <sheetData>
    <row r="1" spans="1:11" s="83" customFormat="1" ht="13.15" x14ac:dyDescent="0.4">
      <c r="A1" s="82"/>
      <c r="B1" s="10"/>
    </row>
    <row r="2" spans="1:11" s="83" customFormat="1" ht="30.75" customHeight="1" x14ac:dyDescent="0.55000000000000004">
      <c r="A2" s="82"/>
      <c r="B2" s="25" t="s">
        <v>185</v>
      </c>
    </row>
    <row r="3" spans="1:11" s="83" customFormat="1" ht="20.25" customHeight="1" x14ac:dyDescent="0.45">
      <c r="A3" s="82"/>
      <c r="B3" s="26" t="s">
        <v>172</v>
      </c>
      <c r="C3" s="13"/>
      <c r="D3" s="13"/>
      <c r="E3" s="13"/>
      <c r="F3" s="13"/>
      <c r="K3" s="83" t="s">
        <v>283</v>
      </c>
    </row>
    <row r="4" spans="1:11" s="83" customFormat="1" ht="12.75" x14ac:dyDescent="0.35">
      <c r="A4" s="82"/>
    </row>
    <row r="5" spans="1:11" s="89" customFormat="1" ht="12.75" x14ac:dyDescent="0.35"/>
    <row r="6" spans="1:11" s="89" customFormat="1" thickBot="1" x14ac:dyDescent="0.45">
      <c r="B6" s="430" t="s">
        <v>273</v>
      </c>
      <c r="C6" s="423" t="s">
        <v>110</v>
      </c>
      <c r="D6" s="423"/>
      <c r="E6" s="426"/>
      <c r="F6" s="426"/>
      <c r="G6" s="422" t="s">
        <v>16</v>
      </c>
    </row>
    <row r="7" spans="1:11" s="89" customFormat="1" ht="13.15" x14ac:dyDescent="0.4">
      <c r="B7" s="430"/>
      <c r="C7" s="426">
        <v>2012</v>
      </c>
      <c r="D7" s="427"/>
      <c r="E7" s="428">
        <v>2013</v>
      </c>
      <c r="F7" s="429"/>
      <c r="G7" s="431"/>
    </row>
    <row r="8" spans="1:11" s="89" customFormat="1" ht="13.15" x14ac:dyDescent="0.35">
      <c r="B8" s="430"/>
      <c r="C8" s="249" t="s">
        <v>2</v>
      </c>
      <c r="D8" s="259" t="s">
        <v>67</v>
      </c>
      <c r="E8" s="263" t="s">
        <v>2</v>
      </c>
      <c r="F8" s="264" t="s">
        <v>67</v>
      </c>
      <c r="G8" s="251" t="s">
        <v>67</v>
      </c>
    </row>
    <row r="9" spans="1:11" s="89" customFormat="1" ht="12.75" x14ac:dyDescent="0.35">
      <c r="B9" s="127" t="s">
        <v>277</v>
      </c>
      <c r="C9" s="161">
        <v>5810</v>
      </c>
      <c r="D9" s="281">
        <f>C9/$C$13</f>
        <v>3.3498423094885293E-2</v>
      </c>
      <c r="E9" s="284">
        <v>5988</v>
      </c>
      <c r="F9" s="285">
        <f>E9/$E$13</f>
        <v>3.3644229688729071E-2</v>
      </c>
      <c r="G9" s="246">
        <f>(E9-C9)/C9</f>
        <v>3.06368330464716E-2</v>
      </c>
    </row>
    <row r="10" spans="1:11" s="89" customFormat="1" ht="12.75" x14ac:dyDescent="0.35">
      <c r="B10" s="127" t="s">
        <v>78</v>
      </c>
      <c r="C10" s="161">
        <v>33240</v>
      </c>
      <c r="D10" s="281">
        <f>C10/$C$13</f>
        <v>0.19165018651875854</v>
      </c>
      <c r="E10" s="284">
        <v>32281</v>
      </c>
      <c r="F10" s="285">
        <f>E10/$E$13</f>
        <v>0.18137431172041801</v>
      </c>
      <c r="G10" s="283">
        <f>(E10-C10)/C10</f>
        <v>-2.885078219013237E-2</v>
      </c>
    </row>
    <row r="11" spans="1:11" s="89" customFormat="1" ht="12.75" x14ac:dyDescent="0.35">
      <c r="B11" s="127" t="s">
        <v>79</v>
      </c>
      <c r="C11" s="161">
        <v>84355</v>
      </c>
      <c r="D11" s="281">
        <f>C11/$C$13</f>
        <v>0.48636135631136812</v>
      </c>
      <c r="E11" s="284">
        <v>86455</v>
      </c>
      <c r="F11" s="285">
        <f>E11/$E$13</f>
        <v>0.48575682660973141</v>
      </c>
      <c r="G11" s="246">
        <f>(E11-C11)/C11</f>
        <v>2.4894789876118782E-2</v>
      </c>
    </row>
    <row r="12" spans="1:11" s="89" customFormat="1" ht="13.15" thickBot="1" x14ac:dyDescent="0.4">
      <c r="B12" s="127" t="s">
        <v>278</v>
      </c>
      <c r="C12" s="161">
        <v>50036</v>
      </c>
      <c r="D12" s="281">
        <f>C12/$C$13</f>
        <v>0.28849003407498802</v>
      </c>
      <c r="E12" s="284">
        <v>53256</v>
      </c>
      <c r="F12" s="285">
        <f>E12/$E$13</f>
        <v>0.29922463198112148</v>
      </c>
      <c r="G12" s="246">
        <f>(E12-C12)/C12</f>
        <v>6.4353665360940129E-2</v>
      </c>
    </row>
    <row r="13" spans="1:11" s="89" customFormat="1" ht="13.9" thickTop="1" thickBot="1" x14ac:dyDescent="0.4">
      <c r="B13" s="187" t="s">
        <v>73</v>
      </c>
      <c r="C13" s="247">
        <f>SUM(C9:C12)</f>
        <v>173441</v>
      </c>
      <c r="D13" s="282"/>
      <c r="E13" s="286">
        <v>177980</v>
      </c>
      <c r="F13" s="287"/>
      <c r="G13" s="124">
        <f>(E13-C13)/C13</f>
        <v>2.6170282689790766E-2</v>
      </c>
    </row>
    <row r="14" spans="1:11" s="89" customFormat="1" ht="12.75" x14ac:dyDescent="0.35"/>
    <row r="15" spans="1:11" s="89" customFormat="1" ht="13.15" x14ac:dyDescent="0.4">
      <c r="B15" s="184" t="s">
        <v>138</v>
      </c>
      <c r="C15" s="104"/>
      <c r="D15" s="105"/>
      <c r="E15" s="104"/>
      <c r="F15" s="105"/>
    </row>
    <row r="16" spans="1:11" x14ac:dyDescent="0.35">
      <c r="B16" s="185" t="s">
        <v>137</v>
      </c>
      <c r="C16" s="186">
        <f>(C13*330)/1000</f>
        <v>57235.53</v>
      </c>
      <c r="D16" s="15"/>
      <c r="E16" s="186">
        <f>(E13*330)/1000</f>
        <v>58733.4</v>
      </c>
      <c r="F16" s="15"/>
      <c r="G16" s="89"/>
    </row>
    <row r="17" spans="2:7" x14ac:dyDescent="0.35">
      <c r="B17" s="89"/>
      <c r="C17" s="191"/>
      <c r="D17" s="82"/>
      <c r="E17" s="82"/>
      <c r="F17" s="82"/>
      <c r="G17" s="89"/>
    </row>
    <row r="18" spans="2:7" x14ac:dyDescent="0.35">
      <c r="B18" s="37" t="s">
        <v>94</v>
      </c>
      <c r="C18" s="82"/>
      <c r="D18" s="82"/>
      <c r="E18" s="82"/>
      <c r="F18" s="82"/>
      <c r="G18" s="89"/>
    </row>
    <row r="19" spans="2:7" x14ac:dyDescent="0.35">
      <c r="B19" s="34" t="s">
        <v>151</v>
      </c>
      <c r="C19" s="82"/>
      <c r="D19" s="82"/>
      <c r="E19" s="82"/>
      <c r="F19" s="82"/>
      <c r="G19" s="89"/>
    </row>
  </sheetData>
  <mergeCells count="5">
    <mergeCell ref="C7:D7"/>
    <mergeCell ref="E7:F7"/>
    <mergeCell ref="C6:F6"/>
    <mergeCell ref="B6:B8"/>
    <mergeCell ref="G6:G7"/>
  </mergeCells>
  <printOptions horizontalCentered="1"/>
  <pageMargins left="0.23622047244094491" right="0.23622047244094491" top="0.9055118110236221" bottom="0.98425196850393704" header="0.51181102362204722" footer="0.51181102362204722"/>
  <pageSetup paperSize="9" scale="88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showGridLines="0" topLeftCell="A13" zoomScale="90" zoomScaleNormal="90" workbookViewId="0">
      <selection activeCell="G5" sqref="G5"/>
    </sheetView>
  </sheetViews>
  <sheetFormatPr baseColWidth="10" defaultColWidth="9.1328125" defaultRowHeight="13.5" x14ac:dyDescent="0.35"/>
  <cols>
    <col min="1" max="1" width="3.3984375" style="23" customWidth="1"/>
    <col min="2" max="2" width="3" style="23" customWidth="1"/>
    <col min="3" max="3" width="32.73046875" style="5" customWidth="1"/>
    <col min="4" max="4" width="3" style="2" customWidth="1"/>
    <col min="5" max="5" width="27.59765625" style="2" customWidth="1"/>
    <col min="6" max="6" width="3" style="2" customWidth="1"/>
    <col min="7" max="7" width="28.59765625" style="2" customWidth="1"/>
    <col min="8" max="16384" width="9.1328125" style="2"/>
  </cols>
  <sheetData>
    <row r="1" spans="1:7" s="5" customFormat="1" ht="13.15" x14ac:dyDescent="0.4">
      <c r="A1" s="16"/>
      <c r="B1" s="10"/>
    </row>
    <row r="2" spans="1:7" s="5" customFormat="1" ht="30.75" customHeight="1" x14ac:dyDescent="0.55000000000000004">
      <c r="A2" s="16"/>
      <c r="B2" s="25" t="s">
        <v>184</v>
      </c>
    </row>
    <row r="3" spans="1:7" s="5" customFormat="1" ht="20.25" customHeight="1" x14ac:dyDescent="0.45">
      <c r="A3" s="16"/>
      <c r="B3" s="26" t="s">
        <v>117</v>
      </c>
      <c r="C3" s="13"/>
      <c r="G3" s="5" t="s">
        <v>285</v>
      </c>
    </row>
    <row r="4" spans="1:7" s="5" customFormat="1" ht="12.75" x14ac:dyDescent="0.35">
      <c r="A4" s="16"/>
      <c r="G4" s="83" t="s">
        <v>286</v>
      </c>
    </row>
    <row r="5" spans="1:7" s="5" customFormat="1" ht="13.15" x14ac:dyDescent="0.4">
      <c r="A5" s="19"/>
      <c r="B5" s="48"/>
      <c r="C5" s="11"/>
    </row>
    <row r="6" spans="1:7" s="60" customFormat="1" x14ac:dyDescent="0.35">
      <c r="A6" s="59"/>
      <c r="B6" s="432" t="s">
        <v>268</v>
      </c>
      <c r="C6" s="433"/>
      <c r="D6" s="433"/>
      <c r="E6" s="433"/>
      <c r="F6" s="433"/>
      <c r="G6" s="434"/>
    </row>
    <row r="7" spans="1:7" s="62" customFormat="1" ht="13.9" thickBot="1" x14ac:dyDescent="0.4">
      <c r="A7" s="61"/>
      <c r="B7" s="435"/>
      <c r="C7" s="436"/>
      <c r="D7" s="436"/>
      <c r="E7" s="436"/>
      <c r="F7" s="436"/>
      <c r="G7" s="437"/>
    </row>
    <row r="8" spans="1:7" s="39" customFormat="1" x14ac:dyDescent="0.35">
      <c r="A8" s="63"/>
      <c r="B8" s="64">
        <v>1</v>
      </c>
      <c r="C8" s="40" t="s">
        <v>190</v>
      </c>
      <c r="D8" s="64">
        <v>23</v>
      </c>
      <c r="E8" s="40" t="s">
        <v>212</v>
      </c>
      <c r="F8" s="64">
        <v>45</v>
      </c>
      <c r="G8" s="66" t="s">
        <v>234</v>
      </c>
    </row>
    <row r="9" spans="1:7" s="39" customFormat="1" x14ac:dyDescent="0.35">
      <c r="A9" s="63"/>
      <c r="B9" s="64">
        <v>2</v>
      </c>
      <c r="C9" s="40" t="s">
        <v>191</v>
      </c>
      <c r="D9" s="64">
        <v>24</v>
      </c>
      <c r="E9" s="112" t="s">
        <v>213</v>
      </c>
      <c r="F9" s="64">
        <v>46</v>
      </c>
      <c r="G9" s="66" t="s">
        <v>235</v>
      </c>
    </row>
    <row r="10" spans="1:7" s="39" customFormat="1" x14ac:dyDescent="0.35">
      <c r="A10" s="63"/>
      <c r="B10" s="64">
        <v>3</v>
      </c>
      <c r="C10" s="38" t="s">
        <v>192</v>
      </c>
      <c r="D10" s="64">
        <v>25</v>
      </c>
      <c r="E10" s="40" t="s">
        <v>214</v>
      </c>
      <c r="F10" s="64">
        <v>47</v>
      </c>
      <c r="G10" s="66" t="s">
        <v>236</v>
      </c>
    </row>
    <row r="11" spans="1:7" s="39" customFormat="1" x14ac:dyDescent="0.35">
      <c r="A11" s="63"/>
      <c r="B11" s="64">
        <v>4</v>
      </c>
      <c r="C11" s="38" t="s">
        <v>193</v>
      </c>
      <c r="D11" s="64">
        <v>26</v>
      </c>
      <c r="E11" s="40" t="s">
        <v>215</v>
      </c>
      <c r="F11" s="64">
        <v>48</v>
      </c>
      <c r="G11" s="66" t="s">
        <v>237</v>
      </c>
    </row>
    <row r="12" spans="1:7" s="39" customFormat="1" x14ac:dyDescent="0.35">
      <c r="A12" s="63"/>
      <c r="B12" s="64">
        <v>5</v>
      </c>
      <c r="C12" s="40" t="s">
        <v>194</v>
      </c>
      <c r="D12" s="64">
        <v>27</v>
      </c>
      <c r="E12" s="40" t="s">
        <v>216</v>
      </c>
      <c r="F12" s="64">
        <v>49</v>
      </c>
      <c r="G12" s="66" t="s">
        <v>238</v>
      </c>
    </row>
    <row r="13" spans="1:7" s="41" customFormat="1" x14ac:dyDescent="0.35">
      <c r="A13" s="63"/>
      <c r="B13" s="64">
        <v>6</v>
      </c>
      <c r="C13" s="38" t="s">
        <v>195</v>
      </c>
      <c r="D13" s="64">
        <v>28</v>
      </c>
      <c r="E13" s="40" t="s">
        <v>217</v>
      </c>
      <c r="F13" s="64">
        <v>50</v>
      </c>
      <c r="G13" s="66" t="s">
        <v>239</v>
      </c>
    </row>
    <row r="14" spans="1:7" s="41" customFormat="1" x14ac:dyDescent="0.35">
      <c r="A14" s="63"/>
      <c r="B14" s="64">
        <v>7</v>
      </c>
      <c r="C14" s="38" t="s">
        <v>196</v>
      </c>
      <c r="D14" s="64">
        <v>29</v>
      </c>
      <c r="E14" s="40" t="s">
        <v>218</v>
      </c>
      <c r="F14" s="64">
        <v>51</v>
      </c>
      <c r="G14" s="66" t="s">
        <v>240</v>
      </c>
    </row>
    <row r="15" spans="1:7" s="39" customFormat="1" x14ac:dyDescent="0.35">
      <c r="A15" s="63"/>
      <c r="B15" s="64">
        <v>8</v>
      </c>
      <c r="C15" s="38" t="s">
        <v>197</v>
      </c>
      <c r="D15" s="64">
        <v>30</v>
      </c>
      <c r="E15" s="112" t="s">
        <v>219</v>
      </c>
      <c r="F15" s="64">
        <v>52</v>
      </c>
      <c r="G15" s="66" t="s">
        <v>241</v>
      </c>
    </row>
    <row r="16" spans="1:7" s="39" customFormat="1" x14ac:dyDescent="0.35">
      <c r="A16" s="63"/>
      <c r="B16" s="64">
        <v>9</v>
      </c>
      <c r="C16" s="38" t="s">
        <v>198</v>
      </c>
      <c r="D16" s="64">
        <v>31</v>
      </c>
      <c r="E16" s="40" t="s">
        <v>220</v>
      </c>
      <c r="F16" s="64">
        <v>53</v>
      </c>
      <c r="G16" s="66" t="s">
        <v>242</v>
      </c>
    </row>
    <row r="17" spans="1:7" s="39" customFormat="1" x14ac:dyDescent="0.35">
      <c r="A17" s="63"/>
      <c r="B17" s="64">
        <v>10</v>
      </c>
      <c r="C17" s="38" t="s">
        <v>199</v>
      </c>
      <c r="D17" s="64">
        <v>32</v>
      </c>
      <c r="E17" s="40" t="s">
        <v>221</v>
      </c>
      <c r="F17" s="64">
        <v>54</v>
      </c>
      <c r="G17" s="66" t="s">
        <v>243</v>
      </c>
    </row>
    <row r="18" spans="1:7" s="39" customFormat="1" x14ac:dyDescent="0.35">
      <c r="A18" s="63"/>
      <c r="B18" s="64">
        <v>11</v>
      </c>
      <c r="C18" s="38" t="s">
        <v>200</v>
      </c>
      <c r="D18" s="64">
        <v>33</v>
      </c>
      <c r="E18" s="40" t="s">
        <v>222</v>
      </c>
      <c r="F18" s="64">
        <v>55</v>
      </c>
      <c r="G18" s="66" t="s">
        <v>244</v>
      </c>
    </row>
    <row r="19" spans="1:7" s="39" customFormat="1" x14ac:dyDescent="0.35">
      <c r="A19" s="63"/>
      <c r="B19" s="64">
        <v>12</v>
      </c>
      <c r="C19" s="112" t="s">
        <v>201</v>
      </c>
      <c r="D19" s="64">
        <v>34</v>
      </c>
      <c r="E19" s="40" t="s">
        <v>223</v>
      </c>
      <c r="F19" s="64">
        <v>56</v>
      </c>
      <c r="G19" s="66" t="s">
        <v>245</v>
      </c>
    </row>
    <row r="20" spans="1:7" s="39" customFormat="1" x14ac:dyDescent="0.35">
      <c r="A20" s="63"/>
      <c r="B20" s="64">
        <v>13</v>
      </c>
      <c r="C20" s="40" t="s">
        <v>202</v>
      </c>
      <c r="D20" s="64">
        <v>35</v>
      </c>
      <c r="E20" s="40" t="s">
        <v>224</v>
      </c>
      <c r="F20" s="64">
        <v>57</v>
      </c>
      <c r="G20" s="66" t="s">
        <v>246</v>
      </c>
    </row>
    <row r="21" spans="1:7" s="39" customFormat="1" x14ac:dyDescent="0.35">
      <c r="A21" s="63"/>
      <c r="B21" s="64">
        <v>14</v>
      </c>
      <c r="C21" s="40" t="s">
        <v>203</v>
      </c>
      <c r="D21" s="64">
        <v>36</v>
      </c>
      <c r="E21" s="40" t="s">
        <v>225</v>
      </c>
      <c r="F21" s="64">
        <v>58</v>
      </c>
      <c r="G21" s="66" t="s">
        <v>247</v>
      </c>
    </row>
    <row r="22" spans="1:7" s="39" customFormat="1" x14ac:dyDescent="0.35">
      <c r="A22" s="63"/>
      <c r="B22" s="64">
        <v>15</v>
      </c>
      <c r="C22" s="40" t="s">
        <v>204</v>
      </c>
      <c r="D22" s="64">
        <v>37</v>
      </c>
      <c r="E22" s="40" t="s">
        <v>226</v>
      </c>
      <c r="F22" s="64">
        <v>59</v>
      </c>
      <c r="G22" s="111" t="s">
        <v>248</v>
      </c>
    </row>
    <row r="23" spans="1:7" s="39" customFormat="1" x14ac:dyDescent="0.35">
      <c r="A23" s="63"/>
      <c r="B23" s="64">
        <v>16</v>
      </c>
      <c r="C23" s="40" t="s">
        <v>205</v>
      </c>
      <c r="D23" s="64">
        <v>38</v>
      </c>
      <c r="E23" s="40" t="s">
        <v>227</v>
      </c>
      <c r="F23" s="64">
        <v>60</v>
      </c>
      <c r="G23" s="66" t="s">
        <v>249</v>
      </c>
    </row>
    <row r="24" spans="1:7" s="39" customFormat="1" x14ac:dyDescent="0.35">
      <c r="A24" s="63"/>
      <c r="B24" s="64">
        <v>17</v>
      </c>
      <c r="C24" s="39" t="s">
        <v>206</v>
      </c>
      <c r="D24" s="64">
        <v>39</v>
      </c>
      <c r="E24" s="40" t="s">
        <v>228</v>
      </c>
      <c r="F24" s="64">
        <v>61</v>
      </c>
      <c r="G24" s="66" t="s">
        <v>250</v>
      </c>
    </row>
    <row r="25" spans="1:7" s="39" customFormat="1" x14ac:dyDescent="0.35">
      <c r="A25" s="63"/>
      <c r="B25" s="64">
        <v>18</v>
      </c>
      <c r="C25" s="40" t="s">
        <v>207</v>
      </c>
      <c r="D25" s="64">
        <v>40</v>
      </c>
      <c r="E25" s="40" t="s">
        <v>229</v>
      </c>
      <c r="F25" s="64">
        <v>62</v>
      </c>
      <c r="G25" s="65" t="s">
        <v>251</v>
      </c>
    </row>
    <row r="26" spans="1:7" s="39" customFormat="1" x14ac:dyDescent="0.35">
      <c r="A26" s="63"/>
      <c r="B26" s="64">
        <v>19</v>
      </c>
      <c r="C26" s="40" t="s">
        <v>208</v>
      </c>
      <c r="D26" s="64">
        <v>41</v>
      </c>
      <c r="E26" s="65" t="s">
        <v>230</v>
      </c>
      <c r="F26" s="64">
        <v>63</v>
      </c>
      <c r="G26" s="65" t="s">
        <v>252</v>
      </c>
    </row>
    <row r="27" spans="1:7" s="39" customFormat="1" x14ac:dyDescent="0.35">
      <c r="A27" s="63"/>
      <c r="B27" s="64">
        <v>20</v>
      </c>
      <c r="C27" s="38" t="s">
        <v>209</v>
      </c>
      <c r="D27" s="64">
        <v>42</v>
      </c>
      <c r="E27" s="65" t="s">
        <v>231</v>
      </c>
      <c r="F27" s="64">
        <v>64</v>
      </c>
      <c r="G27" s="65" t="s">
        <v>253</v>
      </c>
    </row>
    <row r="28" spans="1:7" s="39" customFormat="1" x14ac:dyDescent="0.35">
      <c r="A28" s="63"/>
      <c r="B28" s="64">
        <v>21</v>
      </c>
      <c r="C28" s="38" t="s">
        <v>210</v>
      </c>
      <c r="D28" s="64">
        <v>43</v>
      </c>
      <c r="E28" s="38" t="s">
        <v>232</v>
      </c>
      <c r="F28" s="64">
        <v>65</v>
      </c>
      <c r="G28" s="65" t="s">
        <v>254</v>
      </c>
    </row>
    <row r="29" spans="1:7" s="39" customFormat="1" ht="15" customHeight="1" x14ac:dyDescent="0.35">
      <c r="A29" s="63"/>
      <c r="B29" s="67">
        <v>22</v>
      </c>
      <c r="C29" s="115" t="s">
        <v>211</v>
      </c>
      <c r="D29" s="67">
        <v>44</v>
      </c>
      <c r="E29" s="107" t="s">
        <v>233</v>
      </c>
      <c r="F29" s="67">
        <v>66</v>
      </c>
      <c r="G29" s="108" t="s">
        <v>255</v>
      </c>
    </row>
    <row r="30" spans="1:7" s="4" customFormat="1" ht="22.5" customHeight="1" x14ac:dyDescent="0.4">
      <c r="B30" s="68" t="s">
        <v>256</v>
      </c>
    </row>
    <row r="31" spans="1:7" s="7" customFormat="1" x14ac:dyDescent="0.35">
      <c r="B31" s="69" t="s">
        <v>118</v>
      </c>
      <c r="C31" s="7" t="s">
        <v>257</v>
      </c>
    </row>
    <row r="32" spans="1:7" s="4" customFormat="1" x14ac:dyDescent="0.35">
      <c r="F32" s="7"/>
    </row>
    <row r="33" spans="1:7" s="4" customFormat="1" ht="13.9" x14ac:dyDescent="0.4">
      <c r="B33" s="10" t="s">
        <v>119</v>
      </c>
      <c r="C33" s="22"/>
      <c r="F33" s="7"/>
    </row>
    <row r="34" spans="1:7" s="39" customFormat="1" x14ac:dyDescent="0.35">
      <c r="A34" s="63"/>
      <c r="F34" s="35"/>
      <c r="G34" s="11"/>
    </row>
    <row r="35" spans="1:7" s="39" customFormat="1" x14ac:dyDescent="0.35">
      <c r="A35" s="63"/>
      <c r="F35" s="35"/>
      <c r="G35" s="11"/>
    </row>
    <row r="36" spans="1:7" s="39" customFormat="1" x14ac:dyDescent="0.35">
      <c r="A36" s="63"/>
      <c r="F36" s="35"/>
      <c r="G36" s="11"/>
    </row>
    <row r="37" spans="1:7" s="39" customFormat="1" x14ac:dyDescent="0.35">
      <c r="A37" s="63"/>
      <c r="F37" s="70"/>
      <c r="G37" s="11"/>
    </row>
    <row r="38" spans="1:7" s="39" customFormat="1" x14ac:dyDescent="0.35">
      <c r="A38" s="63"/>
      <c r="F38" s="70"/>
      <c r="G38" s="11"/>
    </row>
    <row r="39" spans="1:7" s="39" customFormat="1" x14ac:dyDescent="0.35">
      <c r="A39" s="63"/>
    </row>
    <row r="40" spans="1:7" s="39" customFormat="1" x14ac:dyDescent="0.35">
      <c r="A40" s="63"/>
    </row>
    <row r="41" spans="1:7" s="39" customFormat="1" x14ac:dyDescent="0.35">
      <c r="A41" s="63"/>
    </row>
    <row r="42" spans="1:7" s="39" customFormat="1" x14ac:dyDescent="0.35">
      <c r="A42" s="63"/>
    </row>
    <row r="43" spans="1:7" s="39" customFormat="1" x14ac:dyDescent="0.35">
      <c r="A43" s="63"/>
    </row>
    <row r="44" spans="1:7" s="39" customFormat="1" x14ac:dyDescent="0.35">
      <c r="A44" s="63"/>
    </row>
    <row r="45" spans="1:7" s="39" customFormat="1" x14ac:dyDescent="0.35">
      <c r="A45" s="63"/>
    </row>
    <row r="46" spans="1:7" s="39" customFormat="1" x14ac:dyDescent="0.35">
      <c r="A46" s="63"/>
    </row>
    <row r="47" spans="1:7" s="39" customFormat="1" x14ac:dyDescent="0.35">
      <c r="A47" s="63"/>
    </row>
    <row r="48" spans="1:7" s="39" customFormat="1" x14ac:dyDescent="0.35">
      <c r="A48" s="63"/>
    </row>
    <row r="49" spans="1:1" s="39" customFormat="1" x14ac:dyDescent="0.35">
      <c r="A49" s="63"/>
    </row>
    <row r="50" spans="1:1" s="39" customFormat="1" x14ac:dyDescent="0.35">
      <c r="A50" s="63"/>
    </row>
    <row r="51" spans="1:1" s="39" customFormat="1" x14ac:dyDescent="0.35">
      <c r="A51" s="63"/>
    </row>
    <row r="52" spans="1:1" s="39" customFormat="1" x14ac:dyDescent="0.35">
      <c r="A52" s="63"/>
    </row>
    <row r="53" spans="1:1" s="39" customFormat="1" x14ac:dyDescent="0.35">
      <c r="A53" s="63"/>
    </row>
    <row r="54" spans="1:1" s="39" customFormat="1" x14ac:dyDescent="0.35">
      <c r="A54" s="63"/>
    </row>
    <row r="55" spans="1:1" s="39" customFormat="1" x14ac:dyDescent="0.35">
      <c r="A55" s="63"/>
    </row>
    <row r="56" spans="1:1" s="39" customFormat="1" x14ac:dyDescent="0.35">
      <c r="A56" s="63"/>
    </row>
    <row r="57" spans="1:1" s="39" customFormat="1" x14ac:dyDescent="0.35">
      <c r="A57" s="63"/>
    </row>
    <row r="58" spans="1:1" s="39" customFormat="1" x14ac:dyDescent="0.35">
      <c r="A58" s="63"/>
    </row>
    <row r="59" spans="1:1" s="39" customFormat="1" x14ac:dyDescent="0.35">
      <c r="A59" s="63"/>
    </row>
    <row r="60" spans="1:1" s="39" customFormat="1" x14ac:dyDescent="0.35">
      <c r="A60" s="63"/>
    </row>
    <row r="61" spans="1:1" s="39" customFormat="1" x14ac:dyDescent="0.35">
      <c r="A61" s="63"/>
    </row>
    <row r="62" spans="1:1" s="42" customFormat="1" x14ac:dyDescent="0.35">
      <c r="A62" s="71"/>
    </row>
    <row r="63" spans="1:1" s="43" customFormat="1" x14ac:dyDescent="0.35">
      <c r="A63" s="70"/>
    </row>
    <row r="64" spans="1:1" s="42" customFormat="1" x14ac:dyDescent="0.35">
      <c r="A64" s="70"/>
    </row>
    <row r="65" spans="1:3" s="42" customFormat="1" x14ac:dyDescent="0.35">
      <c r="A65" s="70"/>
    </row>
    <row r="66" spans="1:3" s="42" customFormat="1" x14ac:dyDescent="0.35">
      <c r="A66" s="72"/>
    </row>
    <row r="67" spans="1:3" s="42" customFormat="1" x14ac:dyDescent="0.35">
      <c r="A67" s="70"/>
    </row>
    <row r="68" spans="1:3" s="42" customFormat="1" x14ac:dyDescent="0.35">
      <c r="A68" s="70"/>
    </row>
    <row r="69" spans="1:3" s="42" customFormat="1" x14ac:dyDescent="0.35">
      <c r="A69" s="70"/>
      <c r="B69" s="70"/>
      <c r="C69" s="11"/>
    </row>
    <row r="70" spans="1:3" s="42" customFormat="1" x14ac:dyDescent="0.35">
      <c r="A70" s="70"/>
      <c r="B70" s="70"/>
      <c r="C70" s="11"/>
    </row>
    <row r="71" spans="1:3" s="42" customFormat="1" x14ac:dyDescent="0.35">
      <c r="A71" s="70"/>
      <c r="B71" s="70"/>
      <c r="C71" s="11"/>
    </row>
    <row r="72" spans="1:3" s="42" customFormat="1" x14ac:dyDescent="0.35">
      <c r="A72" s="70"/>
      <c r="B72" s="70"/>
      <c r="C72" s="11"/>
    </row>
    <row r="73" spans="1:3" s="42" customFormat="1" x14ac:dyDescent="0.35">
      <c r="A73" s="70"/>
      <c r="B73" s="70"/>
      <c r="C73" s="11"/>
    </row>
    <row r="74" spans="1:3" s="42" customFormat="1" x14ac:dyDescent="0.35">
      <c r="A74" s="70"/>
      <c r="B74" s="70"/>
      <c r="C74" s="11"/>
    </row>
    <row r="75" spans="1:3" s="42" customFormat="1" x14ac:dyDescent="0.35">
      <c r="A75" s="70"/>
      <c r="B75" s="70"/>
      <c r="C75" s="11"/>
    </row>
    <row r="76" spans="1:3" s="42" customFormat="1" x14ac:dyDescent="0.35">
      <c r="A76" s="70"/>
      <c r="B76" s="70"/>
      <c r="C76" s="11"/>
    </row>
    <row r="77" spans="1:3" s="42" customFormat="1" x14ac:dyDescent="0.35">
      <c r="A77" s="70"/>
      <c r="B77" s="70"/>
      <c r="C77" s="11"/>
    </row>
    <row r="78" spans="1:3" s="42" customFormat="1" x14ac:dyDescent="0.35">
      <c r="A78" s="70"/>
      <c r="B78" s="70"/>
      <c r="C78" s="11"/>
    </row>
    <row r="79" spans="1:3" s="42" customFormat="1" x14ac:dyDescent="0.35">
      <c r="A79" s="70"/>
      <c r="B79" s="70"/>
      <c r="C79" s="11"/>
    </row>
    <row r="80" spans="1:3" s="42" customFormat="1" x14ac:dyDescent="0.35">
      <c r="A80" s="70"/>
      <c r="B80" s="70"/>
      <c r="C80" s="11"/>
    </row>
    <row r="81" spans="1:3" s="42" customFormat="1" x14ac:dyDescent="0.35">
      <c r="A81" s="70"/>
      <c r="B81" s="70"/>
      <c r="C81" s="11"/>
    </row>
    <row r="82" spans="1:3" s="42" customFormat="1" x14ac:dyDescent="0.35">
      <c r="A82" s="70"/>
      <c r="B82" s="70"/>
      <c r="C82" s="11"/>
    </row>
  </sheetData>
  <mergeCells count="1">
    <mergeCell ref="B6:G7"/>
  </mergeCells>
  <phoneticPr fontId="14" type="noConversion"/>
  <pageMargins left="0.78740157480314965" right="0.78740157480314965" top="0.98425196850393704" bottom="0.98425196850393704" header="0.51181102362204722" footer="0.51181102362204722"/>
  <pageSetup paperSize="9" scale="9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AL33"/>
  <sheetViews>
    <sheetView showGridLines="0" zoomScaleNormal="100" workbookViewId="0">
      <selection activeCell="D25" sqref="D25"/>
    </sheetView>
  </sheetViews>
  <sheetFormatPr baseColWidth="10" defaultColWidth="9.1328125" defaultRowHeight="12.75" x14ac:dyDescent="0.35"/>
  <cols>
    <col min="1" max="1" width="1.73046875" style="89" customWidth="1"/>
    <col min="2" max="2" width="25.73046875" style="89" customWidth="1"/>
    <col min="3" max="3" width="5" style="82" customWidth="1"/>
    <col min="4" max="4" width="12.1328125" style="89" customWidth="1"/>
    <col min="5" max="5" width="5.73046875" style="89" customWidth="1"/>
    <col min="6" max="6" width="12.1328125" style="89" customWidth="1"/>
    <col min="7" max="7" width="5.73046875" style="89" customWidth="1"/>
    <col min="8" max="8" width="12.1328125" style="89" customWidth="1"/>
    <col min="9" max="9" width="5.73046875" style="89" customWidth="1"/>
    <col min="10" max="10" width="1.265625" style="101" customWidth="1"/>
    <col min="11" max="11" width="17.59765625" style="89" customWidth="1"/>
    <col min="12" max="12" width="5.73046875" style="89" customWidth="1"/>
    <col min="13" max="13" width="1.1328125" style="89" customWidth="1"/>
    <col min="14" max="14" width="7.3984375" style="82" bestFit="1" customWidth="1"/>
    <col min="15" max="15" width="8.73046875" style="89" bestFit="1" customWidth="1"/>
    <col min="16" max="16" width="5.73046875" style="89" bestFit="1" customWidth="1"/>
    <col min="17" max="17" width="8.73046875" style="102" bestFit="1" customWidth="1"/>
    <col min="18" max="18" width="5.73046875" style="102" customWidth="1"/>
    <col min="19" max="19" width="8.73046875" style="102" bestFit="1" customWidth="1"/>
    <col min="20" max="20" width="5.73046875" style="102" customWidth="1"/>
    <col min="21" max="21" width="8.73046875" style="102" bestFit="1" customWidth="1"/>
    <col min="22" max="22" width="5.73046875" style="102" customWidth="1"/>
    <col min="23" max="23" width="8.73046875" style="102" bestFit="1" customWidth="1"/>
    <col min="24" max="24" width="5.73046875" style="102" customWidth="1"/>
    <col min="25" max="25" width="8.73046875" style="102" bestFit="1" customWidth="1"/>
    <col min="26" max="26" width="5.73046875" style="102" customWidth="1"/>
    <col min="27" max="27" width="8.73046875" style="102" bestFit="1" customWidth="1"/>
    <col min="28" max="28" width="5.73046875" style="102" customWidth="1"/>
    <col min="29" max="29" width="8.73046875" style="102" bestFit="1" customWidth="1"/>
    <col min="30" max="30" width="5.73046875" style="102" customWidth="1"/>
    <col min="31" max="31" width="8.73046875" style="102" bestFit="1" customWidth="1"/>
    <col min="32" max="32" width="5.73046875" style="102" customWidth="1"/>
    <col min="33" max="33" width="8.73046875" style="102" bestFit="1" customWidth="1"/>
    <col min="34" max="34" width="5.73046875" style="102" customWidth="1"/>
    <col min="35" max="35" width="8.73046875" style="102" bestFit="1" customWidth="1"/>
    <col min="36" max="36" width="5.73046875" style="102" customWidth="1"/>
    <col min="37" max="37" width="8.73046875" style="102" bestFit="1" customWidth="1"/>
    <col min="38" max="38" width="5.73046875" style="102" customWidth="1"/>
    <col min="39" max="16384" width="9.1328125" style="89"/>
  </cols>
  <sheetData>
    <row r="1" spans="1:38" s="83" customFormat="1" ht="13.15" x14ac:dyDescent="0.4">
      <c r="A1" s="82"/>
      <c r="B1" s="10"/>
      <c r="C1" s="10"/>
      <c r="J1" s="93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38" s="83" customFormat="1" ht="30.75" customHeight="1" x14ac:dyDescent="0.55000000000000004">
      <c r="A2" s="82"/>
      <c r="B2" s="25" t="s">
        <v>184</v>
      </c>
      <c r="C2" s="25"/>
      <c r="F2" s="356"/>
      <c r="G2" s="356"/>
      <c r="H2" s="356"/>
      <c r="J2" s="93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38" s="83" customFormat="1" ht="20.25" customHeight="1" x14ac:dyDescent="0.45">
      <c r="A3" s="82"/>
      <c r="B3" s="26" t="s">
        <v>166</v>
      </c>
      <c r="C3" s="26"/>
      <c r="D3" s="13"/>
      <c r="E3" s="13"/>
      <c r="G3" s="10" t="s">
        <v>289</v>
      </c>
      <c r="J3" s="93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38" s="83" customFormat="1" x14ac:dyDescent="0.35">
      <c r="A4" s="82"/>
      <c r="F4" s="86"/>
      <c r="G4" s="83" t="s">
        <v>284</v>
      </c>
      <c r="J4" s="93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pans="1:38" s="83" customFormat="1" ht="13.15" x14ac:dyDescent="0.4">
      <c r="A5" s="87"/>
      <c r="B5" s="48"/>
      <c r="C5" s="48"/>
      <c r="E5" s="86"/>
      <c r="F5" s="12"/>
      <c r="G5" s="374" t="s">
        <v>5608</v>
      </c>
      <c r="J5" s="93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38" ht="13.15" x14ac:dyDescent="0.4">
      <c r="B6" s="219"/>
      <c r="C6" s="188"/>
      <c r="D6" s="97"/>
      <c r="E6" s="97"/>
      <c r="F6" s="97"/>
      <c r="G6" s="97"/>
      <c r="H6" s="97"/>
      <c r="I6" s="97"/>
      <c r="J6" s="73"/>
    </row>
    <row r="7" spans="1:38" ht="13.5" thickBot="1" x14ac:dyDescent="0.45">
      <c r="B7" s="440" t="s">
        <v>66</v>
      </c>
      <c r="C7" s="422" t="s">
        <v>0</v>
      </c>
      <c r="D7" s="438" t="s">
        <v>110</v>
      </c>
      <c r="E7" s="438"/>
      <c r="F7" s="438"/>
      <c r="G7" s="438"/>
      <c r="H7" s="439"/>
      <c r="I7" s="439"/>
      <c r="J7" s="28"/>
      <c r="K7" s="423" t="s">
        <v>153</v>
      </c>
      <c r="L7" s="423"/>
      <c r="N7" s="425" t="s">
        <v>267</v>
      </c>
      <c r="O7" s="427" t="s">
        <v>274</v>
      </c>
      <c r="P7" s="443"/>
      <c r="Q7" s="443"/>
      <c r="R7" s="443"/>
      <c r="S7" s="443"/>
      <c r="T7" s="443"/>
      <c r="U7" s="443"/>
      <c r="V7" s="443"/>
      <c r="W7" s="443"/>
      <c r="X7" s="443"/>
      <c r="Y7" s="443"/>
      <c r="Z7" s="443"/>
      <c r="AA7" s="443"/>
      <c r="AB7" s="443"/>
      <c r="AC7" s="443"/>
      <c r="AD7" s="443"/>
      <c r="AE7" s="443"/>
      <c r="AF7" s="443"/>
      <c r="AG7" s="443"/>
      <c r="AH7" s="443"/>
      <c r="AI7" s="443"/>
      <c r="AJ7" s="443"/>
      <c r="AK7" s="443"/>
      <c r="AL7" s="444"/>
    </row>
    <row r="8" spans="1:38" ht="13.15" x14ac:dyDescent="0.4">
      <c r="B8" s="440"/>
      <c r="C8" s="422"/>
      <c r="D8" s="426" t="s">
        <v>65</v>
      </c>
      <c r="E8" s="426"/>
      <c r="F8" s="426" t="s">
        <v>183</v>
      </c>
      <c r="G8" s="427"/>
      <c r="H8" s="428" t="s">
        <v>173</v>
      </c>
      <c r="I8" s="429"/>
      <c r="J8" s="210"/>
      <c r="K8" s="426" t="s">
        <v>266</v>
      </c>
      <c r="L8" s="426"/>
      <c r="N8" s="445"/>
      <c r="O8" s="441">
        <v>2013</v>
      </c>
      <c r="P8" s="442"/>
      <c r="Q8" s="443">
        <v>2012</v>
      </c>
      <c r="R8" s="444"/>
      <c r="S8" s="427">
        <v>2011</v>
      </c>
      <c r="T8" s="444"/>
      <c r="U8" s="427">
        <v>2010</v>
      </c>
      <c r="V8" s="444"/>
      <c r="W8" s="427">
        <v>2009</v>
      </c>
      <c r="X8" s="444"/>
      <c r="Y8" s="427">
        <v>2008</v>
      </c>
      <c r="Z8" s="444"/>
      <c r="AA8" s="427">
        <v>2007</v>
      </c>
      <c r="AB8" s="444"/>
      <c r="AC8" s="427">
        <v>2006</v>
      </c>
      <c r="AD8" s="444"/>
      <c r="AE8" s="427">
        <v>2005</v>
      </c>
      <c r="AF8" s="444"/>
      <c r="AG8" s="427">
        <v>2004</v>
      </c>
      <c r="AH8" s="444"/>
      <c r="AI8" s="427">
        <v>2003</v>
      </c>
      <c r="AJ8" s="444"/>
      <c r="AK8" s="427">
        <v>2002</v>
      </c>
      <c r="AL8" s="444"/>
    </row>
    <row r="9" spans="1:38" s="29" customFormat="1" ht="13.15" x14ac:dyDescent="0.35">
      <c r="B9" s="440"/>
      <c r="C9" s="422"/>
      <c r="D9" s="249" t="s">
        <v>2</v>
      </c>
      <c r="E9" s="250" t="s">
        <v>67</v>
      </c>
      <c r="F9" s="249" t="s">
        <v>2</v>
      </c>
      <c r="G9" s="266" t="s">
        <v>67</v>
      </c>
      <c r="H9" s="263" t="s">
        <v>2</v>
      </c>
      <c r="I9" s="269" t="s">
        <v>67</v>
      </c>
      <c r="J9" s="261"/>
      <c r="K9" s="249" t="s">
        <v>2</v>
      </c>
      <c r="L9" s="251" t="s">
        <v>67</v>
      </c>
      <c r="N9" s="446"/>
      <c r="O9" s="263" t="s">
        <v>2</v>
      </c>
      <c r="P9" s="264" t="s">
        <v>67</v>
      </c>
      <c r="Q9" s="259" t="s">
        <v>2</v>
      </c>
      <c r="R9" s="251" t="s">
        <v>67</v>
      </c>
      <c r="S9" s="249" t="s">
        <v>2</v>
      </c>
      <c r="T9" s="251" t="s">
        <v>67</v>
      </c>
      <c r="U9" s="249" t="s">
        <v>2</v>
      </c>
      <c r="V9" s="251" t="s">
        <v>67</v>
      </c>
      <c r="W9" s="249" t="s">
        <v>2</v>
      </c>
      <c r="X9" s="251" t="s">
        <v>67</v>
      </c>
      <c r="Y9" s="249" t="s">
        <v>2</v>
      </c>
      <c r="Z9" s="251" t="s">
        <v>67</v>
      </c>
      <c r="AA9" s="249" t="s">
        <v>2</v>
      </c>
      <c r="AB9" s="251" t="s">
        <v>67</v>
      </c>
      <c r="AC9" s="249" t="s">
        <v>2</v>
      </c>
      <c r="AD9" s="251" t="s">
        <v>67</v>
      </c>
      <c r="AE9" s="249" t="s">
        <v>2</v>
      </c>
      <c r="AF9" s="251" t="s">
        <v>67</v>
      </c>
      <c r="AG9" s="249" t="s">
        <v>2</v>
      </c>
      <c r="AH9" s="251" t="s">
        <v>67</v>
      </c>
      <c r="AI9" s="249" t="s">
        <v>2</v>
      </c>
      <c r="AJ9" s="251" t="s">
        <v>67</v>
      </c>
      <c r="AK9" s="249" t="s">
        <v>2</v>
      </c>
      <c r="AL9" s="251" t="s">
        <v>67</v>
      </c>
    </row>
    <row r="10" spans="1:38" ht="13.15" x14ac:dyDescent="0.4">
      <c r="B10" s="205" t="s">
        <v>59</v>
      </c>
      <c r="C10" s="91" t="s">
        <v>11</v>
      </c>
      <c r="D10" s="203">
        <v>34236</v>
      </c>
      <c r="E10" s="204">
        <f>D10/$D$25*100</f>
        <v>21.370786516853933</v>
      </c>
      <c r="F10" s="203">
        <v>4500</v>
      </c>
      <c r="G10" s="267">
        <f>F10/$F$25*100</f>
        <v>25.309336332958381</v>
      </c>
      <c r="H10" s="350">
        <f t="shared" ref="H10:H24" si="0">D10+F10</f>
        <v>38736</v>
      </c>
      <c r="I10" s="271">
        <f>H10/$H$25*100</f>
        <v>21.76424317339027</v>
      </c>
      <c r="J10" s="207"/>
      <c r="K10" s="203">
        <v>35486</v>
      </c>
      <c r="L10" s="202">
        <f>K10/$K$25*100</f>
        <v>20.459983510242676</v>
      </c>
      <c r="N10" s="274"/>
      <c r="O10" s="270"/>
      <c r="P10" s="271"/>
      <c r="Q10" s="277"/>
      <c r="R10" s="207"/>
      <c r="S10" s="199"/>
      <c r="T10" s="207"/>
      <c r="U10" s="199"/>
      <c r="V10" s="207"/>
      <c r="W10" s="199"/>
      <c r="X10" s="207"/>
      <c r="Y10" s="199"/>
      <c r="Z10" s="207"/>
      <c r="AA10" s="199"/>
      <c r="AB10" s="207"/>
      <c r="AC10" s="199"/>
      <c r="AD10" s="207"/>
      <c r="AE10" s="199"/>
      <c r="AF10" s="207"/>
      <c r="AG10" s="199"/>
      <c r="AH10" s="207"/>
      <c r="AI10" s="199"/>
      <c r="AJ10" s="207"/>
      <c r="AK10" s="199"/>
      <c r="AL10" s="207"/>
    </row>
    <row r="11" spans="1:38" ht="13.15" x14ac:dyDescent="0.4">
      <c r="B11" s="205" t="s">
        <v>62</v>
      </c>
      <c r="C11" s="91" t="s">
        <v>12</v>
      </c>
      <c r="D11" s="203">
        <v>33795</v>
      </c>
      <c r="E11" s="204">
        <f t="shared" ref="E11:E24" si="1">D11/$D$25*100</f>
        <v>21.09550561797753</v>
      </c>
      <c r="F11" s="203">
        <v>1950</v>
      </c>
      <c r="G11" s="267">
        <f t="shared" ref="G11:G24" si="2">F11/$F$25*100</f>
        <v>10.967379077615298</v>
      </c>
      <c r="H11" s="350">
        <f t="shared" si="0"/>
        <v>35745</v>
      </c>
      <c r="I11" s="271">
        <f t="shared" ref="I11:I24" si="3">H11/$H$25*100</f>
        <v>20.08371727160355</v>
      </c>
      <c r="J11" s="207"/>
      <c r="K11" s="203">
        <v>35745</v>
      </c>
      <c r="L11" s="202">
        <f t="shared" ref="L11:L24" si="4">K11/$K$25*100</f>
        <v>20.60931383006325</v>
      </c>
      <c r="N11" s="274" t="s">
        <v>87</v>
      </c>
      <c r="O11" s="270">
        <v>70305</v>
      </c>
      <c r="P11" s="271">
        <v>40.194038213064701</v>
      </c>
      <c r="Q11" s="277">
        <v>69055</v>
      </c>
      <c r="R11" s="207">
        <f>Q11/$Q$25*100</f>
        <v>39.814692027836557</v>
      </c>
      <c r="S11" s="199">
        <v>68305</v>
      </c>
      <c r="T11" s="207">
        <v>40.028480845752199</v>
      </c>
      <c r="U11" s="199">
        <v>70379</v>
      </c>
      <c r="V11" s="207">
        <v>39.799472952034108</v>
      </c>
      <c r="W11" s="199">
        <v>66684</v>
      </c>
      <c r="X11" s="207">
        <v>40.341441872001646</v>
      </c>
      <c r="Y11" s="199">
        <v>63984</v>
      </c>
      <c r="Z11" s="207">
        <v>41.588830606633778</v>
      </c>
      <c r="AA11" s="199">
        <v>62684</v>
      </c>
      <c r="AB11" s="207">
        <v>43.68101237596165</v>
      </c>
      <c r="AC11" s="199">
        <v>60584</v>
      </c>
      <c r="AD11" s="207">
        <v>42.217638532723825</v>
      </c>
      <c r="AE11" s="199">
        <v>57349</v>
      </c>
      <c r="AF11" s="207">
        <v>43.522706575192764</v>
      </c>
      <c r="AG11" s="199">
        <v>55199</v>
      </c>
      <c r="AH11" s="207">
        <v>41.891050938012263</v>
      </c>
      <c r="AI11" s="199">
        <v>53050</v>
      </c>
      <c r="AJ11" s="207">
        <v>46.022382233018135</v>
      </c>
      <c r="AK11" s="199">
        <v>52850</v>
      </c>
      <c r="AL11" s="207">
        <v>47.8020984081042</v>
      </c>
    </row>
    <row r="12" spans="1:38" ht="13.15" x14ac:dyDescent="0.4">
      <c r="B12" s="205" t="s">
        <v>63</v>
      </c>
      <c r="C12" s="91" t="s">
        <v>13</v>
      </c>
      <c r="D12" s="203">
        <v>28180</v>
      </c>
      <c r="E12" s="204">
        <f t="shared" si="1"/>
        <v>17.590511860174782</v>
      </c>
      <c r="F12" s="203">
        <v>3180</v>
      </c>
      <c r="G12" s="267">
        <f t="shared" si="2"/>
        <v>17.885264341957257</v>
      </c>
      <c r="H12" s="350">
        <f t="shared" si="0"/>
        <v>31360</v>
      </c>
      <c r="I12" s="271">
        <f t="shared" si="3"/>
        <v>17.619957298572874</v>
      </c>
      <c r="J12" s="207"/>
      <c r="K12" s="203">
        <v>30560</v>
      </c>
      <c r="L12" s="202">
        <f t="shared" si="4"/>
        <v>17.619824608944828</v>
      </c>
      <c r="N12" s="274"/>
      <c r="O12" s="270"/>
      <c r="P12" s="271"/>
      <c r="Q12" s="277"/>
      <c r="R12" s="207"/>
      <c r="S12" s="199"/>
      <c r="T12" s="207"/>
      <c r="U12" s="199"/>
      <c r="V12" s="207"/>
      <c r="W12" s="199"/>
      <c r="X12" s="207"/>
      <c r="Y12" s="199"/>
      <c r="Z12" s="207"/>
      <c r="AA12" s="199"/>
      <c r="AB12" s="207"/>
      <c r="AC12" s="199"/>
      <c r="AD12" s="207"/>
      <c r="AE12" s="199"/>
      <c r="AF12" s="207"/>
      <c r="AG12" s="199"/>
      <c r="AH12" s="207"/>
      <c r="AI12" s="199"/>
      <c r="AJ12" s="207"/>
      <c r="AK12" s="199"/>
      <c r="AL12" s="207"/>
    </row>
    <row r="13" spans="1:38" ht="13.15" x14ac:dyDescent="0.4">
      <c r="B13" s="205" t="s">
        <v>113</v>
      </c>
      <c r="C13" s="91" t="s">
        <v>19</v>
      </c>
      <c r="D13" s="203">
        <v>19885</v>
      </c>
      <c r="E13" s="204">
        <f t="shared" si="1"/>
        <v>12.412609238451935</v>
      </c>
      <c r="F13" s="203">
        <v>1600</v>
      </c>
      <c r="G13" s="267">
        <f t="shared" si="2"/>
        <v>8.9988751406074243</v>
      </c>
      <c r="H13" s="350">
        <f t="shared" si="0"/>
        <v>21485</v>
      </c>
      <c r="I13" s="271">
        <f t="shared" si="3"/>
        <v>12.071581076525453</v>
      </c>
      <c r="J13" s="207"/>
      <c r="K13" s="203">
        <v>21285</v>
      </c>
      <c r="L13" s="202">
        <f t="shared" si="4"/>
        <v>12.272184777532418</v>
      </c>
      <c r="N13" s="274" t="s">
        <v>68</v>
      </c>
      <c r="O13" s="270">
        <v>23273</v>
      </c>
      <c r="P13" s="271">
        <v>13.819934367746436</v>
      </c>
      <c r="Q13" s="277">
        <v>23050</v>
      </c>
      <c r="R13" s="207">
        <f>Q13/$Q$25*100</f>
        <v>13.289821899089604</v>
      </c>
      <c r="S13" s="199">
        <v>24740</v>
      </c>
      <c r="T13" s="207">
        <v>14.498274154511517</v>
      </c>
      <c r="U13" s="199">
        <v>25980</v>
      </c>
      <c r="V13" s="207">
        <v>14.691744800208104</v>
      </c>
      <c r="W13" s="199">
        <v>24580</v>
      </c>
      <c r="X13" s="207">
        <v>14.870023412119856</v>
      </c>
      <c r="Y13" s="199">
        <v>23780</v>
      </c>
      <c r="Z13" s="207">
        <v>15.45671405079006</v>
      </c>
      <c r="AA13" s="199">
        <v>23250</v>
      </c>
      <c r="AB13" s="207">
        <v>16.201638978704427</v>
      </c>
      <c r="AC13" s="199">
        <v>23000</v>
      </c>
      <c r="AD13" s="207">
        <v>16.027427806890401</v>
      </c>
      <c r="AE13" s="199">
        <v>22200</v>
      </c>
      <c r="AF13" s="207">
        <v>16.847793090887013</v>
      </c>
      <c r="AG13" s="199">
        <v>21350</v>
      </c>
      <c r="AH13" s="207">
        <v>16.202719932001699</v>
      </c>
      <c r="AI13" s="199">
        <v>20800</v>
      </c>
      <c r="AJ13" s="207">
        <v>18.04459096035395</v>
      </c>
      <c r="AK13" s="199">
        <v>19400</v>
      </c>
      <c r="AL13" s="207">
        <v>17.547033285094066</v>
      </c>
    </row>
    <row r="14" spans="1:38" ht="13.15" x14ac:dyDescent="0.4">
      <c r="B14" s="205" t="s">
        <v>24</v>
      </c>
      <c r="C14" s="91" t="s">
        <v>22</v>
      </c>
      <c r="D14" s="203">
        <v>12873</v>
      </c>
      <c r="E14" s="204">
        <f t="shared" si="1"/>
        <v>8.035580524344569</v>
      </c>
      <c r="F14" s="203">
        <v>1300</v>
      </c>
      <c r="G14" s="267">
        <f t="shared" si="2"/>
        <v>7.3115860517435323</v>
      </c>
      <c r="H14" s="350">
        <f t="shared" si="0"/>
        <v>14173</v>
      </c>
      <c r="I14" s="271">
        <f t="shared" si="3"/>
        <v>7.963254298235757</v>
      </c>
      <c r="J14" s="207"/>
      <c r="K14" s="203">
        <v>13950</v>
      </c>
      <c r="L14" s="202">
        <f t="shared" si="4"/>
        <v>8.043080932420823</v>
      </c>
      <c r="N14" s="274"/>
      <c r="O14" s="270"/>
      <c r="P14" s="271"/>
      <c r="Q14" s="277"/>
      <c r="R14" s="207"/>
      <c r="S14" s="199"/>
      <c r="T14" s="207"/>
      <c r="U14" s="199"/>
      <c r="V14" s="207"/>
      <c r="W14" s="199"/>
      <c r="X14" s="207"/>
      <c r="Y14" s="199"/>
      <c r="Z14" s="207"/>
      <c r="AA14" s="199"/>
      <c r="AB14" s="207"/>
      <c r="AC14" s="199"/>
      <c r="AD14" s="207"/>
      <c r="AE14" s="199"/>
      <c r="AF14" s="207"/>
      <c r="AG14" s="199"/>
      <c r="AH14" s="207"/>
      <c r="AI14" s="199"/>
      <c r="AJ14" s="207"/>
      <c r="AK14" s="199"/>
      <c r="AL14" s="207"/>
    </row>
    <row r="15" spans="1:38" ht="13.15" x14ac:dyDescent="0.4">
      <c r="B15" s="205" t="s">
        <v>58</v>
      </c>
      <c r="C15" s="91" t="s">
        <v>8</v>
      </c>
      <c r="D15" s="203">
        <v>6540</v>
      </c>
      <c r="E15" s="204">
        <f t="shared" si="1"/>
        <v>4.0823970037453181</v>
      </c>
      <c r="F15" s="203">
        <v>4050</v>
      </c>
      <c r="G15" s="267">
        <f t="shared" si="2"/>
        <v>22.778402699662543</v>
      </c>
      <c r="H15" s="350">
        <f t="shared" si="0"/>
        <v>10590</v>
      </c>
      <c r="I15" s="271">
        <f t="shared" si="3"/>
        <v>5.9501067535678169</v>
      </c>
      <c r="J15" s="207"/>
      <c r="K15" s="203">
        <v>10790</v>
      </c>
      <c r="L15" s="202">
        <f t="shared" si="4"/>
        <v>6.2211357176215545</v>
      </c>
      <c r="N15" s="274" t="s">
        <v>69</v>
      </c>
      <c r="O15" s="270">
        <v>70811</v>
      </c>
      <c r="P15" s="271">
        <v>38.196485129835231</v>
      </c>
      <c r="Q15" s="277">
        <v>67561</v>
      </c>
      <c r="R15" s="207">
        <f>Q15/$Q$25*100</f>
        <v>38.953304005396646</v>
      </c>
      <c r="S15" s="199">
        <v>65871</v>
      </c>
      <c r="T15" s="207">
        <v>38.602094455611493</v>
      </c>
      <c r="U15" s="199">
        <v>67775</v>
      </c>
      <c r="V15" s="207">
        <v>38.326905459357363</v>
      </c>
      <c r="W15" s="199">
        <v>62075</v>
      </c>
      <c r="X15" s="207">
        <v>37.553161241144835</v>
      </c>
      <c r="Y15" s="199">
        <v>53625</v>
      </c>
      <c r="Z15" s="207">
        <v>34.855605171304333</v>
      </c>
      <c r="AA15" s="199">
        <v>51210</v>
      </c>
      <c r="AB15" s="207">
        <v>35.685416434385104</v>
      </c>
      <c r="AC15" s="199">
        <v>49560</v>
      </c>
      <c r="AD15" s="207">
        <v>34.535622700412532</v>
      </c>
      <c r="AE15" s="199">
        <v>47445</v>
      </c>
      <c r="AF15" s="207">
        <v>36.006465909780829</v>
      </c>
      <c r="AG15" s="199">
        <v>45115</v>
      </c>
      <c r="AH15" s="207">
        <v>34.23820654483638</v>
      </c>
      <c r="AI15" s="199">
        <v>31800</v>
      </c>
      <c r="AJ15" s="207">
        <v>27.587403487464211</v>
      </c>
      <c r="AK15" s="199">
        <v>30190</v>
      </c>
      <c r="AL15" s="207">
        <v>27.306439942112881</v>
      </c>
    </row>
    <row r="16" spans="1:38" ht="13.15" x14ac:dyDescent="0.4">
      <c r="B16" s="205" t="s">
        <v>57</v>
      </c>
      <c r="C16" s="91" t="s">
        <v>15</v>
      </c>
      <c r="D16" s="203">
        <v>9100</v>
      </c>
      <c r="E16" s="204">
        <f t="shared" si="1"/>
        <v>5.6803995006242198</v>
      </c>
      <c r="F16" s="203">
        <v>0</v>
      </c>
      <c r="G16" s="267">
        <f t="shared" si="2"/>
        <v>0</v>
      </c>
      <c r="H16" s="350">
        <f t="shared" si="0"/>
        <v>9100</v>
      </c>
      <c r="I16" s="271">
        <f t="shared" si="3"/>
        <v>5.1129340375323062</v>
      </c>
      <c r="J16" s="207"/>
      <c r="K16" s="203">
        <v>9100</v>
      </c>
      <c r="L16" s="202">
        <f t="shared" si="4"/>
        <v>5.2467409666687805</v>
      </c>
      <c r="N16" s="209"/>
      <c r="O16" s="270"/>
      <c r="P16" s="271"/>
      <c r="Q16" s="206"/>
      <c r="R16" s="207"/>
      <c r="S16" s="199"/>
      <c r="T16" s="207"/>
      <c r="U16" s="199"/>
      <c r="V16" s="207"/>
      <c r="W16" s="199"/>
      <c r="X16" s="207"/>
      <c r="Y16" s="199"/>
      <c r="Z16" s="207"/>
      <c r="AA16" s="199"/>
      <c r="AB16" s="207"/>
      <c r="AC16" s="199"/>
      <c r="AD16" s="207"/>
      <c r="AE16" s="199"/>
      <c r="AF16" s="207"/>
      <c r="AG16" s="199"/>
      <c r="AH16" s="207"/>
      <c r="AI16" s="199"/>
      <c r="AJ16" s="207"/>
      <c r="AK16" s="199"/>
      <c r="AL16" s="207"/>
    </row>
    <row r="17" spans="2:38" ht="13.15" x14ac:dyDescent="0.4">
      <c r="B17" s="205" t="s">
        <v>56</v>
      </c>
      <c r="C17" s="91" t="s">
        <v>21</v>
      </c>
      <c r="D17" s="203">
        <v>6491</v>
      </c>
      <c r="E17" s="204">
        <f t="shared" si="1"/>
        <v>4.0518102372034956</v>
      </c>
      <c r="F17" s="203">
        <v>0</v>
      </c>
      <c r="G17" s="267">
        <f t="shared" si="2"/>
        <v>0</v>
      </c>
      <c r="H17" s="350">
        <f t="shared" si="0"/>
        <v>6491</v>
      </c>
      <c r="I17" s="271">
        <f t="shared" si="3"/>
        <v>3.6470389931452969</v>
      </c>
      <c r="J17" s="207"/>
      <c r="K17" s="203">
        <v>6600</v>
      </c>
      <c r="L17" s="202">
        <f t="shared" si="4"/>
        <v>3.8053286131883466</v>
      </c>
      <c r="N17" s="274" t="s">
        <v>70</v>
      </c>
      <c r="O17" s="270">
        <v>11291</v>
      </c>
      <c r="P17" s="271">
        <v>6.4746103799581514</v>
      </c>
      <c r="Q17" s="277">
        <v>11425</v>
      </c>
      <c r="R17" s="207">
        <f>Q17/$Q$25*100</f>
        <v>6.587254455405585</v>
      </c>
      <c r="S17" s="199">
        <v>11275</v>
      </c>
      <c r="T17" s="207">
        <v>6.6074390093822712</v>
      </c>
      <c r="U17" s="199">
        <v>10000</v>
      </c>
      <c r="V17" s="207">
        <v>5.6550210932286777</v>
      </c>
      <c r="W17" s="199">
        <v>9960</v>
      </c>
      <c r="X17" s="207">
        <v>6.0254448000290379</v>
      </c>
      <c r="Y17" s="199">
        <v>10460</v>
      </c>
      <c r="Z17" s="207">
        <v>6.7988742208269146</v>
      </c>
      <c r="AA17" s="199">
        <v>10360</v>
      </c>
      <c r="AB17" s="207">
        <v>7.2193109599732406</v>
      </c>
      <c r="AC17" s="199">
        <v>8360</v>
      </c>
      <c r="AD17" s="207">
        <v>5.8256215854610325</v>
      </c>
      <c r="AE17" s="199">
        <v>8104</v>
      </c>
      <c r="AF17" s="207">
        <v>6.1502033877724491</v>
      </c>
      <c r="AG17" s="199">
        <v>8104</v>
      </c>
      <c r="AH17" s="207">
        <v>6.1502033877724491</v>
      </c>
      <c r="AI17" s="199">
        <v>7620</v>
      </c>
      <c r="AJ17" s="207">
        <v>6.6105664960527459</v>
      </c>
      <c r="AK17" s="199">
        <v>6120</v>
      </c>
      <c r="AL17" s="207">
        <v>5.5354558610709121</v>
      </c>
    </row>
    <row r="18" spans="2:38" ht="13.15" x14ac:dyDescent="0.4">
      <c r="B18" s="205" t="s">
        <v>64</v>
      </c>
      <c r="C18" s="91" t="s">
        <v>14</v>
      </c>
      <c r="D18" s="203">
        <v>2500</v>
      </c>
      <c r="E18" s="204">
        <f t="shared" si="1"/>
        <v>1.5605493133583022</v>
      </c>
      <c r="F18" s="203">
        <v>700</v>
      </c>
      <c r="G18" s="267">
        <f t="shared" si="2"/>
        <v>3.9370078740157481</v>
      </c>
      <c r="H18" s="350">
        <f t="shared" si="0"/>
        <v>3200</v>
      </c>
      <c r="I18" s="271">
        <f t="shared" si="3"/>
        <v>1.7979548263849869</v>
      </c>
      <c r="J18" s="207"/>
      <c r="K18" s="203">
        <v>2750</v>
      </c>
      <c r="L18" s="202">
        <f t="shared" si="4"/>
        <v>1.5855535888284775</v>
      </c>
      <c r="N18" s="274"/>
      <c r="O18" s="270"/>
      <c r="P18" s="271"/>
      <c r="Q18" s="277"/>
      <c r="R18" s="207"/>
      <c r="S18" s="199"/>
      <c r="T18" s="207"/>
      <c r="U18" s="199"/>
      <c r="V18" s="207"/>
      <c r="W18" s="199"/>
      <c r="X18" s="207"/>
      <c r="Y18" s="199"/>
      <c r="Z18" s="207"/>
      <c r="AA18" s="199"/>
      <c r="AB18" s="207"/>
      <c r="AC18" s="199"/>
      <c r="AD18" s="207"/>
      <c r="AE18" s="199"/>
      <c r="AF18" s="207"/>
      <c r="AG18" s="199"/>
      <c r="AH18" s="207"/>
      <c r="AI18" s="199"/>
      <c r="AJ18" s="207"/>
      <c r="AK18" s="163"/>
      <c r="AL18" s="207"/>
    </row>
    <row r="19" spans="2:38" ht="13.15" x14ac:dyDescent="0.4">
      <c r="B19" s="205" t="s">
        <v>61</v>
      </c>
      <c r="C19" s="91" t="s">
        <v>27</v>
      </c>
      <c r="D19" s="203">
        <v>2800</v>
      </c>
      <c r="E19" s="204">
        <f t="shared" si="1"/>
        <v>1.7478152309612984</v>
      </c>
      <c r="F19" s="203">
        <v>0</v>
      </c>
      <c r="G19" s="267">
        <f t="shared" si="2"/>
        <v>0</v>
      </c>
      <c r="H19" s="350">
        <f t="shared" si="0"/>
        <v>2800</v>
      </c>
      <c r="I19" s="271">
        <f t="shared" si="3"/>
        <v>1.5732104730868637</v>
      </c>
      <c r="J19" s="207"/>
      <c r="K19" s="203">
        <v>2800</v>
      </c>
      <c r="L19" s="202">
        <f t="shared" si="4"/>
        <v>1.6143818358980864</v>
      </c>
      <c r="N19" s="274" t="s">
        <v>88</v>
      </c>
      <c r="O19" s="270">
        <v>2300</v>
      </c>
      <c r="P19" s="271">
        <v>1.3149319093954743</v>
      </c>
      <c r="Q19" s="277">
        <v>2350</v>
      </c>
      <c r="R19" s="207">
        <f>Q19/$Q$25*100</f>
        <v>1.3549276122716083</v>
      </c>
      <c r="S19" s="199">
        <v>450</v>
      </c>
      <c r="T19" s="207">
        <v>0.26371153474252962</v>
      </c>
      <c r="U19" s="199">
        <v>2700</v>
      </c>
      <c r="V19" s="207">
        <v>1.5268556951717429</v>
      </c>
      <c r="W19" s="199">
        <v>2000</v>
      </c>
      <c r="X19" s="207">
        <v>1.2099286747046263</v>
      </c>
      <c r="Y19" s="199">
        <v>2000</v>
      </c>
      <c r="Z19" s="207">
        <v>1.2999759504449169</v>
      </c>
      <c r="AA19" s="199">
        <v>2000</v>
      </c>
      <c r="AB19" s="207">
        <v>1.3936893745122088</v>
      </c>
      <c r="AC19" s="199">
        <v>2000</v>
      </c>
      <c r="AD19" s="207">
        <v>1.3936893745122088</v>
      </c>
      <c r="AE19" s="199">
        <v>2000</v>
      </c>
      <c r="AF19" s="207">
        <v>1.5178191973772084</v>
      </c>
      <c r="AG19" s="199">
        <v>2000</v>
      </c>
      <c r="AH19" s="207">
        <v>1.5178191973772084</v>
      </c>
      <c r="AI19" s="199">
        <v>2000</v>
      </c>
      <c r="AJ19" s="207">
        <v>1.7350568231109569</v>
      </c>
      <c r="AK19" s="199">
        <v>2000</v>
      </c>
      <c r="AL19" s="207">
        <v>1.8089725036179449</v>
      </c>
    </row>
    <row r="20" spans="2:38" ht="13.15" x14ac:dyDescent="0.4">
      <c r="B20" s="205" t="s">
        <v>71</v>
      </c>
      <c r="C20" s="91" t="s">
        <v>31</v>
      </c>
      <c r="D20" s="203">
        <v>2000</v>
      </c>
      <c r="E20" s="204">
        <f t="shared" si="1"/>
        <v>1.2484394506866416</v>
      </c>
      <c r="F20" s="203">
        <v>0</v>
      </c>
      <c r="G20" s="267">
        <f t="shared" si="2"/>
        <v>0</v>
      </c>
      <c r="H20" s="350">
        <f t="shared" si="0"/>
        <v>2000</v>
      </c>
      <c r="I20" s="271">
        <f t="shared" si="3"/>
        <v>1.1237217664906169</v>
      </c>
      <c r="J20" s="207"/>
      <c r="K20" s="203">
        <v>2000</v>
      </c>
      <c r="L20" s="202">
        <f t="shared" si="4"/>
        <v>1.1531298827843475</v>
      </c>
      <c r="N20" s="275"/>
      <c r="O20" s="278"/>
      <c r="P20" s="279"/>
      <c r="Q20" s="200"/>
      <c r="R20" s="200"/>
      <c r="S20" s="199"/>
      <c r="T20" s="30"/>
      <c r="U20" s="199"/>
      <c r="V20" s="30"/>
      <c r="W20" s="199"/>
      <c r="X20" s="30"/>
      <c r="Y20" s="199"/>
      <c r="Z20" s="30"/>
      <c r="AA20" s="199"/>
      <c r="AB20" s="30"/>
      <c r="AC20" s="199"/>
      <c r="AD20" s="30"/>
      <c r="AE20" s="199"/>
      <c r="AF20" s="30"/>
      <c r="AG20" s="199"/>
      <c r="AH20" s="30"/>
      <c r="AI20" s="199"/>
      <c r="AJ20" s="30"/>
      <c r="AK20" s="199"/>
      <c r="AL20" s="30"/>
    </row>
    <row r="21" spans="2:38" ht="13.15" x14ac:dyDescent="0.4">
      <c r="B21" s="205" t="s">
        <v>104</v>
      </c>
      <c r="C21" s="91" t="s">
        <v>103</v>
      </c>
      <c r="D21" s="203">
        <v>1500</v>
      </c>
      <c r="E21" s="204">
        <f t="shared" si="1"/>
        <v>0.93632958801498134</v>
      </c>
      <c r="F21" s="203">
        <v>0</v>
      </c>
      <c r="G21" s="267">
        <f t="shared" si="2"/>
        <v>0</v>
      </c>
      <c r="H21" s="350">
        <f t="shared" si="0"/>
        <v>1500</v>
      </c>
      <c r="I21" s="271">
        <f t="shared" si="3"/>
        <v>0.84279132486796282</v>
      </c>
      <c r="J21" s="207"/>
      <c r="K21" s="203">
        <v>1525</v>
      </c>
      <c r="L21" s="202">
        <f t="shared" si="4"/>
        <v>0.87926153562306497</v>
      </c>
      <c r="N21" s="274"/>
      <c r="O21" s="270"/>
      <c r="P21" s="280"/>
      <c r="Q21" s="200"/>
      <c r="R21" s="200"/>
      <c r="S21" s="199"/>
      <c r="T21" s="30"/>
      <c r="U21" s="199"/>
      <c r="V21" s="30"/>
      <c r="W21" s="199"/>
      <c r="X21" s="30"/>
      <c r="Y21" s="199"/>
      <c r="Z21" s="30"/>
      <c r="AA21" s="199"/>
      <c r="AB21" s="30"/>
      <c r="AC21" s="199"/>
      <c r="AD21" s="30"/>
      <c r="AE21" s="199"/>
      <c r="AF21" s="30"/>
      <c r="AG21" s="199"/>
      <c r="AH21" s="30"/>
      <c r="AI21" s="199"/>
      <c r="AJ21" s="30"/>
      <c r="AK21" s="199"/>
      <c r="AL21" s="30"/>
    </row>
    <row r="22" spans="2:38" ht="13.15" x14ac:dyDescent="0.4">
      <c r="B22" s="205" t="s">
        <v>60</v>
      </c>
      <c r="C22" s="91" t="s">
        <v>25</v>
      </c>
      <c r="D22" s="203">
        <v>0</v>
      </c>
      <c r="E22" s="204">
        <f t="shared" si="1"/>
        <v>0</v>
      </c>
      <c r="F22" s="203">
        <v>400</v>
      </c>
      <c r="G22" s="267">
        <f t="shared" si="2"/>
        <v>2.2497187851518561</v>
      </c>
      <c r="H22" s="350">
        <f t="shared" si="0"/>
        <v>400</v>
      </c>
      <c r="I22" s="271">
        <f t="shared" si="3"/>
        <v>0.22474435329812337</v>
      </c>
      <c r="J22" s="207"/>
      <c r="K22" s="203">
        <v>400</v>
      </c>
      <c r="L22" s="202">
        <f t="shared" si="4"/>
        <v>0.23062597655686951</v>
      </c>
      <c r="N22" s="274"/>
      <c r="O22" s="270"/>
      <c r="P22" s="280"/>
      <c r="Q22" s="200"/>
      <c r="R22" s="200"/>
      <c r="S22" s="199"/>
      <c r="T22" s="30"/>
      <c r="U22" s="199"/>
      <c r="V22" s="30"/>
      <c r="W22" s="199"/>
      <c r="X22" s="30"/>
      <c r="Y22" s="199"/>
      <c r="Z22" s="30"/>
      <c r="AA22" s="199"/>
      <c r="AB22" s="30"/>
      <c r="AC22" s="199"/>
      <c r="AD22" s="30"/>
      <c r="AE22" s="199"/>
      <c r="AF22" s="30"/>
      <c r="AG22" s="199"/>
      <c r="AH22" s="30"/>
      <c r="AI22" s="199"/>
      <c r="AJ22" s="30"/>
      <c r="AK22" s="199"/>
      <c r="AL22" s="30"/>
    </row>
    <row r="23" spans="2:38" ht="13.15" x14ac:dyDescent="0.4">
      <c r="B23" s="205" t="s">
        <v>121</v>
      </c>
      <c r="C23" s="91" t="s">
        <v>122</v>
      </c>
      <c r="D23" s="203">
        <v>300</v>
      </c>
      <c r="E23" s="204">
        <f t="shared" si="1"/>
        <v>0.18726591760299627</v>
      </c>
      <c r="F23" s="203">
        <v>0</v>
      </c>
      <c r="G23" s="267">
        <f t="shared" si="2"/>
        <v>0</v>
      </c>
      <c r="H23" s="350">
        <f t="shared" si="0"/>
        <v>300</v>
      </c>
      <c r="I23" s="271">
        <f t="shared" si="3"/>
        <v>0.16855826497359253</v>
      </c>
      <c r="J23" s="207"/>
      <c r="K23" s="203">
        <v>350</v>
      </c>
      <c r="L23" s="202">
        <f t="shared" si="4"/>
        <v>0.2017977294872608</v>
      </c>
      <c r="N23" s="274"/>
      <c r="O23" s="270"/>
      <c r="P23" s="280"/>
      <c r="Q23" s="200"/>
      <c r="R23" s="200"/>
      <c r="S23" s="199"/>
      <c r="T23" s="30"/>
      <c r="U23" s="199"/>
      <c r="V23" s="30"/>
      <c r="W23" s="199"/>
      <c r="X23" s="30"/>
      <c r="Y23" s="199"/>
      <c r="Z23" s="30"/>
      <c r="AA23" s="199"/>
      <c r="AB23" s="30"/>
      <c r="AC23" s="199"/>
      <c r="AD23" s="30"/>
      <c r="AE23" s="199"/>
      <c r="AF23" s="30"/>
      <c r="AG23" s="199"/>
      <c r="AH23" s="30"/>
      <c r="AI23" s="199"/>
      <c r="AJ23" s="30"/>
      <c r="AK23" s="199"/>
      <c r="AL23" s="30"/>
    </row>
    <row r="24" spans="2:38" ht="13.5" thickBot="1" x14ac:dyDescent="0.45">
      <c r="B24" s="293" t="s">
        <v>123</v>
      </c>
      <c r="C24" s="236" t="s">
        <v>55</v>
      </c>
      <c r="D24" s="294">
        <v>0</v>
      </c>
      <c r="E24" s="295">
        <f t="shared" si="1"/>
        <v>0</v>
      </c>
      <c r="F24" s="294">
        <v>100</v>
      </c>
      <c r="G24" s="296">
        <f t="shared" si="2"/>
        <v>0.56242969628796402</v>
      </c>
      <c r="H24" s="351">
        <f t="shared" si="0"/>
        <v>100</v>
      </c>
      <c r="I24" s="298">
        <f t="shared" si="3"/>
        <v>5.6186088324530842E-2</v>
      </c>
      <c r="J24" s="207"/>
      <c r="K24" s="294">
        <v>100</v>
      </c>
      <c r="L24" s="299">
        <f t="shared" si="4"/>
        <v>5.7656494139217376E-2</v>
      </c>
      <c r="N24" s="302"/>
      <c r="O24" s="297"/>
      <c r="P24" s="303"/>
      <c r="Q24" s="304"/>
      <c r="R24" s="304"/>
      <c r="S24" s="305"/>
      <c r="T24" s="304"/>
      <c r="U24" s="305"/>
      <c r="V24" s="304"/>
      <c r="W24" s="305"/>
      <c r="X24" s="304"/>
      <c r="Y24" s="305"/>
      <c r="Z24" s="304"/>
      <c r="AA24" s="305"/>
      <c r="AB24" s="304"/>
      <c r="AC24" s="305"/>
      <c r="AD24" s="304"/>
      <c r="AE24" s="305"/>
      <c r="AF24" s="304"/>
      <c r="AG24" s="305"/>
      <c r="AH24" s="304"/>
      <c r="AI24" s="305"/>
      <c r="AJ24" s="304"/>
      <c r="AK24" s="305"/>
      <c r="AL24" s="306"/>
    </row>
    <row r="25" spans="2:38" ht="13.9" thickTop="1" thickBot="1" x14ac:dyDescent="0.45">
      <c r="B25" s="198" t="s">
        <v>3</v>
      </c>
      <c r="C25" s="164"/>
      <c r="D25" s="197">
        <f>SUM(D10:D24)</f>
        <v>160200</v>
      </c>
      <c r="E25" s="196"/>
      <c r="F25" s="197">
        <f>SUM(F10:F24)</f>
        <v>17780</v>
      </c>
      <c r="G25" s="268"/>
      <c r="H25" s="272">
        <f>SUM(H10:H24)</f>
        <v>177980</v>
      </c>
      <c r="I25" s="273"/>
      <c r="J25" s="262"/>
      <c r="K25" s="195">
        <v>173441</v>
      </c>
      <c r="L25" s="165"/>
      <c r="N25" s="276"/>
      <c r="O25" s="300">
        <f>SUM(O11:O24)</f>
        <v>177980</v>
      </c>
      <c r="P25" s="301"/>
      <c r="Q25" s="220">
        <v>173441</v>
      </c>
      <c r="R25" s="220"/>
      <c r="S25" s="221">
        <v>170641</v>
      </c>
      <c r="T25" s="222"/>
      <c r="U25" s="221">
        <v>176834</v>
      </c>
      <c r="V25" s="222"/>
      <c r="W25" s="221">
        <v>165299</v>
      </c>
      <c r="X25" s="222"/>
      <c r="Y25" s="221">
        <v>153849</v>
      </c>
      <c r="Z25" s="222"/>
      <c r="AA25" s="221">
        <v>149504</v>
      </c>
      <c r="AB25" s="222"/>
      <c r="AC25" s="221">
        <v>143504</v>
      </c>
      <c r="AD25" s="222"/>
      <c r="AE25" s="221">
        <v>137098</v>
      </c>
      <c r="AF25" s="222"/>
      <c r="AG25" s="221">
        <v>131768</v>
      </c>
      <c r="AH25" s="222"/>
      <c r="AI25" s="221">
        <v>115270</v>
      </c>
      <c r="AJ25" s="222"/>
      <c r="AK25" s="221">
        <v>110560</v>
      </c>
      <c r="AL25" s="222"/>
    </row>
    <row r="27" spans="2:38" x14ac:dyDescent="0.35">
      <c r="B27" s="37" t="s">
        <v>94</v>
      </c>
      <c r="D27" s="82"/>
      <c r="E27" s="82"/>
      <c r="K27" s="346"/>
    </row>
    <row r="28" spans="2:38" x14ac:dyDescent="0.35">
      <c r="D28" s="192"/>
    </row>
    <row r="30" spans="2:38" ht="22.5" customHeight="1" x14ac:dyDescent="0.35">
      <c r="C30" s="89"/>
    </row>
    <row r="32" spans="2:38" x14ac:dyDescent="0.35">
      <c r="C32" s="89"/>
    </row>
    <row r="33" spans="14:38" ht="19.5" customHeight="1" x14ac:dyDescent="0.35">
      <c r="N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</row>
  </sheetData>
  <mergeCells count="22">
    <mergeCell ref="Q8:R8"/>
    <mergeCell ref="AG8:AH8"/>
    <mergeCell ref="AA8:AB8"/>
    <mergeCell ref="AC8:AD8"/>
    <mergeCell ref="S8:T8"/>
    <mergeCell ref="U8:V8"/>
    <mergeCell ref="D7:I7"/>
    <mergeCell ref="B7:B9"/>
    <mergeCell ref="C7:C9"/>
    <mergeCell ref="O8:P8"/>
    <mergeCell ref="O7:AL7"/>
    <mergeCell ref="N7:N9"/>
    <mergeCell ref="K7:L7"/>
    <mergeCell ref="W8:X8"/>
    <mergeCell ref="Y8:Z8"/>
    <mergeCell ref="AI8:AJ8"/>
    <mergeCell ref="AK8:AL8"/>
    <mergeCell ref="D8:E8"/>
    <mergeCell ref="F8:G8"/>
    <mergeCell ref="H8:I8"/>
    <mergeCell ref="K8:L8"/>
    <mergeCell ref="AE8:AF8"/>
  </mergeCells>
  <printOptions horizontalCentered="1"/>
  <pageMargins left="0.25" right="0.25" top="0.89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  <pageSetUpPr fitToPage="1"/>
  </sheetPr>
  <dimension ref="A1:W160"/>
  <sheetViews>
    <sheetView showGridLines="0" zoomScale="85" zoomScaleNormal="85" workbookViewId="0">
      <pane xSplit="3" ySplit="6" topLeftCell="G40" activePane="bottomRight" state="frozen"/>
      <selection activeCell="B2" sqref="B2"/>
      <selection pane="topRight" activeCell="B2" sqref="B2"/>
      <selection pane="bottomLeft" activeCell="B2" sqref="B2"/>
      <selection pane="bottomRight" activeCell="J5" activeCellId="1" sqref="M5:O5 J5:L5"/>
    </sheetView>
  </sheetViews>
  <sheetFormatPr baseColWidth="10" defaultColWidth="9.1328125" defaultRowHeight="12.75" x14ac:dyDescent="0.35"/>
  <cols>
    <col min="1" max="1" width="3.3984375" style="83" customWidth="1"/>
    <col min="2" max="2" width="8.86328125" style="83" customWidth="1"/>
    <col min="3" max="4" width="28" style="83" customWidth="1"/>
    <col min="5" max="5" width="30.265625" style="83" customWidth="1"/>
    <col min="6" max="6" width="5.59765625" style="82" customWidth="1"/>
    <col min="7" max="7" width="37.3984375" style="83" customWidth="1"/>
    <col min="8" max="8" width="24.265625" style="83" customWidth="1"/>
    <col min="9" max="9" width="28.3984375" style="178" customWidth="1"/>
    <col min="10" max="10" width="21.59765625" style="95" bestFit="1" customWidth="1"/>
    <col min="11" max="11" width="23.265625" style="83" bestFit="1" customWidth="1"/>
    <col min="12" max="12" width="20" style="83" bestFit="1" customWidth="1"/>
    <col min="13" max="13" width="21.59765625" style="83" bestFit="1" customWidth="1"/>
    <col min="14" max="14" width="23.265625" style="83" bestFit="1" customWidth="1"/>
    <col min="15" max="15" width="20" style="83" bestFit="1" customWidth="1"/>
    <col min="16" max="16" width="26" style="83" bestFit="1" customWidth="1"/>
    <col min="17" max="17" width="28.1328125" style="83" bestFit="1" customWidth="1"/>
    <col min="18" max="18" width="25.73046875" style="83" customWidth="1"/>
    <col min="19" max="19" width="18.265625" style="83" bestFit="1" customWidth="1"/>
    <col min="20" max="20" width="21.3984375" style="83" customWidth="1"/>
    <col min="21" max="21" width="18.265625" style="83" bestFit="1" customWidth="1"/>
    <col min="22" max="22" width="21.3984375" style="83" customWidth="1"/>
    <col min="23" max="16384" width="9.1328125" style="83"/>
  </cols>
  <sheetData>
    <row r="1" spans="1:22" ht="13.15" x14ac:dyDescent="0.4">
      <c r="A1" s="82"/>
      <c r="B1" s="10"/>
      <c r="E1" s="84"/>
      <c r="F1" s="83"/>
      <c r="I1" s="166"/>
      <c r="J1" s="83"/>
    </row>
    <row r="2" spans="1:22" ht="30.75" customHeight="1" x14ac:dyDescent="0.6">
      <c r="A2" s="82"/>
      <c r="B2" s="348" t="s">
        <v>262</v>
      </c>
      <c r="E2" s="84"/>
      <c r="F2" s="83"/>
      <c r="H2" s="89" t="s">
        <v>5610</v>
      </c>
      <c r="I2" s="166"/>
      <c r="J2" s="83"/>
    </row>
    <row r="3" spans="1:22" ht="20.25" customHeight="1" x14ac:dyDescent="0.35">
      <c r="A3" s="82"/>
      <c r="B3" s="167" t="s">
        <v>167</v>
      </c>
      <c r="C3" s="13"/>
      <c r="D3" s="13"/>
      <c r="E3" s="84"/>
      <c r="F3" s="83"/>
      <c r="H3" s="89" t="s">
        <v>287</v>
      </c>
      <c r="I3" s="166"/>
      <c r="J3" s="83"/>
    </row>
    <row r="4" spans="1:22" x14ac:dyDescent="0.35">
      <c r="A4" s="82"/>
      <c r="E4" s="85"/>
      <c r="F4" s="86"/>
      <c r="I4" s="166"/>
      <c r="J4" s="83"/>
    </row>
    <row r="5" spans="1:22" ht="13.15" x14ac:dyDescent="0.4">
      <c r="A5" s="87"/>
      <c r="B5" s="20"/>
      <c r="C5" s="88"/>
      <c r="D5" s="88"/>
      <c r="E5" s="20"/>
      <c r="F5" s="21"/>
      <c r="G5" s="168"/>
      <c r="H5" s="368"/>
      <c r="I5" s="134"/>
      <c r="J5" s="447" t="s">
        <v>17</v>
      </c>
      <c r="K5" s="447"/>
      <c r="L5" s="447"/>
      <c r="M5" s="448" t="s">
        <v>148</v>
      </c>
      <c r="N5" s="448"/>
      <c r="O5" s="448"/>
      <c r="S5" s="449" t="s">
        <v>17</v>
      </c>
      <c r="T5" s="449"/>
      <c r="U5" s="450" t="s">
        <v>148</v>
      </c>
      <c r="V5" s="450"/>
    </row>
    <row r="6" spans="1:22" s="82" customFormat="1" ht="13.9" x14ac:dyDescent="0.4">
      <c r="B6" s="229" t="s">
        <v>269</v>
      </c>
      <c r="C6" s="230" t="s">
        <v>270</v>
      </c>
      <c r="D6" s="367" t="s">
        <v>369</v>
      </c>
      <c r="E6" s="231" t="s">
        <v>271</v>
      </c>
      <c r="F6" s="231" t="s">
        <v>0</v>
      </c>
      <c r="G6" s="231" t="s">
        <v>272</v>
      </c>
      <c r="H6" s="371" t="s">
        <v>5605</v>
      </c>
      <c r="I6" s="229" t="s">
        <v>133</v>
      </c>
      <c r="J6" s="375" t="s">
        <v>5611</v>
      </c>
      <c r="K6" s="375" t="s">
        <v>5612</v>
      </c>
      <c r="L6" s="375" t="s">
        <v>5613</v>
      </c>
      <c r="M6" s="376" t="s">
        <v>5611</v>
      </c>
      <c r="N6" s="376" t="s">
        <v>5612</v>
      </c>
      <c r="O6" s="376" t="s">
        <v>5613</v>
      </c>
      <c r="P6" s="379" t="s">
        <v>5614</v>
      </c>
      <c r="Q6" s="379" t="s">
        <v>5615</v>
      </c>
      <c r="R6" s="379" t="s">
        <v>5616</v>
      </c>
      <c r="S6" s="387" t="s">
        <v>5618</v>
      </c>
      <c r="T6" s="388" t="s">
        <v>5617</v>
      </c>
      <c r="U6" s="389" t="s">
        <v>5618</v>
      </c>
      <c r="V6" s="390" t="s">
        <v>5617</v>
      </c>
    </row>
    <row r="7" spans="1:22" s="148" customFormat="1" ht="13.5" customHeight="1" x14ac:dyDescent="0.4">
      <c r="A7" s="144"/>
      <c r="B7" s="169">
        <v>1</v>
      </c>
      <c r="C7" s="145" t="s">
        <v>5</v>
      </c>
      <c r="D7" s="364">
        <f t="array" ref="D7">VLOOKUP(E7&amp;F7,CHOOSE({1,2},'GEO-MUN'!$B$1:$B$5573&amp;'GEO-MUN'!$D$1:$D$5573,'GEO-MUN'!$A$1:$A$5573),2,0)</f>
        <v>5107602</v>
      </c>
      <c r="E7" s="215" t="s">
        <v>292</v>
      </c>
      <c r="F7" s="146" t="s">
        <v>11</v>
      </c>
      <c r="G7" s="145" t="s">
        <v>10</v>
      </c>
      <c r="H7" s="145" t="s">
        <v>5606</v>
      </c>
      <c r="I7" s="147" t="s">
        <v>1</v>
      </c>
      <c r="J7" s="377">
        <f>VLOOKUP($F7,'8. estadorefin'!$C$10:$O$23,2,)</f>
        <v>3150</v>
      </c>
      <c r="K7" s="377">
        <f>VLOOKUP($F7,'8. estadorefin'!$C$10:$O$23,6,)</f>
        <v>113</v>
      </c>
      <c r="L7" s="377">
        <f>VLOOKUP($F7,'8. estadorefin'!$C$10:$O$23,10,)</f>
        <v>3263</v>
      </c>
      <c r="M7" s="377">
        <f>VLOOKUP($F7,'8. estadorefin'!$C$10:$O$23,4,)</f>
        <v>2405</v>
      </c>
      <c r="N7" s="377">
        <f>VLOOKUP($F7,'8. estadorefin'!$C$10:$O$23,8,)</f>
        <v>0</v>
      </c>
      <c r="O7" s="377">
        <f>VLOOKUP($F7,'8. estadorefin'!$C$10:$O$23,12,)</f>
        <v>2405</v>
      </c>
      <c r="P7" s="83">
        <f t="array" ref="P7">SUMPRODUCT(($F$7:$F$128=$F7)*($I$7:$I$128="Ativa"))</f>
        <v>4</v>
      </c>
      <c r="Q7" s="83">
        <f t="array" ref="Q7">SUMPRODUCT(($F$7:$F$128=$F7)*($I$7:$I$128="Parada"))</f>
        <v>1</v>
      </c>
      <c r="R7" s="380">
        <f>COUNTIF($F$7:$F$128,F7)</f>
        <v>8</v>
      </c>
      <c r="S7" s="377">
        <f>IF(I7 = "Ativa", J7/P7,K7/Q7)</f>
        <v>787.5</v>
      </c>
      <c r="T7" s="377">
        <f>L7/R7</f>
        <v>407.875</v>
      </c>
      <c r="U7" s="377">
        <f>IF(I7 = "Ativa", M7/P7,N7/Q7)</f>
        <v>601.25</v>
      </c>
      <c r="V7" s="377">
        <f>O7/R7</f>
        <v>300.625</v>
      </c>
    </row>
    <row r="8" spans="1:22" s="148" customFormat="1" ht="13.5" customHeight="1" x14ac:dyDescent="0.4">
      <c r="A8" s="144"/>
      <c r="B8" s="171">
        <v>1</v>
      </c>
      <c r="C8" s="145" t="s">
        <v>5</v>
      </c>
      <c r="D8" s="364">
        <f t="array" ref="D8">VLOOKUP(E8&amp;F8,CHOOSE({1,2},'GEO-MUN'!$B$1:$B$5573&amp;'GEO-MUN'!$D$1:$D$5573,'GEO-MUN'!$A$1:$A$5573),2,0)</f>
        <v>3170206</v>
      </c>
      <c r="E8" s="215" t="s">
        <v>294</v>
      </c>
      <c r="F8" s="146" t="s">
        <v>15</v>
      </c>
      <c r="G8" s="145" t="s">
        <v>10</v>
      </c>
      <c r="H8" s="145" t="s">
        <v>5606</v>
      </c>
      <c r="I8" s="147" t="s">
        <v>1</v>
      </c>
      <c r="J8" s="377">
        <f>VLOOKUP($F8,'8. estadorefin'!$C$10:$O$23,2,)</f>
        <v>1300</v>
      </c>
      <c r="K8" s="377">
        <f>VLOOKUP($F8,'8. estadorefin'!$C$10:$O$23,6,)</f>
        <v>0</v>
      </c>
      <c r="L8" s="377">
        <f>VLOOKUP($F8,'8. estadorefin'!$C$10:$O$23,10,)</f>
        <v>1300</v>
      </c>
      <c r="M8" s="377">
        <f>VLOOKUP($F8,'8. estadorefin'!$C$10:$O$23,4,)</f>
        <v>905</v>
      </c>
      <c r="N8" s="377">
        <f>VLOOKUP($F8,'8. estadorefin'!$C$10:$O$23,8,)</f>
        <v>0</v>
      </c>
      <c r="O8" s="377">
        <f>VLOOKUP($F8,'8. estadorefin'!$C$10:$O$23,12,)</f>
        <v>905</v>
      </c>
      <c r="P8" s="83">
        <f t="array" ref="P8">SUMPRODUCT(($F$7:$F$128=$F8)*($I$7:$I$128="Ativa"))</f>
        <v>3</v>
      </c>
      <c r="Q8" s="83">
        <f t="array" ref="Q8">SUMPRODUCT(($F$7:$F$128=$F8)*($I$7:$I$128="Parada"))</f>
        <v>0</v>
      </c>
      <c r="R8" s="380">
        <f t="shared" ref="R8:R71" si="0">COUNTIF($F$7:$F$128,F8)</f>
        <v>4</v>
      </c>
      <c r="S8" s="377">
        <f t="shared" ref="S8:S71" si="1">IF(I8 = "Ativa", J8/P8,K8/Q8)</f>
        <v>433.33333333333331</v>
      </c>
      <c r="T8" s="377">
        <f t="shared" ref="T8:T71" si="2">L8/R8</f>
        <v>325</v>
      </c>
      <c r="U8" s="377">
        <f t="shared" ref="U8:U71" si="3">IF(I8 = "Ativa", M8/P8,N8/Q8)</f>
        <v>301.66666666666669</v>
      </c>
      <c r="V8" s="377">
        <f t="shared" ref="V8:V71" si="4">O8/R8</f>
        <v>226.25</v>
      </c>
    </row>
    <row r="9" spans="1:22" s="148" customFormat="1" ht="13.5" customHeight="1" x14ac:dyDescent="0.4">
      <c r="A9" s="144"/>
      <c r="B9" s="171">
        <v>1</v>
      </c>
      <c r="C9" s="145" t="s">
        <v>5</v>
      </c>
      <c r="D9" s="364">
        <f t="array" ref="D9">VLOOKUP(E9&amp;F9,CHOOSE({1,2},'GEO-MUN'!$B$1:$B$5573&amp;'GEO-MUN'!$D$1:$D$5573,'GEO-MUN'!$A$1:$A$5573),2,0)</f>
        <v>5002704</v>
      </c>
      <c r="E9" s="215" t="s">
        <v>293</v>
      </c>
      <c r="F9" s="146" t="s">
        <v>8</v>
      </c>
      <c r="G9" s="145" t="s">
        <v>10</v>
      </c>
      <c r="H9" s="145" t="s">
        <v>5606</v>
      </c>
      <c r="I9" s="147" t="s">
        <v>1</v>
      </c>
      <c r="J9" s="377">
        <f>VLOOKUP($F9,'8. estadorefin'!$C$10:$O$23,2,)</f>
        <v>950</v>
      </c>
      <c r="K9" s="377">
        <f>VLOOKUP($F9,'8. estadorefin'!$C$10:$O$23,6,)</f>
        <v>348</v>
      </c>
      <c r="L9" s="377">
        <f>VLOOKUP($F9,'8. estadorefin'!$C$10:$O$23,10,)</f>
        <v>1298</v>
      </c>
      <c r="M9" s="377">
        <f>VLOOKUP($F9,'8. estadorefin'!$C$10:$O$23,4,)</f>
        <v>273</v>
      </c>
      <c r="N9" s="377">
        <f>VLOOKUP($F9,'8. estadorefin'!$C$10:$O$23,8,)</f>
        <v>300</v>
      </c>
      <c r="O9" s="377">
        <f>VLOOKUP($F9,'8. estadorefin'!$C$10:$O$23,12,)</f>
        <v>573</v>
      </c>
      <c r="P9" s="83">
        <f t="array" ref="P9">SUMPRODUCT(($F$7:$F$128=$F9)*($I$7:$I$128="Ativa"))</f>
        <v>2</v>
      </c>
      <c r="Q9" s="83">
        <f t="array" ref="Q9">SUMPRODUCT(($F$7:$F$128=$F9)*($I$7:$I$128="Parada"))</f>
        <v>2</v>
      </c>
      <c r="R9" s="380">
        <f t="shared" si="0"/>
        <v>7</v>
      </c>
      <c r="S9" s="377">
        <f t="shared" si="1"/>
        <v>475</v>
      </c>
      <c r="T9" s="377">
        <f t="shared" si="2"/>
        <v>185.42857142857142</v>
      </c>
      <c r="U9" s="377">
        <f t="shared" si="3"/>
        <v>136.5</v>
      </c>
      <c r="V9" s="377">
        <f t="shared" si="4"/>
        <v>81.857142857142861</v>
      </c>
    </row>
    <row r="10" spans="1:22" s="149" customFormat="1" ht="13.5" customHeight="1" x14ac:dyDescent="0.4">
      <c r="A10" s="144"/>
      <c r="B10" s="171">
        <v>1</v>
      </c>
      <c r="C10" s="145" t="s">
        <v>5</v>
      </c>
      <c r="D10" s="364">
        <f t="array" ref="D10">VLOOKUP(E10&amp;F10,CHOOSE({1,2},'GEO-MUN'!$B$1:$B$5573&amp;'GEO-MUN'!$D$1:$D$5573,'GEO-MUN'!$A$1:$A$5573),2,0)</f>
        <v>4209003</v>
      </c>
      <c r="E10" s="215" t="s">
        <v>295</v>
      </c>
      <c r="F10" s="146" t="s">
        <v>14</v>
      </c>
      <c r="G10" s="145" t="s">
        <v>10</v>
      </c>
      <c r="H10" s="145" t="s">
        <v>5606</v>
      </c>
      <c r="I10" s="147" t="s">
        <v>1</v>
      </c>
      <c r="J10" s="377">
        <f>VLOOKUP($F10,'8. estadorefin'!$C$10:$O$23,2,)</f>
        <v>548</v>
      </c>
      <c r="K10" s="377">
        <f>VLOOKUP($F10,'8. estadorefin'!$C$10:$O$23,6,)</f>
        <v>150</v>
      </c>
      <c r="L10" s="377">
        <f>VLOOKUP($F10,'8. estadorefin'!$C$10:$O$23,10,)</f>
        <v>698</v>
      </c>
      <c r="M10" s="377">
        <f>VLOOKUP($F10,'8. estadorefin'!$C$10:$O$23,4,)</f>
        <v>199</v>
      </c>
      <c r="N10" s="377">
        <f>VLOOKUP($F10,'8. estadorefin'!$C$10:$O$23,8,)</f>
        <v>150</v>
      </c>
      <c r="O10" s="377">
        <f>VLOOKUP($F10,'8. estadorefin'!$C$10:$O$23,12,)</f>
        <v>349</v>
      </c>
      <c r="P10" s="83">
        <f t="array" ref="P10">SUMPRODUCT(($F$7:$F$128=$F10)*($I$7:$I$128="Ativa"))</f>
        <v>2</v>
      </c>
      <c r="Q10" s="83">
        <f t="array" ref="Q10">SUMPRODUCT(($F$7:$F$128=$F10)*($I$7:$I$128="Parada"))</f>
        <v>1</v>
      </c>
      <c r="R10" s="380">
        <f t="shared" si="0"/>
        <v>6</v>
      </c>
      <c r="S10" s="377">
        <f t="shared" si="1"/>
        <v>274</v>
      </c>
      <c r="T10" s="377">
        <f t="shared" si="2"/>
        <v>116.33333333333333</v>
      </c>
      <c r="U10" s="377">
        <f t="shared" si="3"/>
        <v>99.5</v>
      </c>
      <c r="V10" s="377">
        <f t="shared" si="4"/>
        <v>58.166666666666664</v>
      </c>
    </row>
    <row r="11" spans="1:22" s="149" customFormat="1" ht="13.5" customHeight="1" x14ac:dyDescent="0.4">
      <c r="A11" s="144"/>
      <c r="B11" s="476">
        <v>2</v>
      </c>
      <c r="C11" s="477" t="s">
        <v>124</v>
      </c>
      <c r="D11" s="478">
        <f t="array" ref="D11">VLOOKUP(E11&amp;F11,CHOOSE({1,2},'GEO-MUN'!$B$1:$B$5573&amp;'GEO-MUN'!$D$1:$D$5573,'GEO-MUN'!$A$1:$A$5573),2,0)</f>
        <v>5100300</v>
      </c>
      <c r="E11" s="479" t="s">
        <v>297</v>
      </c>
      <c r="F11" s="480" t="s">
        <v>11</v>
      </c>
      <c r="G11" s="477" t="s">
        <v>10</v>
      </c>
      <c r="H11" s="477" t="s">
        <v>5606</v>
      </c>
      <c r="I11" s="474" t="s">
        <v>4</v>
      </c>
      <c r="J11" s="377">
        <f>VLOOKUP($F11,'8. estadorefin'!$C$10:$O$23,2,)</f>
        <v>3150</v>
      </c>
      <c r="K11" s="377">
        <f>VLOOKUP($F11,'8. estadorefin'!$C$10:$O$23,6,)</f>
        <v>113</v>
      </c>
      <c r="L11" s="377">
        <f>VLOOKUP($F11,'8. estadorefin'!$C$10:$O$23,10,)</f>
        <v>3263</v>
      </c>
      <c r="M11" s="377">
        <f>VLOOKUP($F11,'8. estadorefin'!$C$10:$O$23,4,)</f>
        <v>2405</v>
      </c>
      <c r="N11" s="377">
        <f>VLOOKUP($F11,'8. estadorefin'!$C$10:$O$23,8,)</f>
        <v>0</v>
      </c>
      <c r="O11" s="377">
        <f>VLOOKUP($F11,'8. estadorefin'!$C$10:$O$23,12,)</f>
        <v>2405</v>
      </c>
      <c r="P11" s="83">
        <f t="array" ref="P11">SUMPRODUCT(($F$7:$F$128=$F11)*($I$7:$I$128="Ativa"))</f>
        <v>4</v>
      </c>
      <c r="Q11" s="83">
        <f t="array" ref="Q11">SUMPRODUCT(($F$7:$F$128=$F11)*($I$7:$I$128="Parada"))</f>
        <v>1</v>
      </c>
      <c r="R11" s="380">
        <f t="shared" si="0"/>
        <v>8</v>
      </c>
      <c r="S11" s="377">
        <f t="shared" si="1"/>
        <v>113</v>
      </c>
      <c r="T11" s="377">
        <f t="shared" si="2"/>
        <v>407.875</v>
      </c>
      <c r="U11" s="377">
        <f t="shared" si="3"/>
        <v>0</v>
      </c>
      <c r="V11" s="377">
        <f t="shared" si="4"/>
        <v>300.625</v>
      </c>
    </row>
    <row r="12" spans="1:22" s="149" customFormat="1" ht="13.5" customHeight="1" x14ac:dyDescent="0.4">
      <c r="A12" s="144"/>
      <c r="B12" s="476">
        <v>2</v>
      </c>
      <c r="C12" s="477" t="s">
        <v>124</v>
      </c>
      <c r="D12" s="478">
        <f t="array" ref="D12">VLOOKUP(E12&amp;F12,CHOOSE({1,2},'GEO-MUN'!$B$1:$B$5573&amp;'GEO-MUN'!$D$1:$D$5573,'GEO-MUN'!$A$1:$A$5573),2,0)</f>
        <v>5002407</v>
      </c>
      <c r="E12" s="481" t="s">
        <v>5209</v>
      </c>
      <c r="F12" s="480" t="s">
        <v>8</v>
      </c>
      <c r="G12" s="477" t="s">
        <v>10</v>
      </c>
      <c r="H12" s="477" t="s">
        <v>5606</v>
      </c>
      <c r="I12" s="474" t="s">
        <v>4</v>
      </c>
      <c r="J12" s="377">
        <f>VLOOKUP($F12,'8. estadorefin'!$C$10:$O$23,2,)</f>
        <v>950</v>
      </c>
      <c r="K12" s="377">
        <f>VLOOKUP($F12,'8. estadorefin'!$C$10:$O$23,6,)</f>
        <v>348</v>
      </c>
      <c r="L12" s="377">
        <f>VLOOKUP($F12,'8. estadorefin'!$C$10:$O$23,10,)</f>
        <v>1298</v>
      </c>
      <c r="M12" s="377">
        <f>VLOOKUP($F12,'8. estadorefin'!$C$10:$O$23,4,)</f>
        <v>273</v>
      </c>
      <c r="N12" s="377">
        <f>VLOOKUP($F12,'8. estadorefin'!$C$10:$O$23,8,)</f>
        <v>300</v>
      </c>
      <c r="O12" s="377">
        <f>VLOOKUP($F12,'8. estadorefin'!$C$10:$O$23,12,)</f>
        <v>573</v>
      </c>
      <c r="P12" s="83">
        <f t="array" ref="P12">SUMPRODUCT(($F$7:$F$128=$F12)*($I$7:$I$128="Ativa"))</f>
        <v>2</v>
      </c>
      <c r="Q12" s="83">
        <f t="array" ref="Q12">SUMPRODUCT(($F$7:$F$128=$F12)*($I$7:$I$128="Parada"))</f>
        <v>2</v>
      </c>
      <c r="R12" s="380">
        <f t="shared" si="0"/>
        <v>7</v>
      </c>
      <c r="S12" s="377">
        <f t="shared" si="1"/>
        <v>174</v>
      </c>
      <c r="T12" s="377">
        <f t="shared" si="2"/>
        <v>185.42857142857142</v>
      </c>
      <c r="U12" s="377">
        <f t="shared" si="3"/>
        <v>150</v>
      </c>
      <c r="V12" s="377">
        <f t="shared" si="4"/>
        <v>81.857142857142861</v>
      </c>
    </row>
    <row r="13" spans="1:22" s="149" customFormat="1" ht="13.5" customHeight="1" x14ac:dyDescent="0.4">
      <c r="A13" s="144"/>
      <c r="B13" s="169">
        <v>3</v>
      </c>
      <c r="C13" s="145" t="s">
        <v>108</v>
      </c>
      <c r="D13" s="364">
        <f t="array" ref="D13">VLOOKUP(E13&amp;F13,CHOOSE({1,2},'GEO-MUN'!$B$1:$B$5573&amp;'GEO-MUN'!$D$1:$D$5573,'GEO-MUN'!$A$1:$A$5573),2,0)</f>
        <v>3170206</v>
      </c>
      <c r="E13" s="215" t="s">
        <v>294</v>
      </c>
      <c r="F13" s="146" t="s">
        <v>15</v>
      </c>
      <c r="G13" s="145" t="s">
        <v>10</v>
      </c>
      <c r="H13" s="145" t="s">
        <v>5606</v>
      </c>
      <c r="I13" s="147" t="s">
        <v>1</v>
      </c>
      <c r="J13" s="377">
        <f>VLOOKUP($F13,'8. estadorefin'!$C$10:$O$23,2,)</f>
        <v>1300</v>
      </c>
      <c r="K13" s="377">
        <f>VLOOKUP($F13,'8. estadorefin'!$C$10:$O$23,6,)</f>
        <v>0</v>
      </c>
      <c r="L13" s="377">
        <f>VLOOKUP($F13,'8. estadorefin'!$C$10:$O$23,10,)</f>
        <v>1300</v>
      </c>
      <c r="M13" s="377">
        <f>VLOOKUP($F13,'8. estadorefin'!$C$10:$O$23,4,)</f>
        <v>905</v>
      </c>
      <c r="N13" s="377">
        <f>VLOOKUP($F13,'8. estadorefin'!$C$10:$O$23,8,)</f>
        <v>0</v>
      </c>
      <c r="O13" s="377">
        <f>VLOOKUP($F13,'8. estadorefin'!$C$10:$O$23,12,)</f>
        <v>905</v>
      </c>
      <c r="P13" s="83">
        <f t="array" ref="P13">SUMPRODUCT(($F$7:$F$128=$F13)*($I$7:$I$128="Ativa"))</f>
        <v>3</v>
      </c>
      <c r="Q13" s="83">
        <f t="array" ref="Q13">SUMPRODUCT(($F$7:$F$128=$F13)*($I$7:$I$128="Parada"))</f>
        <v>0</v>
      </c>
      <c r="R13" s="380">
        <f t="shared" si="0"/>
        <v>4</v>
      </c>
      <c r="S13" s="377">
        <f t="shared" si="1"/>
        <v>433.33333333333331</v>
      </c>
      <c r="T13" s="377">
        <f t="shared" si="2"/>
        <v>325</v>
      </c>
      <c r="U13" s="377">
        <f t="shared" si="3"/>
        <v>301.66666666666669</v>
      </c>
      <c r="V13" s="377">
        <f t="shared" si="4"/>
        <v>226.25</v>
      </c>
    </row>
    <row r="14" spans="1:22" s="149" customFormat="1" ht="13.5" customHeight="1" x14ac:dyDescent="0.4">
      <c r="A14" s="144"/>
      <c r="B14" s="169">
        <v>3</v>
      </c>
      <c r="C14" s="145" t="s">
        <v>108</v>
      </c>
      <c r="D14" s="364">
        <f t="array" ref="D14">VLOOKUP(E14&amp;F14,CHOOSE({1,2},'GEO-MUN'!$B$1:$B$5573&amp;'GEO-MUN'!$D$1:$D$5573,'GEO-MUN'!$A$1:$A$5573),2,0)</f>
        <v>2109007</v>
      </c>
      <c r="E14" s="215" t="s">
        <v>300</v>
      </c>
      <c r="F14" s="146" t="s">
        <v>103</v>
      </c>
      <c r="G14" s="145" t="s">
        <v>10</v>
      </c>
      <c r="H14" s="145" t="s">
        <v>5606</v>
      </c>
      <c r="I14" s="147" t="s">
        <v>1</v>
      </c>
      <c r="J14" s="377">
        <f>VLOOKUP($F14,'8. estadorefin'!$C$10:$O$23,2,)</f>
        <v>300</v>
      </c>
      <c r="K14" s="377">
        <f>VLOOKUP($F14,'8. estadorefin'!$C$10:$O$23,6,)</f>
        <v>0</v>
      </c>
      <c r="L14" s="377">
        <f>VLOOKUP($F14,'8. estadorefin'!$C$10:$O$23,10,)</f>
        <v>300</v>
      </c>
      <c r="M14" s="377">
        <f>VLOOKUP($F14,'8. estadorefin'!$C$10:$O$23,4,)</f>
        <v>300</v>
      </c>
      <c r="N14" s="377">
        <f>VLOOKUP($F14,'8. estadorefin'!$C$10:$O$23,8,)</f>
        <v>0</v>
      </c>
      <c r="O14" s="377">
        <f>VLOOKUP($F14,'8. estadorefin'!$C$10:$O$23,12,)</f>
        <v>300</v>
      </c>
      <c r="P14" s="83">
        <f t="array" ref="P14">SUMPRODUCT(($F$7:$F$128=$F14)*($I$7:$I$128="Ativa"))</f>
        <v>1</v>
      </c>
      <c r="Q14" s="83">
        <f t="array" ref="Q14">SUMPRODUCT(($F$7:$F$128=$F14)*($I$7:$I$128="Parada"))</f>
        <v>0</v>
      </c>
      <c r="R14" s="380">
        <f t="shared" si="0"/>
        <v>2</v>
      </c>
      <c r="S14" s="377">
        <f t="shared" si="1"/>
        <v>300</v>
      </c>
      <c r="T14" s="377">
        <f t="shared" si="2"/>
        <v>150</v>
      </c>
      <c r="U14" s="377">
        <f t="shared" si="3"/>
        <v>300</v>
      </c>
      <c r="V14" s="377">
        <f t="shared" si="4"/>
        <v>150</v>
      </c>
    </row>
    <row r="15" spans="1:22" s="148" customFormat="1" ht="13.5" customHeight="1" x14ac:dyDescent="0.4">
      <c r="A15" s="144"/>
      <c r="B15" s="172">
        <v>4</v>
      </c>
      <c r="C15" s="145" t="s">
        <v>140</v>
      </c>
      <c r="D15" s="364">
        <f t="array" ref="D15">VLOOKUP(E15&amp;F15,CHOOSE({1,2},'GEO-MUN'!$B$1:$B$5573&amp;'GEO-MUN'!$D$1:$D$5573,'GEO-MUN'!$A$1:$A$5573),2,0)</f>
        <v>3542206</v>
      </c>
      <c r="E15" s="215" t="s">
        <v>299</v>
      </c>
      <c r="F15" s="174" t="s">
        <v>22</v>
      </c>
      <c r="G15" s="173" t="s">
        <v>258</v>
      </c>
      <c r="H15" s="145" t="s">
        <v>5606</v>
      </c>
      <c r="I15" s="175" t="s">
        <v>1</v>
      </c>
      <c r="J15" s="377">
        <f>VLOOKUP($F15,'8. estadorefin'!$C$10:$O$23,2,)</f>
        <v>4005</v>
      </c>
      <c r="K15" s="377">
        <f>VLOOKUP($F15,'8. estadorefin'!$C$10:$O$23,6,)</f>
        <v>2160</v>
      </c>
      <c r="L15" s="377">
        <f>VLOOKUP($F15,'8. estadorefin'!$C$10:$O$23,10,)</f>
        <v>6165</v>
      </c>
      <c r="M15" s="377">
        <f>VLOOKUP($F15,'8. estadorefin'!$C$10:$O$23,4,)</f>
        <v>2550</v>
      </c>
      <c r="N15" s="377">
        <f>VLOOKUP($F15,'8. estadorefin'!$C$10:$O$23,8,)</f>
        <v>2150</v>
      </c>
      <c r="O15" s="377">
        <f>VLOOKUP($F15,'8. estadorefin'!$C$10:$O$23,12,)</f>
        <v>4700</v>
      </c>
      <c r="P15" s="83">
        <f t="array" ref="P15">SUMPRODUCT(($F$7:$F$128=$F15)*($I$7:$I$128="Ativa"))</f>
        <v>14</v>
      </c>
      <c r="Q15" s="83">
        <f t="array" ref="Q15">SUMPRODUCT(($F$7:$F$128=$F15)*($I$7:$I$128="Parada"))</f>
        <v>5</v>
      </c>
      <c r="R15" s="380">
        <f t="shared" si="0"/>
        <v>32</v>
      </c>
      <c r="S15" s="377">
        <f t="shared" si="1"/>
        <v>286.07142857142856</v>
      </c>
      <c r="T15" s="377">
        <f t="shared" si="2"/>
        <v>192.65625</v>
      </c>
      <c r="U15" s="377">
        <f t="shared" si="3"/>
        <v>182.14285714285714</v>
      </c>
      <c r="V15" s="377">
        <f t="shared" si="4"/>
        <v>146.875</v>
      </c>
    </row>
    <row r="16" spans="1:22" s="149" customFormat="1" ht="13.5" customHeight="1" x14ac:dyDescent="0.4">
      <c r="A16" s="144"/>
      <c r="B16" s="172">
        <v>5</v>
      </c>
      <c r="C16" s="145" t="s">
        <v>106</v>
      </c>
      <c r="D16" s="364">
        <f t="array" ref="D16">VLOOKUP(E16&amp;F16,CHOOSE({1,2},'GEO-MUN'!$B$1:$B$5573&amp;'GEO-MUN'!$D$1:$D$5573,'GEO-MUN'!$A$1:$A$5573),2,0)</f>
        <v>3542206</v>
      </c>
      <c r="E16" s="215" t="s">
        <v>299</v>
      </c>
      <c r="F16" s="174" t="s">
        <v>22</v>
      </c>
      <c r="G16" s="173" t="s">
        <v>23</v>
      </c>
      <c r="H16" s="173"/>
      <c r="I16" s="175" t="s">
        <v>1</v>
      </c>
      <c r="J16" s="377">
        <f>VLOOKUP($F16,'8. estadorefin'!$C$10:$O$23,2,)</f>
        <v>4005</v>
      </c>
      <c r="K16" s="377">
        <f>VLOOKUP($F16,'8. estadorefin'!$C$10:$O$23,6,)</f>
        <v>2160</v>
      </c>
      <c r="L16" s="377">
        <f>VLOOKUP($F16,'8. estadorefin'!$C$10:$O$23,10,)</f>
        <v>6165</v>
      </c>
      <c r="M16" s="377">
        <f>VLOOKUP($F16,'8. estadorefin'!$C$10:$O$23,4,)</f>
        <v>2550</v>
      </c>
      <c r="N16" s="377">
        <f>VLOOKUP($F16,'8. estadorefin'!$C$10:$O$23,8,)</f>
        <v>2150</v>
      </c>
      <c r="O16" s="377">
        <f>VLOOKUP($F16,'8. estadorefin'!$C$10:$O$23,12,)</f>
        <v>4700</v>
      </c>
      <c r="P16" s="83">
        <f t="array" ref="P16">SUMPRODUCT(($F$7:$F$128=$F16)*($I$7:$I$128="Ativa"))</f>
        <v>14</v>
      </c>
      <c r="Q16" s="83">
        <f t="array" ref="Q16">SUMPRODUCT(($F$7:$F$128=$F16)*($I$7:$I$128="Parada"))</f>
        <v>5</v>
      </c>
      <c r="R16" s="380">
        <f t="shared" si="0"/>
        <v>32</v>
      </c>
      <c r="S16" s="377">
        <f t="shared" si="1"/>
        <v>286.07142857142856</v>
      </c>
      <c r="T16" s="377">
        <f t="shared" si="2"/>
        <v>192.65625</v>
      </c>
      <c r="U16" s="377">
        <f t="shared" si="3"/>
        <v>182.14285714285714</v>
      </c>
      <c r="V16" s="377">
        <f t="shared" si="4"/>
        <v>146.875</v>
      </c>
    </row>
    <row r="17" spans="1:22" s="149" customFormat="1" ht="13.5" customHeight="1" x14ac:dyDescent="0.4">
      <c r="A17" s="144"/>
      <c r="B17" s="482">
        <v>5</v>
      </c>
      <c r="C17" s="477" t="s">
        <v>106</v>
      </c>
      <c r="D17" s="478">
        <f t="array" ref="D17">VLOOKUP(E17&amp;F17,CHOOSE({1,2},'GEO-MUN'!$B$1:$B$5573&amp;'GEO-MUN'!$D$1:$D$5573,'GEO-MUN'!$A$1:$A$5573),2,0)</f>
        <v>3542206</v>
      </c>
      <c r="E17" s="479" t="s">
        <v>299</v>
      </c>
      <c r="F17" s="480" t="s">
        <v>22</v>
      </c>
      <c r="G17" s="477" t="s">
        <v>10</v>
      </c>
      <c r="H17" s="477" t="s">
        <v>5606</v>
      </c>
      <c r="I17" s="474" t="s">
        <v>4</v>
      </c>
      <c r="J17" s="377">
        <f>VLOOKUP($F17,'8. estadorefin'!$C$10:$O$23,2,)</f>
        <v>4005</v>
      </c>
      <c r="K17" s="377">
        <f>VLOOKUP($F17,'8. estadorefin'!$C$10:$O$23,6,)</f>
        <v>2160</v>
      </c>
      <c r="L17" s="377">
        <f>VLOOKUP($F17,'8. estadorefin'!$C$10:$O$23,10,)</f>
        <v>6165</v>
      </c>
      <c r="M17" s="377">
        <f>VLOOKUP($F17,'8. estadorefin'!$C$10:$O$23,4,)</f>
        <v>2550</v>
      </c>
      <c r="N17" s="377">
        <f>VLOOKUP($F17,'8. estadorefin'!$C$10:$O$23,8,)</f>
        <v>2150</v>
      </c>
      <c r="O17" s="377">
        <f>VLOOKUP($F17,'8. estadorefin'!$C$10:$O$23,12,)</f>
        <v>4700</v>
      </c>
      <c r="P17" s="83">
        <f t="array" ref="P17">SUMPRODUCT(($F$7:$F$128=$F17)*($I$7:$I$128="Ativa"))</f>
        <v>14</v>
      </c>
      <c r="Q17" s="83">
        <f t="array" ref="Q17">SUMPRODUCT(($F$7:$F$128=$F17)*($I$7:$I$128="Parada"))</f>
        <v>5</v>
      </c>
      <c r="R17" s="380">
        <f t="shared" si="0"/>
        <v>32</v>
      </c>
      <c r="S17" s="377">
        <f t="shared" si="1"/>
        <v>432</v>
      </c>
      <c r="T17" s="377">
        <f t="shared" si="2"/>
        <v>192.65625</v>
      </c>
      <c r="U17" s="377">
        <f t="shared" si="3"/>
        <v>430</v>
      </c>
      <c r="V17" s="377">
        <f t="shared" si="4"/>
        <v>146.875</v>
      </c>
    </row>
    <row r="18" spans="1:22" s="149" customFormat="1" ht="13.5" customHeight="1" x14ac:dyDescent="0.4">
      <c r="A18" s="144"/>
      <c r="B18" s="483">
        <v>6</v>
      </c>
      <c r="C18" s="477" t="s">
        <v>26</v>
      </c>
      <c r="D18" s="478">
        <f t="array" ref="D18">VLOOKUP(E18&amp;F18,CHOOSE({1,2},'GEO-MUN'!$B$1:$B$5573&amp;'GEO-MUN'!$D$1:$D$5573,'GEO-MUN'!$A$1:$A$5573),2,0)</f>
        <v>4314100</v>
      </c>
      <c r="E18" s="479" t="s">
        <v>306</v>
      </c>
      <c r="F18" s="484" t="s">
        <v>13</v>
      </c>
      <c r="G18" s="485" t="s">
        <v>10</v>
      </c>
      <c r="H18" s="477" t="s">
        <v>5606</v>
      </c>
      <c r="I18" s="486" t="s">
        <v>4</v>
      </c>
      <c r="J18" s="377">
        <f>VLOOKUP($F18,'8. estadorefin'!$C$10:$O$23,2,)</f>
        <v>1720</v>
      </c>
      <c r="K18" s="377">
        <f>VLOOKUP($F18,'8. estadorefin'!$C$10:$O$23,6,)</f>
        <v>700</v>
      </c>
      <c r="L18" s="377">
        <f>VLOOKUP($F18,'8. estadorefin'!$C$10:$O$23,10,)</f>
        <v>2420</v>
      </c>
      <c r="M18" s="377">
        <f>VLOOKUP($F18,'8. estadorefin'!$C$10:$O$23,4,)</f>
        <v>1120</v>
      </c>
      <c r="N18" s="377">
        <f>VLOOKUP($F18,'8. estadorefin'!$C$10:$O$23,8,)</f>
        <v>853</v>
      </c>
      <c r="O18" s="377">
        <f>VLOOKUP($F18,'8. estadorefin'!$C$10:$O$23,12,)</f>
        <v>1973</v>
      </c>
      <c r="P18" s="83">
        <f t="array" ref="P18">SUMPRODUCT(($F$7:$F$128=$F18)*($I$7:$I$128="Ativa"))</f>
        <v>6</v>
      </c>
      <c r="Q18" s="83">
        <f t="array" ref="Q18">SUMPRODUCT(($F$7:$F$128=$F18)*($I$7:$I$128="Parada"))</f>
        <v>4</v>
      </c>
      <c r="R18" s="380">
        <f t="shared" si="0"/>
        <v>16</v>
      </c>
      <c r="S18" s="377">
        <f t="shared" si="1"/>
        <v>175</v>
      </c>
      <c r="T18" s="377">
        <f t="shared" si="2"/>
        <v>151.25</v>
      </c>
      <c r="U18" s="377">
        <f t="shared" si="3"/>
        <v>213.25</v>
      </c>
      <c r="V18" s="377">
        <f t="shared" si="4"/>
        <v>123.3125</v>
      </c>
    </row>
    <row r="19" spans="1:22" s="149" customFormat="1" ht="13.5" customHeight="1" x14ac:dyDescent="0.4">
      <c r="A19" s="144"/>
      <c r="B19" s="172">
        <v>7</v>
      </c>
      <c r="C19" s="145" t="s">
        <v>75</v>
      </c>
      <c r="D19" s="364">
        <f t="array" ref="D19">VLOOKUP(E19&amp;F19,CHOOSE({1,2},'GEO-MUN'!$B$1:$B$5573&amp;'GEO-MUN'!$D$1:$D$5573,'GEO-MUN'!$A$1:$A$5573),2,0)</f>
        <v>3534302</v>
      </c>
      <c r="E19" s="215" t="s">
        <v>309</v>
      </c>
      <c r="F19" s="174" t="s">
        <v>22</v>
      </c>
      <c r="G19" s="173" t="s">
        <v>10</v>
      </c>
      <c r="H19" s="145" t="s">
        <v>5606</v>
      </c>
      <c r="I19" s="175" t="s">
        <v>1</v>
      </c>
      <c r="J19" s="377">
        <f>VLOOKUP($F19,'8. estadorefin'!$C$10:$O$23,2,)</f>
        <v>4005</v>
      </c>
      <c r="K19" s="377">
        <f>VLOOKUP($F19,'8. estadorefin'!$C$10:$O$23,6,)</f>
        <v>2160</v>
      </c>
      <c r="L19" s="377">
        <f>VLOOKUP($F19,'8. estadorefin'!$C$10:$O$23,10,)</f>
        <v>6165</v>
      </c>
      <c r="M19" s="377">
        <f>VLOOKUP($F19,'8. estadorefin'!$C$10:$O$23,4,)</f>
        <v>2550</v>
      </c>
      <c r="N19" s="377">
        <f>VLOOKUP($F19,'8. estadorefin'!$C$10:$O$23,8,)</f>
        <v>2150</v>
      </c>
      <c r="O19" s="377">
        <f>VLOOKUP($F19,'8. estadorefin'!$C$10:$O$23,12,)</f>
        <v>4700</v>
      </c>
      <c r="P19" s="83">
        <f t="array" ref="P19">SUMPRODUCT(($F$7:$F$128=$F19)*($I$7:$I$128="Ativa"))</f>
        <v>14</v>
      </c>
      <c r="Q19" s="83">
        <f t="array" ref="Q19">SUMPRODUCT(($F$7:$F$128=$F19)*($I$7:$I$128="Parada"))</f>
        <v>5</v>
      </c>
      <c r="R19" s="380">
        <f t="shared" si="0"/>
        <v>32</v>
      </c>
      <c r="S19" s="377">
        <f t="shared" si="1"/>
        <v>286.07142857142856</v>
      </c>
      <c r="T19" s="377">
        <f t="shared" si="2"/>
        <v>192.65625</v>
      </c>
      <c r="U19" s="377">
        <f t="shared" si="3"/>
        <v>182.14285714285714</v>
      </c>
      <c r="V19" s="377">
        <f t="shared" si="4"/>
        <v>146.875</v>
      </c>
    </row>
    <row r="20" spans="1:22" s="149" customFormat="1" ht="13.5" customHeight="1" x14ac:dyDescent="0.4">
      <c r="A20" s="144"/>
      <c r="B20" s="172">
        <v>7</v>
      </c>
      <c r="C20" s="145" t="s">
        <v>75</v>
      </c>
      <c r="D20" s="364">
        <f t="array" ref="D20">VLOOKUP(E20&amp;F20,CHOOSE({1,2},'GEO-MUN'!$B$1:$B$5573&amp;'GEO-MUN'!$D$1:$D$5573,'GEO-MUN'!$A$1:$A$5573),2,0)</f>
        <v>5201108</v>
      </c>
      <c r="E20" s="215" t="s">
        <v>310</v>
      </c>
      <c r="F20" s="174" t="s">
        <v>19</v>
      </c>
      <c r="G20" s="173" t="s">
        <v>10</v>
      </c>
      <c r="H20" s="145" t="s">
        <v>5606</v>
      </c>
      <c r="I20" s="175" t="s">
        <v>1</v>
      </c>
      <c r="J20" s="377">
        <f>VLOOKUP($F20,'8. estadorefin'!$C$10:$O$23,2,)</f>
        <v>2950</v>
      </c>
      <c r="K20" s="377">
        <f>VLOOKUP($F20,'8. estadorefin'!$C$10:$O$23,6,)</f>
        <v>150</v>
      </c>
      <c r="L20" s="377">
        <f>VLOOKUP($F20,'8. estadorefin'!$C$10:$O$23,10,)</f>
        <v>3100</v>
      </c>
      <c r="M20" s="377">
        <f>VLOOKUP($F20,'8. estadorefin'!$C$10:$O$23,4,)</f>
        <v>3127</v>
      </c>
      <c r="N20" s="377">
        <f>VLOOKUP($F20,'8. estadorefin'!$C$10:$O$23,8,)</f>
        <v>0</v>
      </c>
      <c r="O20" s="377">
        <f>VLOOKUP($F20,'8. estadorefin'!$C$10:$O$23,12,)</f>
        <v>3127</v>
      </c>
      <c r="P20" s="83">
        <f t="array" ref="P20">SUMPRODUCT(($F$7:$F$128=$F20)*($I$7:$I$128="Ativa"))</f>
        <v>8</v>
      </c>
      <c r="Q20" s="83">
        <f t="array" ref="Q20">SUMPRODUCT(($F$7:$F$128=$F20)*($I$7:$I$128="Parada"))</f>
        <v>1</v>
      </c>
      <c r="R20" s="380">
        <f t="shared" si="0"/>
        <v>14</v>
      </c>
      <c r="S20" s="377">
        <f t="shared" si="1"/>
        <v>368.75</v>
      </c>
      <c r="T20" s="377">
        <f t="shared" si="2"/>
        <v>221.42857142857142</v>
      </c>
      <c r="U20" s="377">
        <f t="shared" si="3"/>
        <v>390.875</v>
      </c>
      <c r="V20" s="377">
        <f t="shared" si="4"/>
        <v>223.35714285714286</v>
      </c>
    </row>
    <row r="21" spans="1:22" s="149" customFormat="1" ht="13.5" customHeight="1" x14ac:dyDescent="0.4">
      <c r="A21" s="144"/>
      <c r="B21" s="483">
        <v>8</v>
      </c>
      <c r="C21" s="477" t="s">
        <v>157</v>
      </c>
      <c r="D21" s="478">
        <f t="array" ref="D21">VLOOKUP(E21&amp;F21,CHOOSE({1,2},'GEO-MUN'!$B$1:$B$5573&amp;'GEO-MUN'!$D$1:$D$5573,'GEO-MUN'!$A$1:$A$5573),2,0)</f>
        <v>4219309</v>
      </c>
      <c r="E21" s="479" t="s">
        <v>312</v>
      </c>
      <c r="F21" s="484" t="s">
        <v>14</v>
      </c>
      <c r="G21" s="485" t="s">
        <v>10</v>
      </c>
      <c r="H21" s="477" t="s">
        <v>5606</v>
      </c>
      <c r="I21" s="486" t="s">
        <v>4</v>
      </c>
      <c r="J21" s="377">
        <f>VLOOKUP($F21,'8. estadorefin'!$C$10:$O$23,2,)</f>
        <v>548</v>
      </c>
      <c r="K21" s="377">
        <f>VLOOKUP($F21,'8. estadorefin'!$C$10:$O$23,6,)</f>
        <v>150</v>
      </c>
      <c r="L21" s="377">
        <f>VLOOKUP($F21,'8. estadorefin'!$C$10:$O$23,10,)</f>
        <v>698</v>
      </c>
      <c r="M21" s="377">
        <f>VLOOKUP($F21,'8. estadorefin'!$C$10:$O$23,4,)</f>
        <v>199</v>
      </c>
      <c r="N21" s="377">
        <f>VLOOKUP($F21,'8. estadorefin'!$C$10:$O$23,8,)</f>
        <v>150</v>
      </c>
      <c r="O21" s="377">
        <f>VLOOKUP($F21,'8. estadorefin'!$C$10:$O$23,12,)</f>
        <v>349</v>
      </c>
      <c r="P21" s="83">
        <f t="array" ref="P21">SUMPRODUCT(($F$7:$F$128=$F21)*($I$7:$I$128="Ativa"))</f>
        <v>2</v>
      </c>
      <c r="Q21" s="83">
        <f t="array" ref="Q21">SUMPRODUCT(($F$7:$F$128=$F21)*($I$7:$I$128="Parada"))</f>
        <v>1</v>
      </c>
      <c r="R21" s="380">
        <f t="shared" si="0"/>
        <v>6</v>
      </c>
      <c r="S21" s="377">
        <f t="shared" si="1"/>
        <v>150</v>
      </c>
      <c r="T21" s="377">
        <f t="shared" si="2"/>
        <v>116.33333333333333</v>
      </c>
      <c r="U21" s="377">
        <f t="shared" si="3"/>
        <v>150</v>
      </c>
      <c r="V21" s="377">
        <f t="shared" si="4"/>
        <v>58.166666666666664</v>
      </c>
    </row>
    <row r="22" spans="1:22" s="149" customFormat="1" ht="13.5" customHeight="1" x14ac:dyDescent="0.4">
      <c r="A22" s="144"/>
      <c r="B22" s="172">
        <v>8</v>
      </c>
      <c r="C22" s="145" t="s">
        <v>157</v>
      </c>
      <c r="D22" s="364">
        <f t="array" ref="D22">VLOOKUP(E22&amp;F22,CHOOSE({1,2},'GEO-MUN'!$B$1:$B$5573&amp;'GEO-MUN'!$D$1:$D$5573,'GEO-MUN'!$A$1:$A$5573),2,0)</f>
        <v>4118204</v>
      </c>
      <c r="E22" s="215" t="s">
        <v>333</v>
      </c>
      <c r="F22" s="174" t="s">
        <v>12</v>
      </c>
      <c r="G22" s="173" t="s">
        <v>10</v>
      </c>
      <c r="H22" s="145" t="s">
        <v>5606</v>
      </c>
      <c r="I22" s="175" t="s">
        <v>1</v>
      </c>
      <c r="J22" s="377">
        <f>VLOOKUP($F22,'8. estadorefin'!$C$10:$O$23,2,)</f>
        <v>3480</v>
      </c>
      <c r="K22" s="377">
        <f>VLOOKUP($F22,'8. estadorefin'!$C$10:$O$23,6,)</f>
        <v>550</v>
      </c>
      <c r="L22" s="377">
        <f>VLOOKUP($F22,'8. estadorefin'!$C$10:$O$23,10,)</f>
        <v>4030</v>
      </c>
      <c r="M22" s="377">
        <f>VLOOKUP($F22,'8. estadorefin'!$C$10:$O$23,4,)</f>
        <v>1582</v>
      </c>
      <c r="N22" s="377">
        <f>VLOOKUP($F22,'8. estadorefin'!$C$10:$O$23,8,)</f>
        <v>450</v>
      </c>
      <c r="O22" s="377">
        <f>VLOOKUP($F22,'8. estadorefin'!$C$10:$O$23,12,)</f>
        <v>2032</v>
      </c>
      <c r="P22" s="83">
        <f t="array" ref="P22">SUMPRODUCT(($F$7:$F$128=$F22)*($I$7:$I$128="Ativa"))</f>
        <v>6</v>
      </c>
      <c r="Q22" s="83">
        <f t="array" ref="Q22">SUMPRODUCT(($F$7:$F$128=$F22)*($I$7:$I$128="Parada"))</f>
        <v>3</v>
      </c>
      <c r="R22" s="380">
        <f t="shared" si="0"/>
        <v>16</v>
      </c>
      <c r="S22" s="377">
        <f t="shared" si="1"/>
        <v>580</v>
      </c>
      <c r="T22" s="377">
        <f t="shared" si="2"/>
        <v>251.875</v>
      </c>
      <c r="U22" s="377">
        <f t="shared" si="3"/>
        <v>263.66666666666669</v>
      </c>
      <c r="V22" s="377">
        <f t="shared" si="4"/>
        <v>127</v>
      </c>
    </row>
    <row r="23" spans="1:22" s="149" customFormat="1" ht="13.5" customHeight="1" x14ac:dyDescent="0.4">
      <c r="A23" s="144"/>
      <c r="B23" s="172">
        <v>9</v>
      </c>
      <c r="C23" s="145" t="s">
        <v>20</v>
      </c>
      <c r="D23" s="364">
        <f t="array" ref="D23">VLOOKUP(E23&amp;F23,CHOOSE({1,2},'GEO-MUN'!$B$1:$B$5573&amp;'GEO-MUN'!$D$1:$D$5573,'GEO-MUN'!$A$1:$A$5573),2,0)</f>
        <v>2919553</v>
      </c>
      <c r="E23" s="215" t="s">
        <v>315</v>
      </c>
      <c r="F23" s="174" t="s">
        <v>21</v>
      </c>
      <c r="G23" s="173" t="s">
        <v>10</v>
      </c>
      <c r="H23" s="145" t="s">
        <v>5606</v>
      </c>
      <c r="I23" s="147" t="s">
        <v>1</v>
      </c>
      <c r="J23" s="377">
        <f>VLOOKUP($F23,'8. estadorefin'!$C$10:$O$23,2,)</f>
        <v>1090</v>
      </c>
      <c r="K23" s="377">
        <f>VLOOKUP($F23,'8. estadorefin'!$C$10:$O$23,6,)</f>
        <v>0</v>
      </c>
      <c r="L23" s="377">
        <f>VLOOKUP($F23,'8. estadorefin'!$C$10:$O$23,10,)</f>
        <v>1090</v>
      </c>
      <c r="M23" s="377">
        <f>VLOOKUP($F23,'8. estadorefin'!$C$10:$O$23,4,)</f>
        <v>969</v>
      </c>
      <c r="N23" s="377">
        <f>VLOOKUP($F23,'8. estadorefin'!$C$10:$O$23,8,)</f>
        <v>0</v>
      </c>
      <c r="O23" s="377">
        <f>VLOOKUP($F23,'8. estadorefin'!$C$10:$O$23,12,)</f>
        <v>969</v>
      </c>
      <c r="P23" s="83">
        <f t="array" ref="P23">SUMPRODUCT(($F$7:$F$128=$F23)*($I$7:$I$128="Ativa"))</f>
        <v>3</v>
      </c>
      <c r="Q23" s="83">
        <f t="array" ref="Q23">SUMPRODUCT(($F$7:$F$128=$F23)*($I$7:$I$128="Parada"))</f>
        <v>0</v>
      </c>
      <c r="R23" s="380">
        <f t="shared" si="0"/>
        <v>5</v>
      </c>
      <c r="S23" s="377">
        <f t="shared" si="1"/>
        <v>363.33333333333331</v>
      </c>
      <c r="T23" s="377">
        <f t="shared" si="2"/>
        <v>218</v>
      </c>
      <c r="U23" s="377">
        <f t="shared" si="3"/>
        <v>323</v>
      </c>
      <c r="V23" s="377">
        <f t="shared" si="4"/>
        <v>193.8</v>
      </c>
    </row>
    <row r="24" spans="1:22" s="149" customFormat="1" ht="13.5" customHeight="1" x14ac:dyDescent="0.4">
      <c r="A24" s="144"/>
      <c r="B24" s="483">
        <v>9</v>
      </c>
      <c r="C24" s="477" t="s">
        <v>20</v>
      </c>
      <c r="D24" s="478">
        <f t="array" ref="D24">VLOOKUP(E24&amp;F24,CHOOSE({1,2},'GEO-MUN'!$B$1:$B$5573&amp;'GEO-MUN'!$D$1:$D$5573,'GEO-MUN'!$A$1:$A$5573),2,0)</f>
        <v>3534708</v>
      </c>
      <c r="E24" s="479" t="s">
        <v>3897</v>
      </c>
      <c r="F24" s="484" t="s">
        <v>22</v>
      </c>
      <c r="G24" s="485" t="s">
        <v>10</v>
      </c>
      <c r="H24" s="477" t="s">
        <v>5606</v>
      </c>
      <c r="I24" s="486" t="s">
        <v>4</v>
      </c>
      <c r="J24" s="377">
        <f>VLOOKUP($F24,'8. estadorefin'!$C$10:$O$23,2,)</f>
        <v>4005</v>
      </c>
      <c r="K24" s="377">
        <f>VLOOKUP($F24,'8. estadorefin'!$C$10:$O$23,6,)</f>
        <v>2160</v>
      </c>
      <c r="L24" s="377">
        <f>VLOOKUP($F24,'8. estadorefin'!$C$10:$O$23,10,)</f>
        <v>6165</v>
      </c>
      <c r="M24" s="377">
        <f>VLOOKUP($F24,'8. estadorefin'!$C$10:$O$23,4,)</f>
        <v>2550</v>
      </c>
      <c r="N24" s="377">
        <f>VLOOKUP($F24,'8. estadorefin'!$C$10:$O$23,8,)</f>
        <v>2150</v>
      </c>
      <c r="O24" s="377">
        <f>VLOOKUP($F24,'8. estadorefin'!$C$10:$O$23,12,)</f>
        <v>4700</v>
      </c>
      <c r="P24" s="83">
        <f t="array" ref="P24">SUMPRODUCT(($F$7:$F$128=$F24)*($I$7:$I$128="Ativa"))</f>
        <v>14</v>
      </c>
      <c r="Q24" s="83">
        <f t="array" ref="Q24">SUMPRODUCT(($F$7:$F$128=$F24)*($I$7:$I$128="Parada"))</f>
        <v>5</v>
      </c>
      <c r="R24" s="380">
        <f t="shared" si="0"/>
        <v>32</v>
      </c>
      <c r="S24" s="377">
        <f t="shared" si="1"/>
        <v>432</v>
      </c>
      <c r="T24" s="377">
        <f t="shared" si="2"/>
        <v>192.65625</v>
      </c>
      <c r="U24" s="377">
        <f t="shared" si="3"/>
        <v>430</v>
      </c>
      <c r="V24" s="377">
        <f t="shared" si="4"/>
        <v>146.875</v>
      </c>
    </row>
    <row r="25" spans="1:22" s="148" customFormat="1" ht="13.5" customHeight="1" x14ac:dyDescent="0.4">
      <c r="A25" s="144"/>
      <c r="B25" s="172">
        <v>9</v>
      </c>
      <c r="C25" s="145" t="s">
        <v>20</v>
      </c>
      <c r="D25" s="364">
        <f t="array" ref="D25">VLOOKUP(E25&amp;F25,CHOOSE({1,2},'GEO-MUN'!$B$1:$B$5573&amp;'GEO-MUN'!$D$1:$D$5573,'GEO-MUN'!$A$1:$A$5573),2,0)</f>
        <v>3550308</v>
      </c>
      <c r="E25" s="366" t="s">
        <v>4059</v>
      </c>
      <c r="F25" s="174" t="s">
        <v>22</v>
      </c>
      <c r="G25" s="173" t="s">
        <v>80</v>
      </c>
      <c r="H25" s="173"/>
      <c r="I25" s="175" t="s">
        <v>1</v>
      </c>
      <c r="J25" s="377">
        <f>VLOOKUP($F25,'8. estadorefin'!$C$10:$O$23,2,)</f>
        <v>4005</v>
      </c>
      <c r="K25" s="377">
        <f>VLOOKUP($F25,'8. estadorefin'!$C$10:$O$23,6,)</f>
        <v>2160</v>
      </c>
      <c r="L25" s="377">
        <f>VLOOKUP($F25,'8. estadorefin'!$C$10:$O$23,10,)</f>
        <v>6165</v>
      </c>
      <c r="M25" s="377">
        <f>VLOOKUP($F25,'8. estadorefin'!$C$10:$O$23,4,)</f>
        <v>2550</v>
      </c>
      <c r="N25" s="377">
        <f>VLOOKUP($F25,'8. estadorefin'!$C$10:$O$23,8,)</f>
        <v>2150</v>
      </c>
      <c r="O25" s="377">
        <f>VLOOKUP($F25,'8. estadorefin'!$C$10:$O$23,12,)</f>
        <v>4700</v>
      </c>
      <c r="P25" s="83">
        <f t="array" ref="P25">SUMPRODUCT(($F$7:$F$128=$F25)*($I$7:$I$128="Ativa"))</f>
        <v>14</v>
      </c>
      <c r="Q25" s="83">
        <f t="array" ref="Q25">SUMPRODUCT(($F$7:$F$128=$F25)*($I$7:$I$128="Parada"))</f>
        <v>5</v>
      </c>
      <c r="R25" s="380">
        <f t="shared" si="0"/>
        <v>32</v>
      </c>
      <c r="S25" s="377">
        <f t="shared" si="1"/>
        <v>286.07142857142856</v>
      </c>
      <c r="T25" s="377">
        <f t="shared" si="2"/>
        <v>192.65625</v>
      </c>
      <c r="U25" s="377">
        <f t="shared" si="3"/>
        <v>182.14285714285714</v>
      </c>
      <c r="V25" s="377">
        <f t="shared" si="4"/>
        <v>146.875</v>
      </c>
    </row>
    <row r="26" spans="1:22" s="149" customFormat="1" ht="13.5" customHeight="1" x14ac:dyDescent="0.4">
      <c r="A26" s="144"/>
      <c r="B26" s="172">
        <v>9</v>
      </c>
      <c r="C26" s="145" t="s">
        <v>20</v>
      </c>
      <c r="D26" s="364">
        <f t="array" ref="D26">VLOOKUP(E26&amp;F26,CHOOSE({1,2},'GEO-MUN'!$B$1:$B$5573&amp;'GEO-MUN'!$D$1:$D$5573,'GEO-MUN'!$A$1:$A$5573),2,0)</f>
        <v>2607208</v>
      </c>
      <c r="E26" s="215" t="s">
        <v>1877</v>
      </c>
      <c r="F26" s="174" t="s">
        <v>25</v>
      </c>
      <c r="G26" s="173" t="s">
        <v>259</v>
      </c>
      <c r="H26" s="145" t="s">
        <v>5606</v>
      </c>
      <c r="I26" s="175" t="s">
        <v>1</v>
      </c>
      <c r="J26" s="377">
        <f>VLOOKUP($F26,'8. estadorefin'!$C$10:$O$23,2,)</f>
        <v>490</v>
      </c>
      <c r="K26" s="377">
        <f>VLOOKUP($F26,'8. estadorefin'!$C$10:$O$23,6,)</f>
        <v>0</v>
      </c>
      <c r="L26" s="377">
        <f>VLOOKUP($F26,'8. estadorefin'!$C$10:$O$23,10,)</f>
        <v>490</v>
      </c>
      <c r="M26" s="377">
        <f>VLOOKUP($F26,'8. estadorefin'!$C$10:$O$23,4,)</f>
        <v>222</v>
      </c>
      <c r="N26" s="377">
        <f>VLOOKUP($F26,'8. estadorefin'!$C$10:$O$23,8,)</f>
        <v>0</v>
      </c>
      <c r="O26" s="377">
        <f>VLOOKUP($F26,'8. estadorefin'!$C$10:$O$23,12,)</f>
        <v>222</v>
      </c>
      <c r="P26" s="83">
        <f t="array" ref="P26">SUMPRODUCT(($F$7:$F$128=$F26)*($I$7:$I$128="Ativa"))</f>
        <v>1</v>
      </c>
      <c r="Q26" s="83">
        <f t="array" ref="Q26">SUMPRODUCT(($F$7:$F$128=$F26)*($I$7:$I$128="Parada"))</f>
        <v>0</v>
      </c>
      <c r="R26" s="380">
        <f t="shared" si="0"/>
        <v>2</v>
      </c>
      <c r="S26" s="377">
        <f t="shared" si="1"/>
        <v>490</v>
      </c>
      <c r="T26" s="377">
        <f t="shared" si="2"/>
        <v>245</v>
      </c>
      <c r="U26" s="377">
        <f t="shared" si="3"/>
        <v>222</v>
      </c>
      <c r="V26" s="377">
        <f t="shared" si="4"/>
        <v>111</v>
      </c>
    </row>
    <row r="27" spans="1:22" s="149" customFormat="1" ht="13.5" customHeight="1" x14ac:dyDescent="0.4">
      <c r="A27" s="144"/>
      <c r="B27" s="172">
        <v>9</v>
      </c>
      <c r="C27" s="145" t="s">
        <v>20</v>
      </c>
      <c r="D27" s="364">
        <f t="array" ref="D27">VLOOKUP(E27&amp;F27,CHOOSE({1,2},'GEO-MUN'!$B$1:$B$5573&amp;'GEO-MUN'!$D$1:$D$5573,'GEO-MUN'!$A$1:$A$5573),2,0)</f>
        <v>4205902</v>
      </c>
      <c r="E27" s="215" t="s">
        <v>4567</v>
      </c>
      <c r="F27" s="174" t="s">
        <v>14</v>
      </c>
      <c r="G27" s="173" t="s">
        <v>80</v>
      </c>
      <c r="H27" s="173"/>
      <c r="I27" s="175" t="s">
        <v>1</v>
      </c>
      <c r="J27" s="377">
        <f>VLOOKUP($F27,'8. estadorefin'!$C$10:$O$23,2,)</f>
        <v>548</v>
      </c>
      <c r="K27" s="377">
        <f>VLOOKUP($F27,'8. estadorefin'!$C$10:$O$23,6,)</f>
        <v>150</v>
      </c>
      <c r="L27" s="377">
        <f>VLOOKUP($F27,'8. estadorefin'!$C$10:$O$23,10,)</f>
        <v>698</v>
      </c>
      <c r="M27" s="377">
        <f>VLOOKUP($F27,'8. estadorefin'!$C$10:$O$23,4,)</f>
        <v>199</v>
      </c>
      <c r="N27" s="377">
        <f>VLOOKUP($F27,'8. estadorefin'!$C$10:$O$23,8,)</f>
        <v>150</v>
      </c>
      <c r="O27" s="377">
        <f>VLOOKUP($F27,'8. estadorefin'!$C$10:$O$23,12,)</f>
        <v>349</v>
      </c>
      <c r="P27" s="83">
        <f t="array" ref="P27">SUMPRODUCT(($F$7:$F$128=$F27)*($I$7:$I$128="Ativa"))</f>
        <v>2</v>
      </c>
      <c r="Q27" s="83">
        <f t="array" ref="Q27">SUMPRODUCT(($F$7:$F$128=$F27)*($I$7:$I$128="Parada"))</f>
        <v>1</v>
      </c>
      <c r="R27" s="380">
        <f t="shared" si="0"/>
        <v>6</v>
      </c>
      <c r="S27" s="377">
        <f t="shared" si="1"/>
        <v>274</v>
      </c>
      <c r="T27" s="377">
        <f t="shared" si="2"/>
        <v>116.33333333333333</v>
      </c>
      <c r="U27" s="377">
        <f t="shared" si="3"/>
        <v>99.5</v>
      </c>
      <c r="V27" s="377">
        <f t="shared" si="4"/>
        <v>58.166666666666664</v>
      </c>
    </row>
    <row r="28" spans="1:22" s="149" customFormat="1" ht="13.5" customHeight="1" x14ac:dyDescent="0.4">
      <c r="A28" s="144"/>
      <c r="B28" s="171">
        <v>9</v>
      </c>
      <c r="C28" s="145" t="s">
        <v>20</v>
      </c>
      <c r="D28" s="364">
        <f t="array" ref="D28">VLOOKUP(E28&amp;F28,CHOOSE({1,2},'GEO-MUN'!$B$1:$B$5573&amp;'GEO-MUN'!$D$1:$D$5573,'GEO-MUN'!$A$1:$A$5573),2,0)</f>
        <v>5212501</v>
      </c>
      <c r="E28" s="215" t="s">
        <v>319</v>
      </c>
      <c r="F28" s="146" t="s">
        <v>19</v>
      </c>
      <c r="G28" s="145" t="s">
        <v>10</v>
      </c>
      <c r="H28" s="145" t="s">
        <v>5606</v>
      </c>
      <c r="I28" s="147" t="s">
        <v>1</v>
      </c>
      <c r="J28" s="377">
        <f>VLOOKUP($F28,'8. estadorefin'!$C$10:$O$23,2,)</f>
        <v>2950</v>
      </c>
      <c r="K28" s="377">
        <f>VLOOKUP($F28,'8. estadorefin'!$C$10:$O$23,6,)</f>
        <v>150</v>
      </c>
      <c r="L28" s="377">
        <f>VLOOKUP($F28,'8. estadorefin'!$C$10:$O$23,10,)</f>
        <v>3100</v>
      </c>
      <c r="M28" s="377">
        <f>VLOOKUP($F28,'8. estadorefin'!$C$10:$O$23,4,)</f>
        <v>3127</v>
      </c>
      <c r="N28" s="377">
        <f>VLOOKUP($F28,'8. estadorefin'!$C$10:$O$23,8,)</f>
        <v>0</v>
      </c>
      <c r="O28" s="377">
        <f>VLOOKUP($F28,'8. estadorefin'!$C$10:$O$23,12,)</f>
        <v>3127</v>
      </c>
      <c r="P28" s="83">
        <f t="array" ref="P28">SUMPRODUCT(($F$7:$F$128=$F28)*($I$7:$I$128="Ativa"))</f>
        <v>8</v>
      </c>
      <c r="Q28" s="83">
        <f t="array" ref="Q28">SUMPRODUCT(($F$7:$F$128=$F28)*($I$7:$I$128="Parada"))</f>
        <v>1</v>
      </c>
      <c r="R28" s="380">
        <f t="shared" si="0"/>
        <v>14</v>
      </c>
      <c r="S28" s="377">
        <f t="shared" si="1"/>
        <v>368.75</v>
      </c>
      <c r="T28" s="377">
        <f t="shared" si="2"/>
        <v>221.42857142857142</v>
      </c>
      <c r="U28" s="377">
        <f t="shared" si="3"/>
        <v>390.875</v>
      </c>
      <c r="V28" s="377">
        <f t="shared" si="4"/>
        <v>223.35714285714286</v>
      </c>
    </row>
    <row r="29" spans="1:22" s="149" customFormat="1" ht="13.5" customHeight="1" x14ac:dyDescent="0.4">
      <c r="A29" s="144"/>
      <c r="B29" s="487">
        <v>9</v>
      </c>
      <c r="C29" s="477" t="s">
        <v>20</v>
      </c>
      <c r="D29" s="475">
        <f t="array" ref="D29">VLOOKUP(E29&amp;F29,CHOOSE({1,2},'GEO-MUN'!$B$1:$B$5573&amp;'GEO-MUN'!$D$1:$D$5573,'GEO-MUN'!$A$1:$A$5573),2,0)</f>
        <v>4307708</v>
      </c>
      <c r="E29" s="479" t="s">
        <v>366</v>
      </c>
      <c r="F29" s="480" t="s">
        <v>13</v>
      </c>
      <c r="G29" s="477" t="s">
        <v>80</v>
      </c>
      <c r="H29" s="477"/>
      <c r="I29" s="474" t="s">
        <v>4</v>
      </c>
      <c r="J29" s="377">
        <f>VLOOKUP($F29,'8. estadorefin'!$C$10:$O$23,2,)</f>
        <v>1720</v>
      </c>
      <c r="K29" s="377">
        <f>VLOOKUP($F29,'8. estadorefin'!$C$10:$O$23,6,)</f>
        <v>700</v>
      </c>
      <c r="L29" s="377">
        <f>VLOOKUP($F29,'8. estadorefin'!$C$10:$O$23,10,)</f>
        <v>2420</v>
      </c>
      <c r="M29" s="377">
        <f>VLOOKUP($F29,'8. estadorefin'!$C$10:$O$23,4,)</f>
        <v>1120</v>
      </c>
      <c r="N29" s="377">
        <f>VLOOKUP($F29,'8. estadorefin'!$C$10:$O$23,8,)</f>
        <v>853</v>
      </c>
      <c r="O29" s="377">
        <f>VLOOKUP($F29,'8. estadorefin'!$C$10:$O$23,12,)</f>
        <v>1973</v>
      </c>
      <c r="P29" s="83">
        <f t="array" ref="P29">SUMPRODUCT(($F$7:$F$128=$F29)*($I$7:$I$128="Ativa"))</f>
        <v>6</v>
      </c>
      <c r="Q29" s="83">
        <f t="array" ref="Q29">SUMPRODUCT(($F$7:$F$128=$F29)*($I$7:$I$128="Parada"))</f>
        <v>4</v>
      </c>
      <c r="R29" s="380">
        <f t="shared" si="0"/>
        <v>16</v>
      </c>
      <c r="S29" s="377">
        <f t="shared" si="1"/>
        <v>175</v>
      </c>
      <c r="T29" s="377">
        <f t="shared" si="2"/>
        <v>151.25</v>
      </c>
      <c r="U29" s="377">
        <f t="shared" si="3"/>
        <v>213.25</v>
      </c>
      <c r="V29" s="377">
        <f t="shared" si="4"/>
        <v>123.3125</v>
      </c>
    </row>
    <row r="30" spans="1:22" s="149" customFormat="1" ht="13.5" customHeight="1" x14ac:dyDescent="0.4">
      <c r="A30" s="144"/>
      <c r="B30" s="487">
        <v>9</v>
      </c>
      <c r="C30" s="477" t="s">
        <v>20</v>
      </c>
      <c r="D30" s="475">
        <f t="array" ref="D30">VLOOKUP(E30&amp;F30,CHOOSE({1,2},'GEO-MUN'!$B$1:$B$5573&amp;'GEO-MUN'!$D$1:$D$5573,'GEO-MUN'!$A$1:$A$5573),2,0)</f>
        <v>5002704</v>
      </c>
      <c r="E30" s="479" t="s">
        <v>293</v>
      </c>
      <c r="F30" s="480" t="s">
        <v>8</v>
      </c>
      <c r="G30" s="477" t="s">
        <v>10</v>
      </c>
      <c r="H30" s="477" t="s">
        <v>5606</v>
      </c>
      <c r="I30" s="474" t="s">
        <v>4</v>
      </c>
      <c r="J30" s="377">
        <f>VLOOKUP($F30,'8. estadorefin'!$C$10:$O$23,2,)</f>
        <v>950</v>
      </c>
      <c r="K30" s="377">
        <f>VLOOKUP($F30,'8. estadorefin'!$C$10:$O$23,6,)</f>
        <v>348</v>
      </c>
      <c r="L30" s="377">
        <f>VLOOKUP($F30,'8. estadorefin'!$C$10:$O$23,10,)</f>
        <v>1298</v>
      </c>
      <c r="M30" s="377">
        <f>VLOOKUP($F30,'8. estadorefin'!$C$10:$O$23,4,)</f>
        <v>273</v>
      </c>
      <c r="N30" s="377">
        <f>VLOOKUP($F30,'8. estadorefin'!$C$10:$O$23,8,)</f>
        <v>300</v>
      </c>
      <c r="O30" s="377">
        <f>VLOOKUP($F30,'8. estadorefin'!$C$10:$O$23,12,)</f>
        <v>573</v>
      </c>
      <c r="P30" s="83">
        <f t="array" ref="P30">SUMPRODUCT(($F$7:$F$128=$F30)*($I$7:$I$128="Ativa"))</f>
        <v>2</v>
      </c>
      <c r="Q30" s="83">
        <f t="array" ref="Q30">SUMPRODUCT(($F$7:$F$128=$F30)*($I$7:$I$128="Parada"))</f>
        <v>2</v>
      </c>
      <c r="R30" s="380">
        <f t="shared" si="0"/>
        <v>7</v>
      </c>
      <c r="S30" s="377">
        <f t="shared" si="1"/>
        <v>174</v>
      </c>
      <c r="T30" s="377">
        <f t="shared" si="2"/>
        <v>185.42857142857142</v>
      </c>
      <c r="U30" s="377">
        <f t="shared" si="3"/>
        <v>150</v>
      </c>
      <c r="V30" s="377">
        <f t="shared" si="4"/>
        <v>81.857142857142861</v>
      </c>
    </row>
    <row r="31" spans="1:22" s="149" customFormat="1" ht="13.5" customHeight="1" x14ac:dyDescent="0.4">
      <c r="A31" s="144"/>
      <c r="B31" s="172">
        <v>9</v>
      </c>
      <c r="C31" s="145" t="s">
        <v>20</v>
      </c>
      <c r="D31" s="364">
        <f t="array" ref="D31">VLOOKUP(E31&amp;F31,CHOOSE({1,2},'GEO-MUN'!$B$1:$B$5573&amp;'GEO-MUN'!$D$1:$D$5573,'GEO-MUN'!$A$1:$A$5573),2,0)</f>
        <v>5107602</v>
      </c>
      <c r="E31" s="215" t="s">
        <v>292</v>
      </c>
      <c r="F31" s="174" t="s">
        <v>11</v>
      </c>
      <c r="G31" s="173" t="s">
        <v>10</v>
      </c>
      <c r="H31" s="145" t="s">
        <v>5606</v>
      </c>
      <c r="I31" s="175" t="s">
        <v>1</v>
      </c>
      <c r="J31" s="377">
        <f>VLOOKUP($F31,'8. estadorefin'!$C$10:$O$23,2,)</f>
        <v>3150</v>
      </c>
      <c r="K31" s="377">
        <f>VLOOKUP($F31,'8. estadorefin'!$C$10:$O$23,6,)</f>
        <v>113</v>
      </c>
      <c r="L31" s="377">
        <f>VLOOKUP($F31,'8. estadorefin'!$C$10:$O$23,10,)</f>
        <v>3263</v>
      </c>
      <c r="M31" s="377">
        <f>VLOOKUP($F31,'8. estadorefin'!$C$10:$O$23,4,)</f>
        <v>2405</v>
      </c>
      <c r="N31" s="377">
        <f>VLOOKUP($F31,'8. estadorefin'!$C$10:$O$23,8,)</f>
        <v>0</v>
      </c>
      <c r="O31" s="377">
        <f>VLOOKUP($F31,'8. estadorefin'!$C$10:$O$23,12,)</f>
        <v>2405</v>
      </c>
      <c r="P31" s="83">
        <f t="array" ref="P31">SUMPRODUCT(($F$7:$F$128=$F31)*($I$7:$I$128="Ativa"))</f>
        <v>4</v>
      </c>
      <c r="Q31" s="83">
        <f t="array" ref="Q31">SUMPRODUCT(($F$7:$F$128=$F31)*($I$7:$I$128="Parada"))</f>
        <v>1</v>
      </c>
      <c r="R31" s="380">
        <f t="shared" si="0"/>
        <v>8</v>
      </c>
      <c r="S31" s="377">
        <f t="shared" si="1"/>
        <v>787.5</v>
      </c>
      <c r="T31" s="377">
        <f t="shared" si="2"/>
        <v>407.875</v>
      </c>
      <c r="U31" s="377">
        <f t="shared" si="3"/>
        <v>601.25</v>
      </c>
      <c r="V31" s="377">
        <f t="shared" si="4"/>
        <v>300.625</v>
      </c>
    </row>
    <row r="32" spans="1:22" s="149" customFormat="1" ht="13.5" customHeight="1" x14ac:dyDescent="0.4">
      <c r="A32" s="144"/>
      <c r="B32" s="172">
        <v>10</v>
      </c>
      <c r="C32" s="145" t="s">
        <v>99</v>
      </c>
      <c r="D32" s="364">
        <f t="array" ref="D32">VLOOKUP(E32&amp;F32,CHOOSE({1,2},'GEO-MUN'!$B$1:$B$5573&amp;'GEO-MUN'!$D$1:$D$5573,'GEO-MUN'!$A$1:$A$5573),2,0)</f>
        <v>4317202</v>
      </c>
      <c r="E32" s="215" t="s">
        <v>321</v>
      </c>
      <c r="F32" s="174" t="s">
        <v>13</v>
      </c>
      <c r="G32" s="173" t="s">
        <v>159</v>
      </c>
      <c r="H32" s="145" t="s">
        <v>5606</v>
      </c>
      <c r="I32" s="175" t="s">
        <v>1</v>
      </c>
      <c r="J32" s="377">
        <f>VLOOKUP($F32,'8. estadorefin'!$C$10:$O$23,2,)</f>
        <v>1720</v>
      </c>
      <c r="K32" s="377">
        <f>VLOOKUP($F32,'8. estadorefin'!$C$10:$O$23,6,)</f>
        <v>700</v>
      </c>
      <c r="L32" s="377">
        <f>VLOOKUP($F32,'8. estadorefin'!$C$10:$O$23,10,)</f>
        <v>2420</v>
      </c>
      <c r="M32" s="377">
        <f>VLOOKUP($F32,'8. estadorefin'!$C$10:$O$23,4,)</f>
        <v>1120</v>
      </c>
      <c r="N32" s="377">
        <f>VLOOKUP($F32,'8. estadorefin'!$C$10:$O$23,8,)</f>
        <v>853</v>
      </c>
      <c r="O32" s="377">
        <f>VLOOKUP($F32,'8. estadorefin'!$C$10:$O$23,12,)</f>
        <v>1973</v>
      </c>
      <c r="P32" s="83">
        <f t="array" ref="P32">SUMPRODUCT(($F$7:$F$128=$F32)*($I$7:$I$128="Ativa"))</f>
        <v>6</v>
      </c>
      <c r="Q32" s="83">
        <f t="array" ref="Q32">SUMPRODUCT(($F$7:$F$128=$F32)*($I$7:$I$128="Parada"))</f>
        <v>4</v>
      </c>
      <c r="R32" s="380">
        <f t="shared" si="0"/>
        <v>16</v>
      </c>
      <c r="S32" s="377">
        <f t="shared" si="1"/>
        <v>286.66666666666669</v>
      </c>
      <c r="T32" s="377">
        <f t="shared" si="2"/>
        <v>151.25</v>
      </c>
      <c r="U32" s="377">
        <f t="shared" si="3"/>
        <v>186.66666666666666</v>
      </c>
      <c r="V32" s="377">
        <f t="shared" si="4"/>
        <v>123.3125</v>
      </c>
    </row>
    <row r="33" spans="1:22" s="149" customFormat="1" ht="13.5" customHeight="1" x14ac:dyDescent="0.4">
      <c r="A33" s="144"/>
      <c r="B33" s="172">
        <v>11</v>
      </c>
      <c r="C33" s="145" t="s">
        <v>18</v>
      </c>
      <c r="D33" s="364">
        <f t="array" ref="D33">VLOOKUP(E33&amp;F33,CHOOSE({1,2},'GEO-MUN'!$B$1:$B$5573&amp;'GEO-MUN'!$D$1:$D$5573,'GEO-MUN'!$A$1:$A$5573),2,0)</f>
        <v>5211503</v>
      </c>
      <c r="E33" s="215" t="s">
        <v>325</v>
      </c>
      <c r="F33" s="174" t="s">
        <v>19</v>
      </c>
      <c r="G33" s="177" t="s">
        <v>76</v>
      </c>
      <c r="H33" s="145" t="s">
        <v>5606</v>
      </c>
      <c r="I33" s="175" t="s">
        <v>1</v>
      </c>
      <c r="J33" s="377">
        <f>VLOOKUP($F33,'8. estadorefin'!$C$10:$O$23,2,)</f>
        <v>2950</v>
      </c>
      <c r="K33" s="377">
        <f>VLOOKUP($F33,'8. estadorefin'!$C$10:$O$23,6,)</f>
        <v>150</v>
      </c>
      <c r="L33" s="377">
        <f>VLOOKUP($F33,'8. estadorefin'!$C$10:$O$23,10,)</f>
        <v>3100</v>
      </c>
      <c r="M33" s="377">
        <f>VLOOKUP($F33,'8. estadorefin'!$C$10:$O$23,4,)</f>
        <v>3127</v>
      </c>
      <c r="N33" s="377">
        <f>VLOOKUP($F33,'8. estadorefin'!$C$10:$O$23,8,)</f>
        <v>0</v>
      </c>
      <c r="O33" s="377">
        <f>VLOOKUP($F33,'8. estadorefin'!$C$10:$O$23,12,)</f>
        <v>3127</v>
      </c>
      <c r="P33" s="83">
        <f t="array" ref="P33">SUMPRODUCT(($F$7:$F$128=$F33)*($I$7:$I$128="Ativa"))</f>
        <v>8</v>
      </c>
      <c r="Q33" s="83">
        <f t="array" ref="Q33">SUMPRODUCT(($F$7:$F$128=$F33)*($I$7:$I$128="Parada"))</f>
        <v>1</v>
      </c>
      <c r="R33" s="380">
        <f t="shared" si="0"/>
        <v>14</v>
      </c>
      <c r="S33" s="377">
        <f t="shared" si="1"/>
        <v>368.75</v>
      </c>
      <c r="T33" s="377">
        <f t="shared" si="2"/>
        <v>221.42857142857142</v>
      </c>
      <c r="U33" s="377">
        <f t="shared" si="3"/>
        <v>390.875</v>
      </c>
      <c r="V33" s="377">
        <f t="shared" si="4"/>
        <v>223.35714285714286</v>
      </c>
    </row>
    <row r="34" spans="1:22" s="148" customFormat="1" ht="13.5" customHeight="1" x14ac:dyDescent="0.4">
      <c r="A34" s="144"/>
      <c r="B34" s="483">
        <v>12</v>
      </c>
      <c r="C34" s="477" t="s">
        <v>38</v>
      </c>
      <c r="D34" s="478">
        <f t="array" ref="D34">VLOOKUP(E34&amp;F34,CHOOSE({1,2},'GEO-MUN'!$B$1:$B$5573&amp;'GEO-MUN'!$D$1:$D$5573,'GEO-MUN'!$A$1:$A$5573),2,0)</f>
        <v>3528403</v>
      </c>
      <c r="E34" s="479" t="s">
        <v>3828</v>
      </c>
      <c r="F34" s="484" t="s">
        <v>22</v>
      </c>
      <c r="G34" s="485" t="s">
        <v>135</v>
      </c>
      <c r="H34" s="485"/>
      <c r="I34" s="486" t="s">
        <v>4</v>
      </c>
      <c r="J34" s="377">
        <f>VLOOKUP($F34,'8. estadorefin'!$C$10:$O$23,2,)</f>
        <v>4005</v>
      </c>
      <c r="K34" s="377">
        <f>VLOOKUP($F34,'8. estadorefin'!$C$10:$O$23,6,)</f>
        <v>2160</v>
      </c>
      <c r="L34" s="377">
        <f>VLOOKUP($F34,'8. estadorefin'!$C$10:$O$23,10,)</f>
        <v>6165</v>
      </c>
      <c r="M34" s="377">
        <f>VLOOKUP($F34,'8. estadorefin'!$C$10:$O$23,4,)</f>
        <v>2550</v>
      </c>
      <c r="N34" s="377">
        <f>VLOOKUP($F34,'8. estadorefin'!$C$10:$O$23,8,)</f>
        <v>2150</v>
      </c>
      <c r="O34" s="377">
        <f>VLOOKUP($F34,'8. estadorefin'!$C$10:$O$23,12,)</f>
        <v>4700</v>
      </c>
      <c r="P34" s="83">
        <f t="array" ref="P34">SUMPRODUCT(($F$7:$F$128=$F34)*($I$7:$I$128="Ativa"))</f>
        <v>14</v>
      </c>
      <c r="Q34" s="83">
        <f t="array" ref="Q34">SUMPRODUCT(($F$7:$F$128=$F34)*($I$7:$I$128="Parada"))</f>
        <v>5</v>
      </c>
      <c r="R34" s="380">
        <f t="shared" si="0"/>
        <v>32</v>
      </c>
      <c r="S34" s="377">
        <f t="shared" si="1"/>
        <v>432</v>
      </c>
      <c r="T34" s="377">
        <f t="shared" si="2"/>
        <v>192.65625</v>
      </c>
      <c r="U34" s="377">
        <f t="shared" si="3"/>
        <v>430</v>
      </c>
      <c r="V34" s="377">
        <f t="shared" si="4"/>
        <v>146.875</v>
      </c>
    </row>
    <row r="35" spans="1:22" s="148" customFormat="1" ht="13.5" customHeight="1" x14ac:dyDescent="0.4">
      <c r="A35" s="144"/>
      <c r="B35" s="172">
        <v>12</v>
      </c>
      <c r="C35" s="145" t="s">
        <v>38</v>
      </c>
      <c r="D35" s="364">
        <f t="array" ref="D35">VLOOKUP(E35&amp;F35,CHOOSE({1,2},'GEO-MUN'!$B$1:$B$5573&amp;'GEO-MUN'!$D$1:$D$5573,'GEO-MUN'!$A$1:$A$5573),2,0)</f>
        <v>3170206</v>
      </c>
      <c r="E35" s="215" t="s">
        <v>294</v>
      </c>
      <c r="F35" s="174" t="s">
        <v>15</v>
      </c>
      <c r="G35" s="173" t="s">
        <v>10</v>
      </c>
      <c r="H35" s="173" t="s">
        <v>5606</v>
      </c>
      <c r="I35" s="147" t="s">
        <v>1</v>
      </c>
      <c r="J35" s="377">
        <f>VLOOKUP($F35,'8. estadorefin'!$C$10:$O$23,2,)</f>
        <v>1300</v>
      </c>
      <c r="K35" s="377">
        <f>VLOOKUP($F35,'8. estadorefin'!$C$10:$O$23,6,)</f>
        <v>0</v>
      </c>
      <c r="L35" s="377">
        <f>VLOOKUP($F35,'8. estadorefin'!$C$10:$O$23,10,)</f>
        <v>1300</v>
      </c>
      <c r="M35" s="377">
        <f>VLOOKUP($F35,'8. estadorefin'!$C$10:$O$23,4,)</f>
        <v>905</v>
      </c>
      <c r="N35" s="377">
        <f>VLOOKUP($F35,'8. estadorefin'!$C$10:$O$23,8,)</f>
        <v>0</v>
      </c>
      <c r="O35" s="377">
        <f>VLOOKUP($F35,'8. estadorefin'!$C$10:$O$23,12,)</f>
        <v>905</v>
      </c>
      <c r="P35" s="83">
        <f t="array" ref="P35">SUMPRODUCT(($F$7:$F$128=$F35)*($I$7:$I$128="Ativa"))</f>
        <v>3</v>
      </c>
      <c r="Q35" s="83">
        <f t="array" ref="Q35">SUMPRODUCT(($F$7:$F$128=$F35)*($I$7:$I$128="Parada"))</f>
        <v>0</v>
      </c>
      <c r="R35" s="380">
        <f t="shared" si="0"/>
        <v>4</v>
      </c>
      <c r="S35" s="377">
        <f t="shared" si="1"/>
        <v>433.33333333333331</v>
      </c>
      <c r="T35" s="377">
        <f t="shared" si="2"/>
        <v>325</v>
      </c>
      <c r="U35" s="377">
        <f t="shared" si="3"/>
        <v>301.66666666666669</v>
      </c>
      <c r="V35" s="377">
        <f t="shared" si="4"/>
        <v>226.25</v>
      </c>
    </row>
    <row r="36" spans="1:22" s="149" customFormat="1" ht="13.5" customHeight="1" x14ac:dyDescent="0.4">
      <c r="A36" s="144"/>
      <c r="B36" s="483">
        <v>12</v>
      </c>
      <c r="C36" s="477" t="s">
        <v>38</v>
      </c>
      <c r="D36" s="478">
        <f t="array" ref="D36">VLOOKUP(E36&amp;F36,CHOOSE({1,2},'GEO-MUN'!$B$1:$B$5573&amp;'GEO-MUN'!$D$1:$D$5573,'GEO-MUN'!$A$1:$A$5573),2,0)</f>
        <v>4119905</v>
      </c>
      <c r="E36" s="479" t="s">
        <v>317</v>
      </c>
      <c r="F36" s="484" t="s">
        <v>12</v>
      </c>
      <c r="G36" s="485" t="s">
        <v>10</v>
      </c>
      <c r="H36" s="485" t="s">
        <v>5606</v>
      </c>
      <c r="I36" s="486" t="s">
        <v>4</v>
      </c>
      <c r="J36" s="377">
        <f>VLOOKUP($F36,'8. estadorefin'!$C$10:$O$23,2,)</f>
        <v>3480</v>
      </c>
      <c r="K36" s="377">
        <f>VLOOKUP($F36,'8. estadorefin'!$C$10:$O$23,6,)</f>
        <v>550</v>
      </c>
      <c r="L36" s="377">
        <f>VLOOKUP($F36,'8. estadorefin'!$C$10:$O$23,10,)</f>
        <v>4030</v>
      </c>
      <c r="M36" s="377">
        <f>VLOOKUP($F36,'8. estadorefin'!$C$10:$O$23,4,)</f>
        <v>1582</v>
      </c>
      <c r="N36" s="377">
        <f>VLOOKUP($F36,'8. estadorefin'!$C$10:$O$23,8,)</f>
        <v>450</v>
      </c>
      <c r="O36" s="377">
        <f>VLOOKUP($F36,'8. estadorefin'!$C$10:$O$23,12,)</f>
        <v>2032</v>
      </c>
      <c r="P36" s="83">
        <f t="array" ref="P36">SUMPRODUCT(($F$7:$F$128=$F36)*($I$7:$I$128="Ativa"))</f>
        <v>6</v>
      </c>
      <c r="Q36" s="83">
        <f t="array" ref="Q36">SUMPRODUCT(($F$7:$F$128=$F36)*($I$7:$I$128="Parada"))</f>
        <v>3</v>
      </c>
      <c r="R36" s="380">
        <f t="shared" si="0"/>
        <v>16</v>
      </c>
      <c r="S36" s="377">
        <f t="shared" si="1"/>
        <v>183.33333333333334</v>
      </c>
      <c r="T36" s="377">
        <f t="shared" si="2"/>
        <v>251.875</v>
      </c>
      <c r="U36" s="377">
        <f t="shared" si="3"/>
        <v>150</v>
      </c>
      <c r="V36" s="377">
        <f t="shared" si="4"/>
        <v>127</v>
      </c>
    </row>
    <row r="37" spans="1:22" s="149" customFormat="1" ht="13.5" customHeight="1" x14ac:dyDescent="0.4">
      <c r="A37" s="144"/>
      <c r="B37" s="171">
        <v>12</v>
      </c>
      <c r="C37" s="145" t="s">
        <v>38</v>
      </c>
      <c r="D37" s="364">
        <f t="array" ref="D37">VLOOKUP(E37&amp;F37,CHOOSE({1,2},'GEO-MUN'!$B$1:$B$5573&amp;'GEO-MUN'!$D$1:$D$5573,'GEO-MUN'!$A$1:$A$5573),2,0)</f>
        <v>5218805</v>
      </c>
      <c r="E37" s="215" t="s">
        <v>311</v>
      </c>
      <c r="F37" s="146" t="s">
        <v>19</v>
      </c>
      <c r="G37" s="145" t="s">
        <v>10</v>
      </c>
      <c r="H37" s="173" t="s">
        <v>5606</v>
      </c>
      <c r="I37" s="147" t="s">
        <v>1</v>
      </c>
      <c r="J37" s="377">
        <f>VLOOKUP($F37,'8. estadorefin'!$C$10:$O$23,2,)</f>
        <v>2950</v>
      </c>
      <c r="K37" s="377">
        <f>VLOOKUP($F37,'8. estadorefin'!$C$10:$O$23,6,)</f>
        <v>150</v>
      </c>
      <c r="L37" s="377">
        <f>VLOOKUP($F37,'8. estadorefin'!$C$10:$O$23,10,)</f>
        <v>3100</v>
      </c>
      <c r="M37" s="377">
        <f>VLOOKUP($F37,'8. estadorefin'!$C$10:$O$23,4,)</f>
        <v>3127</v>
      </c>
      <c r="N37" s="377">
        <f>VLOOKUP($F37,'8. estadorefin'!$C$10:$O$23,8,)</f>
        <v>0</v>
      </c>
      <c r="O37" s="377">
        <f>VLOOKUP($F37,'8. estadorefin'!$C$10:$O$23,12,)</f>
        <v>3127</v>
      </c>
      <c r="P37" s="83">
        <f t="array" ref="P37">SUMPRODUCT(($F$7:$F$128=$F37)*($I$7:$I$128="Ativa"))</f>
        <v>8</v>
      </c>
      <c r="Q37" s="83">
        <f t="array" ref="Q37">SUMPRODUCT(($F$7:$F$128=$F37)*($I$7:$I$128="Parada"))</f>
        <v>1</v>
      </c>
      <c r="R37" s="380">
        <f t="shared" si="0"/>
        <v>14</v>
      </c>
      <c r="S37" s="377">
        <f t="shared" si="1"/>
        <v>368.75</v>
      </c>
      <c r="T37" s="377">
        <f t="shared" si="2"/>
        <v>221.42857142857142</v>
      </c>
      <c r="U37" s="377">
        <f t="shared" si="3"/>
        <v>390.875</v>
      </c>
      <c r="V37" s="377">
        <f t="shared" si="4"/>
        <v>223.35714285714286</v>
      </c>
    </row>
    <row r="38" spans="1:22" s="149" customFormat="1" ht="13.5" customHeight="1" x14ac:dyDescent="0.4">
      <c r="A38" s="144"/>
      <c r="B38" s="487">
        <v>12</v>
      </c>
      <c r="C38" s="477" t="s">
        <v>38</v>
      </c>
      <c r="D38" s="478">
        <f t="array" ref="D38">VLOOKUP(E38&amp;F38,CHOOSE({1,2},'GEO-MUN'!$B$1:$B$5573&amp;'GEO-MUN'!$D$1:$D$5573,'GEO-MUN'!$A$1:$A$5573),2,0)</f>
        <v>5211503</v>
      </c>
      <c r="E38" s="479" t="s">
        <v>325</v>
      </c>
      <c r="F38" s="480" t="s">
        <v>19</v>
      </c>
      <c r="G38" s="477" t="s">
        <v>136</v>
      </c>
      <c r="H38" s="477"/>
      <c r="I38" s="474" t="s">
        <v>4</v>
      </c>
      <c r="J38" s="377">
        <f>VLOOKUP($F38,'8. estadorefin'!$C$10:$O$23,2,)</f>
        <v>2950</v>
      </c>
      <c r="K38" s="377">
        <f>VLOOKUP($F38,'8. estadorefin'!$C$10:$O$23,6,)</f>
        <v>150</v>
      </c>
      <c r="L38" s="377">
        <f>VLOOKUP($F38,'8. estadorefin'!$C$10:$O$23,10,)</f>
        <v>3100</v>
      </c>
      <c r="M38" s="377">
        <f>VLOOKUP($F38,'8. estadorefin'!$C$10:$O$23,4,)</f>
        <v>3127</v>
      </c>
      <c r="N38" s="377">
        <f>VLOOKUP($F38,'8. estadorefin'!$C$10:$O$23,8,)</f>
        <v>0</v>
      </c>
      <c r="O38" s="377">
        <f>VLOOKUP($F38,'8. estadorefin'!$C$10:$O$23,12,)</f>
        <v>3127</v>
      </c>
      <c r="P38" s="83">
        <f t="array" ref="P38">SUMPRODUCT(($F$7:$F$128=$F38)*($I$7:$I$128="Ativa"))</f>
        <v>8</v>
      </c>
      <c r="Q38" s="83">
        <f t="array" ref="Q38">SUMPRODUCT(($F$7:$F$128=$F38)*($I$7:$I$128="Parada"))</f>
        <v>1</v>
      </c>
      <c r="R38" s="380">
        <f t="shared" si="0"/>
        <v>14</v>
      </c>
      <c r="S38" s="377">
        <f t="shared" si="1"/>
        <v>150</v>
      </c>
      <c r="T38" s="377">
        <f t="shared" si="2"/>
        <v>221.42857142857142</v>
      </c>
      <c r="U38" s="377">
        <f t="shared" si="3"/>
        <v>0</v>
      </c>
      <c r="V38" s="377">
        <f t="shared" si="4"/>
        <v>223.35714285714286</v>
      </c>
    </row>
    <row r="39" spans="1:22" s="149" customFormat="1" ht="13.5" customHeight="1" x14ac:dyDescent="0.4">
      <c r="A39" s="144"/>
      <c r="B39" s="176">
        <v>12</v>
      </c>
      <c r="C39" s="145" t="s">
        <v>38</v>
      </c>
      <c r="D39" s="364">
        <f t="array" ref="D39">VLOOKUP(E39&amp;F39,CHOOSE({1,2},'GEO-MUN'!$B$1:$B$5573&amp;'GEO-MUN'!$D$1:$D$5573,'GEO-MUN'!$A$1:$A$5573),2,0)</f>
        <v>5107040</v>
      </c>
      <c r="E39" s="215" t="s">
        <v>327</v>
      </c>
      <c r="F39" s="174" t="s">
        <v>11</v>
      </c>
      <c r="G39" s="173" t="s">
        <v>10</v>
      </c>
      <c r="H39" s="173" t="s">
        <v>5606</v>
      </c>
      <c r="I39" s="175" t="s">
        <v>1</v>
      </c>
      <c r="J39" s="377">
        <f>VLOOKUP($F39,'8. estadorefin'!$C$10:$O$23,2,)</f>
        <v>3150</v>
      </c>
      <c r="K39" s="377">
        <f>VLOOKUP($F39,'8. estadorefin'!$C$10:$O$23,6,)</f>
        <v>113</v>
      </c>
      <c r="L39" s="377">
        <f>VLOOKUP($F39,'8. estadorefin'!$C$10:$O$23,10,)</f>
        <v>3263</v>
      </c>
      <c r="M39" s="377">
        <f>VLOOKUP($F39,'8. estadorefin'!$C$10:$O$23,4,)</f>
        <v>2405</v>
      </c>
      <c r="N39" s="377">
        <f>VLOOKUP($F39,'8. estadorefin'!$C$10:$O$23,8,)</f>
        <v>0</v>
      </c>
      <c r="O39" s="377">
        <f>VLOOKUP($F39,'8. estadorefin'!$C$10:$O$23,12,)</f>
        <v>2405</v>
      </c>
      <c r="P39" s="83">
        <f t="array" ref="P39">SUMPRODUCT(($F$7:$F$128=$F39)*($I$7:$I$128="Ativa"))</f>
        <v>4</v>
      </c>
      <c r="Q39" s="83">
        <f t="array" ref="Q39">SUMPRODUCT(($F$7:$F$128=$F39)*($I$7:$I$128="Parada"))</f>
        <v>1</v>
      </c>
      <c r="R39" s="380">
        <f t="shared" si="0"/>
        <v>8</v>
      </c>
      <c r="S39" s="377">
        <f t="shared" si="1"/>
        <v>787.5</v>
      </c>
      <c r="T39" s="377">
        <f t="shared" si="2"/>
        <v>407.875</v>
      </c>
      <c r="U39" s="377">
        <f t="shared" si="3"/>
        <v>601.25</v>
      </c>
      <c r="V39" s="377">
        <f t="shared" si="4"/>
        <v>300.625</v>
      </c>
    </row>
    <row r="40" spans="1:22" s="149" customFormat="1" ht="13.5" customHeight="1" x14ac:dyDescent="0.4">
      <c r="A40" s="144"/>
      <c r="B40" s="176">
        <v>12</v>
      </c>
      <c r="C40" s="145" t="s">
        <v>38</v>
      </c>
      <c r="D40" s="364">
        <f t="array" ref="D40">VLOOKUP(E40&amp;F40,CHOOSE({1,2},'GEO-MUN'!$B$1:$B$5573&amp;'GEO-MUN'!$D$1:$D$5573,'GEO-MUN'!$A$1:$A$5573),2,0)</f>
        <v>2903201</v>
      </c>
      <c r="E40" s="215" t="s">
        <v>329</v>
      </c>
      <c r="F40" s="174" t="s">
        <v>21</v>
      </c>
      <c r="G40" s="173" t="s">
        <v>10</v>
      </c>
      <c r="H40" s="173" t="s">
        <v>5606</v>
      </c>
      <c r="I40" s="175" t="s">
        <v>1</v>
      </c>
      <c r="J40" s="377">
        <f>VLOOKUP($F40,'8. estadorefin'!$C$10:$O$23,2,)</f>
        <v>1090</v>
      </c>
      <c r="K40" s="377">
        <f>VLOOKUP($F40,'8. estadorefin'!$C$10:$O$23,6,)</f>
        <v>0</v>
      </c>
      <c r="L40" s="377">
        <f>VLOOKUP($F40,'8. estadorefin'!$C$10:$O$23,10,)</f>
        <v>1090</v>
      </c>
      <c r="M40" s="377">
        <f>VLOOKUP($F40,'8. estadorefin'!$C$10:$O$23,4,)</f>
        <v>969</v>
      </c>
      <c r="N40" s="377">
        <f>VLOOKUP($F40,'8. estadorefin'!$C$10:$O$23,8,)</f>
        <v>0</v>
      </c>
      <c r="O40" s="377">
        <f>VLOOKUP($F40,'8. estadorefin'!$C$10:$O$23,12,)</f>
        <v>969</v>
      </c>
      <c r="P40" s="83">
        <f t="array" ref="P40">SUMPRODUCT(($F$7:$F$128=$F40)*($I$7:$I$128="Ativa"))</f>
        <v>3</v>
      </c>
      <c r="Q40" s="83">
        <f t="array" ref="Q40">SUMPRODUCT(($F$7:$F$128=$F40)*($I$7:$I$128="Parada"))</f>
        <v>0</v>
      </c>
      <c r="R40" s="380">
        <f t="shared" si="0"/>
        <v>5</v>
      </c>
      <c r="S40" s="377">
        <f t="shared" si="1"/>
        <v>363.33333333333331</v>
      </c>
      <c r="T40" s="377">
        <f t="shared" si="2"/>
        <v>218</v>
      </c>
      <c r="U40" s="377">
        <f t="shared" si="3"/>
        <v>323</v>
      </c>
      <c r="V40" s="377">
        <f t="shared" si="4"/>
        <v>193.8</v>
      </c>
    </row>
    <row r="41" spans="1:22" s="149" customFormat="1" ht="13.5" customHeight="1" x14ac:dyDescent="0.4">
      <c r="A41" s="144"/>
      <c r="B41" s="172">
        <v>12</v>
      </c>
      <c r="C41" s="145" t="s">
        <v>38</v>
      </c>
      <c r="D41" s="364">
        <f t="array" ref="D41">VLOOKUP(E41&amp;F41,CHOOSE({1,2},'GEO-MUN'!$B$1:$B$5573&amp;'GEO-MUN'!$D$1:$D$5573,'GEO-MUN'!$A$1:$A$5573),2,0)</f>
        <v>5008305</v>
      </c>
      <c r="E41" s="215" t="s">
        <v>328</v>
      </c>
      <c r="F41" s="174" t="s">
        <v>8</v>
      </c>
      <c r="G41" s="173" t="s">
        <v>10</v>
      </c>
      <c r="H41" s="173" t="s">
        <v>5606</v>
      </c>
      <c r="I41" s="175" t="s">
        <v>1</v>
      </c>
      <c r="J41" s="377">
        <f>VLOOKUP($F41,'8. estadorefin'!$C$10:$O$23,2,)</f>
        <v>950</v>
      </c>
      <c r="K41" s="377">
        <f>VLOOKUP($F41,'8. estadorefin'!$C$10:$O$23,6,)</f>
        <v>348</v>
      </c>
      <c r="L41" s="377">
        <f>VLOOKUP($F41,'8. estadorefin'!$C$10:$O$23,10,)</f>
        <v>1298</v>
      </c>
      <c r="M41" s="377">
        <f>VLOOKUP($F41,'8. estadorefin'!$C$10:$O$23,4,)</f>
        <v>273</v>
      </c>
      <c r="N41" s="377">
        <f>VLOOKUP($F41,'8. estadorefin'!$C$10:$O$23,8,)</f>
        <v>300</v>
      </c>
      <c r="O41" s="377">
        <f>VLOOKUP($F41,'8. estadorefin'!$C$10:$O$23,12,)</f>
        <v>573</v>
      </c>
      <c r="P41" s="83">
        <f t="array" ref="P41">SUMPRODUCT(($F$7:$F$128=$F41)*($I$7:$I$128="Ativa"))</f>
        <v>2</v>
      </c>
      <c r="Q41" s="83">
        <f t="array" ref="Q41">SUMPRODUCT(($F$7:$F$128=$F41)*($I$7:$I$128="Parada"))</f>
        <v>2</v>
      </c>
      <c r="R41" s="380">
        <f t="shared" si="0"/>
        <v>7</v>
      </c>
      <c r="S41" s="377">
        <f t="shared" si="1"/>
        <v>475</v>
      </c>
      <c r="T41" s="377">
        <f t="shared" si="2"/>
        <v>185.42857142857142</v>
      </c>
      <c r="U41" s="377">
        <f t="shared" si="3"/>
        <v>136.5</v>
      </c>
      <c r="V41" s="377">
        <f t="shared" si="4"/>
        <v>81.857142857142861</v>
      </c>
    </row>
    <row r="42" spans="1:22" s="149" customFormat="1" ht="13.5" customHeight="1" x14ac:dyDescent="0.4">
      <c r="A42" s="144"/>
      <c r="B42" s="172">
        <v>13</v>
      </c>
      <c r="C42" s="145" t="s">
        <v>109</v>
      </c>
      <c r="D42" s="364">
        <f t="array" ref="D42">VLOOKUP(E42&amp;F42,CHOOSE({1,2},'GEO-MUN'!$B$1:$B$5573&amp;'GEO-MUN'!$D$1:$D$5573,'GEO-MUN'!$A$1:$A$5573),2,0)</f>
        <v>3534401</v>
      </c>
      <c r="E42" s="215" t="s">
        <v>3894</v>
      </c>
      <c r="F42" s="174" t="s">
        <v>22</v>
      </c>
      <c r="G42" s="173" t="s">
        <v>10</v>
      </c>
      <c r="H42" s="173" t="s">
        <v>5606</v>
      </c>
      <c r="I42" s="175" t="s">
        <v>1</v>
      </c>
      <c r="J42" s="377">
        <f>VLOOKUP($F42,'8. estadorefin'!$C$10:$O$23,2,)</f>
        <v>4005</v>
      </c>
      <c r="K42" s="377">
        <f>VLOOKUP($F42,'8. estadorefin'!$C$10:$O$23,6,)</f>
        <v>2160</v>
      </c>
      <c r="L42" s="377">
        <f>VLOOKUP($F42,'8. estadorefin'!$C$10:$O$23,10,)</f>
        <v>6165</v>
      </c>
      <c r="M42" s="377">
        <f>VLOOKUP($F42,'8. estadorefin'!$C$10:$O$23,4,)</f>
        <v>2550</v>
      </c>
      <c r="N42" s="377">
        <f>VLOOKUP($F42,'8. estadorefin'!$C$10:$O$23,8,)</f>
        <v>2150</v>
      </c>
      <c r="O42" s="377">
        <f>VLOOKUP($F42,'8. estadorefin'!$C$10:$O$23,12,)</f>
        <v>4700</v>
      </c>
      <c r="P42" s="83">
        <f t="array" ref="P42">SUMPRODUCT(($F$7:$F$128=$F42)*($I$7:$I$128="Ativa"))</f>
        <v>14</v>
      </c>
      <c r="Q42" s="83">
        <f t="array" ref="Q42">SUMPRODUCT(($F$7:$F$128=$F42)*($I$7:$I$128="Parada"))</f>
        <v>5</v>
      </c>
      <c r="R42" s="380">
        <f t="shared" si="0"/>
        <v>32</v>
      </c>
      <c r="S42" s="377">
        <f t="shared" si="1"/>
        <v>286.07142857142856</v>
      </c>
      <c r="T42" s="377">
        <f t="shared" si="2"/>
        <v>192.65625</v>
      </c>
      <c r="U42" s="377">
        <f t="shared" si="3"/>
        <v>182.14285714285714</v>
      </c>
      <c r="V42" s="377">
        <f t="shared" si="4"/>
        <v>146.875</v>
      </c>
    </row>
    <row r="43" spans="1:22" s="149" customFormat="1" ht="13.5" customHeight="1" x14ac:dyDescent="0.4">
      <c r="A43" s="144"/>
      <c r="B43" s="172">
        <v>14</v>
      </c>
      <c r="C43" s="145" t="s">
        <v>29</v>
      </c>
      <c r="D43" s="364">
        <f t="array" ref="D43">VLOOKUP(E43&amp;F43,CHOOSE({1,2},'GEO-MUN'!$B$1:$B$5573&amp;'GEO-MUN'!$D$1:$D$5573,'GEO-MUN'!$A$1:$A$5573),2,0)</f>
        <v>4104303</v>
      </c>
      <c r="E43" s="215" t="s">
        <v>332</v>
      </c>
      <c r="F43" s="174" t="s">
        <v>12</v>
      </c>
      <c r="G43" s="173" t="s">
        <v>10</v>
      </c>
      <c r="H43" s="173" t="s">
        <v>5606</v>
      </c>
      <c r="I43" s="175" t="s">
        <v>1</v>
      </c>
      <c r="J43" s="377">
        <f>VLOOKUP($F43,'8. estadorefin'!$C$10:$O$23,2,)</f>
        <v>3480</v>
      </c>
      <c r="K43" s="377">
        <f>VLOOKUP($F43,'8. estadorefin'!$C$10:$O$23,6,)</f>
        <v>550</v>
      </c>
      <c r="L43" s="377">
        <f>VLOOKUP($F43,'8. estadorefin'!$C$10:$O$23,10,)</f>
        <v>4030</v>
      </c>
      <c r="M43" s="377">
        <f>VLOOKUP($F43,'8. estadorefin'!$C$10:$O$23,4,)</f>
        <v>1582</v>
      </c>
      <c r="N43" s="377">
        <f>VLOOKUP($F43,'8. estadorefin'!$C$10:$O$23,8,)</f>
        <v>450</v>
      </c>
      <c r="O43" s="377">
        <f>VLOOKUP($F43,'8. estadorefin'!$C$10:$O$23,12,)</f>
        <v>2032</v>
      </c>
      <c r="P43" s="83">
        <f t="array" ref="P43">SUMPRODUCT(($F$7:$F$128=$F43)*($I$7:$I$128="Ativa"))</f>
        <v>6</v>
      </c>
      <c r="Q43" s="83">
        <f t="array" ref="Q43">SUMPRODUCT(($F$7:$F$128=$F43)*($I$7:$I$128="Parada"))</f>
        <v>3</v>
      </c>
      <c r="R43" s="380">
        <f t="shared" si="0"/>
        <v>16</v>
      </c>
      <c r="S43" s="377">
        <f t="shared" si="1"/>
        <v>580</v>
      </c>
      <c r="T43" s="377">
        <f t="shared" si="2"/>
        <v>251.875</v>
      </c>
      <c r="U43" s="377">
        <f t="shared" si="3"/>
        <v>263.66666666666669</v>
      </c>
      <c r="V43" s="377">
        <f t="shared" si="4"/>
        <v>127</v>
      </c>
    </row>
    <row r="44" spans="1:22" s="149" customFormat="1" ht="13.5" customHeight="1" x14ac:dyDescent="0.4">
      <c r="A44" s="144"/>
      <c r="B44" s="171">
        <v>15</v>
      </c>
      <c r="C44" s="145" t="s">
        <v>47</v>
      </c>
      <c r="D44" s="364">
        <f t="array" ref="D44">VLOOKUP(E44&amp;F44,CHOOSE({1,2},'GEO-MUN'!$B$1:$B$5573&amp;'GEO-MUN'!$D$1:$D$5573,'GEO-MUN'!$A$1:$A$5573),2,0)</f>
        <v>4115200</v>
      </c>
      <c r="E44" s="215" t="s">
        <v>334</v>
      </c>
      <c r="F44" s="174" t="s">
        <v>12</v>
      </c>
      <c r="G44" s="173" t="s">
        <v>48</v>
      </c>
      <c r="H44" s="173" t="s">
        <v>5606</v>
      </c>
      <c r="I44" s="175" t="s">
        <v>1</v>
      </c>
      <c r="J44" s="377">
        <f>VLOOKUP($F44,'8. estadorefin'!$C$10:$O$23,2,)</f>
        <v>3480</v>
      </c>
      <c r="K44" s="377">
        <f>VLOOKUP($F44,'8. estadorefin'!$C$10:$O$23,6,)</f>
        <v>550</v>
      </c>
      <c r="L44" s="377">
        <f>VLOOKUP($F44,'8. estadorefin'!$C$10:$O$23,10,)</f>
        <v>4030</v>
      </c>
      <c r="M44" s="377">
        <f>VLOOKUP($F44,'8. estadorefin'!$C$10:$O$23,4,)</f>
        <v>1582</v>
      </c>
      <c r="N44" s="377">
        <f>VLOOKUP($F44,'8. estadorefin'!$C$10:$O$23,8,)</f>
        <v>450</v>
      </c>
      <c r="O44" s="377">
        <f>VLOOKUP($F44,'8. estadorefin'!$C$10:$O$23,12,)</f>
        <v>2032</v>
      </c>
      <c r="P44" s="83">
        <f t="array" ref="P44">SUMPRODUCT(($F$7:$F$128=$F44)*($I$7:$I$128="Ativa"))</f>
        <v>6</v>
      </c>
      <c r="Q44" s="83">
        <f t="array" ref="Q44">SUMPRODUCT(($F$7:$F$128=$F44)*($I$7:$I$128="Parada"))</f>
        <v>3</v>
      </c>
      <c r="R44" s="380">
        <f t="shared" si="0"/>
        <v>16</v>
      </c>
      <c r="S44" s="377">
        <f t="shared" si="1"/>
        <v>580</v>
      </c>
      <c r="T44" s="377">
        <f t="shared" si="2"/>
        <v>251.875</v>
      </c>
      <c r="U44" s="377">
        <f t="shared" si="3"/>
        <v>263.66666666666669</v>
      </c>
      <c r="V44" s="377">
        <f t="shared" si="4"/>
        <v>127</v>
      </c>
    </row>
    <row r="45" spans="1:22" s="148" customFormat="1" ht="13.5" customHeight="1" x14ac:dyDescent="0.4">
      <c r="A45" s="144"/>
      <c r="B45" s="487">
        <v>16</v>
      </c>
      <c r="C45" s="477" t="s">
        <v>83</v>
      </c>
      <c r="D45" s="478">
        <f t="array" ref="D45">VLOOKUP(E45&amp;F45,CHOOSE({1,2},'GEO-MUN'!$B$1:$B$5573&amp;'GEO-MUN'!$D$1:$D$5573,'GEO-MUN'!$A$1:$A$5573),2,0)</f>
        <v>2304400</v>
      </c>
      <c r="E45" s="479" t="s">
        <v>336</v>
      </c>
      <c r="F45" s="480" t="s">
        <v>55</v>
      </c>
      <c r="G45" s="488" t="s">
        <v>77</v>
      </c>
      <c r="H45" s="485" t="s">
        <v>5606</v>
      </c>
      <c r="I45" s="488" t="s">
        <v>4</v>
      </c>
      <c r="J45" s="377">
        <f>VLOOKUP($F45,'8. estadorefin'!$C$10:$O$23,2,)</f>
        <v>0</v>
      </c>
      <c r="K45" s="377">
        <f>VLOOKUP($F45,'8. estadorefin'!$C$10:$O$23,6,)</f>
        <v>100</v>
      </c>
      <c r="L45" s="377">
        <f>VLOOKUP($F45,'8. estadorefin'!$C$10:$O$23,10,)</f>
        <v>100</v>
      </c>
      <c r="M45" s="377">
        <f>VLOOKUP($F45,'8. estadorefin'!$C$10:$O$23,4,)</f>
        <v>0</v>
      </c>
      <c r="N45" s="377">
        <f>VLOOKUP($F45,'8. estadorefin'!$C$10:$O$23,8,)</f>
        <v>100</v>
      </c>
      <c r="O45" s="377">
        <f>VLOOKUP($F45,'8. estadorefin'!$C$10:$O$23,12,)</f>
        <v>100</v>
      </c>
      <c r="P45" s="83">
        <f t="array" ref="P45">SUMPRODUCT(($F$7:$F$128=$F45)*($I$7:$I$128="Ativa"))</f>
        <v>0</v>
      </c>
      <c r="Q45" s="83">
        <f t="array" ref="Q45">SUMPRODUCT(($F$7:$F$128=$F45)*($I$7:$I$128="Parada"))</f>
        <v>1</v>
      </c>
      <c r="R45" s="380">
        <f t="shared" si="0"/>
        <v>2</v>
      </c>
      <c r="S45" s="377">
        <f t="shared" si="1"/>
        <v>100</v>
      </c>
      <c r="T45" s="377">
        <f t="shared" si="2"/>
        <v>50</v>
      </c>
      <c r="U45" s="377">
        <f t="shared" si="3"/>
        <v>100</v>
      </c>
      <c r="V45" s="377">
        <f t="shared" si="4"/>
        <v>50</v>
      </c>
    </row>
    <row r="46" spans="1:22" s="149" customFormat="1" ht="13.5" customHeight="1" x14ac:dyDescent="0.4">
      <c r="A46" s="144"/>
      <c r="B46" s="171">
        <v>17</v>
      </c>
      <c r="C46" s="145" t="s">
        <v>168</v>
      </c>
      <c r="D46" s="364">
        <f t="array" ref="D46">VLOOKUP(E46&amp;F46,CHOOSE({1,2},'GEO-MUN'!$B$1:$B$5573&amp;'GEO-MUN'!$D$1:$D$5573,'GEO-MUN'!$A$1:$A$5573),2,0)</f>
        <v>5100300</v>
      </c>
      <c r="E46" s="215" t="s">
        <v>297</v>
      </c>
      <c r="F46" s="146" t="s">
        <v>11</v>
      </c>
      <c r="G46" s="170" t="s">
        <v>10</v>
      </c>
      <c r="H46" s="173" t="s">
        <v>5606</v>
      </c>
      <c r="I46" s="170" t="s">
        <v>1</v>
      </c>
      <c r="J46" s="377">
        <f>VLOOKUP($F46,'8. estadorefin'!$C$10:$O$23,2,)</f>
        <v>3150</v>
      </c>
      <c r="K46" s="377">
        <f>VLOOKUP($F46,'8. estadorefin'!$C$10:$O$23,6,)</f>
        <v>113</v>
      </c>
      <c r="L46" s="377">
        <f>VLOOKUP($F46,'8. estadorefin'!$C$10:$O$23,10,)</f>
        <v>3263</v>
      </c>
      <c r="M46" s="377">
        <f>VLOOKUP($F46,'8. estadorefin'!$C$10:$O$23,4,)</f>
        <v>2405</v>
      </c>
      <c r="N46" s="377">
        <f>VLOOKUP($F46,'8. estadorefin'!$C$10:$O$23,8,)</f>
        <v>0</v>
      </c>
      <c r="O46" s="377">
        <f>VLOOKUP($F46,'8. estadorefin'!$C$10:$O$23,12,)</f>
        <v>2405</v>
      </c>
      <c r="P46" s="83">
        <f t="array" ref="P46">SUMPRODUCT(($F$7:$F$128=$F46)*($I$7:$I$128="Ativa"))</f>
        <v>4</v>
      </c>
      <c r="Q46" s="83">
        <f t="array" ref="Q46">SUMPRODUCT(($F$7:$F$128=$F46)*($I$7:$I$128="Parada"))</f>
        <v>1</v>
      </c>
      <c r="R46" s="380">
        <f t="shared" si="0"/>
        <v>8</v>
      </c>
      <c r="S46" s="377">
        <f t="shared" si="1"/>
        <v>787.5</v>
      </c>
      <c r="T46" s="377">
        <f t="shared" si="2"/>
        <v>407.875</v>
      </c>
      <c r="U46" s="377">
        <f t="shared" si="3"/>
        <v>601.25</v>
      </c>
      <c r="V46" s="377">
        <f t="shared" si="4"/>
        <v>300.625</v>
      </c>
    </row>
    <row r="47" spans="1:22" s="149" customFormat="1" ht="13.5" customHeight="1" x14ac:dyDescent="0.4">
      <c r="A47" s="144"/>
      <c r="B47" s="172">
        <v>17</v>
      </c>
      <c r="C47" s="145" t="s">
        <v>168</v>
      </c>
      <c r="D47" s="364">
        <f t="array" ref="D47">VLOOKUP(E47&amp;F47,CHOOSE({1,2},'GEO-MUN'!$B$1:$B$5573&amp;'GEO-MUN'!$D$1:$D$5573,'GEO-MUN'!$A$1:$A$5573),2,0)</f>
        <v>4119905</v>
      </c>
      <c r="E47" s="215" t="s">
        <v>317</v>
      </c>
      <c r="F47" s="174" t="s">
        <v>12</v>
      </c>
      <c r="G47" s="173" t="s">
        <v>10</v>
      </c>
      <c r="H47" s="173" t="s">
        <v>5606</v>
      </c>
      <c r="I47" s="175" t="s">
        <v>1</v>
      </c>
      <c r="J47" s="377">
        <f>VLOOKUP($F47,'8. estadorefin'!$C$10:$O$23,2,)</f>
        <v>3480</v>
      </c>
      <c r="K47" s="377">
        <f>VLOOKUP($F47,'8. estadorefin'!$C$10:$O$23,6,)</f>
        <v>550</v>
      </c>
      <c r="L47" s="377">
        <f>VLOOKUP($F47,'8. estadorefin'!$C$10:$O$23,10,)</f>
        <v>4030</v>
      </c>
      <c r="M47" s="377">
        <f>VLOOKUP($F47,'8. estadorefin'!$C$10:$O$23,4,)</f>
        <v>1582</v>
      </c>
      <c r="N47" s="377">
        <f>VLOOKUP($F47,'8. estadorefin'!$C$10:$O$23,8,)</f>
        <v>450</v>
      </c>
      <c r="O47" s="377">
        <f>VLOOKUP($F47,'8. estadorefin'!$C$10:$O$23,12,)</f>
        <v>2032</v>
      </c>
      <c r="P47" s="83">
        <f t="array" ref="P47">SUMPRODUCT(($F$7:$F$128=$F47)*($I$7:$I$128="Ativa"))</f>
        <v>6</v>
      </c>
      <c r="Q47" s="83">
        <f t="array" ref="Q47">SUMPRODUCT(($F$7:$F$128=$F47)*($I$7:$I$128="Parada"))</f>
        <v>3</v>
      </c>
      <c r="R47" s="380">
        <f t="shared" si="0"/>
        <v>16</v>
      </c>
      <c r="S47" s="377">
        <f t="shared" si="1"/>
        <v>580</v>
      </c>
      <c r="T47" s="377">
        <f t="shared" si="2"/>
        <v>251.875</v>
      </c>
      <c r="U47" s="377">
        <f t="shared" si="3"/>
        <v>263.66666666666669</v>
      </c>
      <c r="V47" s="377">
        <f t="shared" si="4"/>
        <v>127</v>
      </c>
    </row>
    <row r="48" spans="1:22" s="149" customFormat="1" ht="13.5" customHeight="1" x14ac:dyDescent="0.4">
      <c r="A48" s="144"/>
      <c r="B48" s="172">
        <v>17</v>
      </c>
      <c r="C48" s="145" t="s">
        <v>168</v>
      </c>
      <c r="D48" s="364">
        <f t="array" ref="D48">VLOOKUP(E48&amp;F48,CHOOSE({1,2},'GEO-MUN'!$B$1:$B$5573&amp;'GEO-MUN'!$D$1:$D$5573,'GEO-MUN'!$A$1:$A$5573),2,0)</f>
        <v>5211909</v>
      </c>
      <c r="E48" s="215" t="s">
        <v>349</v>
      </c>
      <c r="F48" s="174" t="s">
        <v>19</v>
      </c>
      <c r="G48" s="173" t="s">
        <v>10</v>
      </c>
      <c r="H48" s="173" t="s">
        <v>5606</v>
      </c>
      <c r="I48" s="175" t="s">
        <v>1</v>
      </c>
      <c r="J48" s="377">
        <f>VLOOKUP($F48,'8. estadorefin'!$C$10:$O$23,2,)</f>
        <v>2950</v>
      </c>
      <c r="K48" s="377">
        <f>VLOOKUP($F48,'8. estadorefin'!$C$10:$O$23,6,)</f>
        <v>150</v>
      </c>
      <c r="L48" s="377">
        <f>VLOOKUP($F48,'8. estadorefin'!$C$10:$O$23,10,)</f>
        <v>3100</v>
      </c>
      <c r="M48" s="377">
        <f>VLOOKUP($F48,'8. estadorefin'!$C$10:$O$23,4,)</f>
        <v>3127</v>
      </c>
      <c r="N48" s="377">
        <f>VLOOKUP($F48,'8. estadorefin'!$C$10:$O$23,8,)</f>
        <v>0</v>
      </c>
      <c r="O48" s="377">
        <f>VLOOKUP($F48,'8. estadorefin'!$C$10:$O$23,12,)</f>
        <v>3127</v>
      </c>
      <c r="P48" s="83">
        <f t="array" ref="P48">SUMPRODUCT(($F$7:$F$128=$F48)*($I$7:$I$128="Ativa"))</f>
        <v>8</v>
      </c>
      <c r="Q48" s="83">
        <f t="array" ref="Q48">SUMPRODUCT(($F$7:$F$128=$F48)*($I$7:$I$128="Parada"))</f>
        <v>1</v>
      </c>
      <c r="R48" s="380">
        <f t="shared" si="0"/>
        <v>14</v>
      </c>
      <c r="S48" s="377">
        <f t="shared" si="1"/>
        <v>368.75</v>
      </c>
      <c r="T48" s="377">
        <f t="shared" si="2"/>
        <v>221.42857142857142</v>
      </c>
      <c r="U48" s="377">
        <f t="shared" si="3"/>
        <v>390.875</v>
      </c>
      <c r="V48" s="377">
        <f t="shared" si="4"/>
        <v>223.35714285714286</v>
      </c>
    </row>
    <row r="49" spans="1:22" s="148" customFormat="1" ht="13.5" customHeight="1" x14ac:dyDescent="0.4">
      <c r="A49" s="144"/>
      <c r="B49" s="172">
        <v>18</v>
      </c>
      <c r="C49" s="145" t="s">
        <v>45</v>
      </c>
      <c r="D49" s="364">
        <f t="array" ref="D49">VLOOKUP(E49&amp;F49,CHOOSE({1,2},'GEO-MUN'!$B$1:$B$5573&amp;'GEO-MUN'!$D$1:$D$5573,'GEO-MUN'!$A$1:$A$5573),2,0)</f>
        <v>5218805</v>
      </c>
      <c r="E49" s="215" t="s">
        <v>311</v>
      </c>
      <c r="F49" s="174" t="s">
        <v>19</v>
      </c>
      <c r="G49" s="173" t="s">
        <v>10</v>
      </c>
      <c r="H49" s="173" t="s">
        <v>5606</v>
      </c>
      <c r="I49" s="175" t="s">
        <v>1</v>
      </c>
      <c r="J49" s="377">
        <f>VLOOKUP($F49,'8. estadorefin'!$C$10:$O$23,2,)</f>
        <v>2950</v>
      </c>
      <c r="K49" s="377">
        <f>VLOOKUP($F49,'8. estadorefin'!$C$10:$O$23,6,)</f>
        <v>150</v>
      </c>
      <c r="L49" s="377">
        <f>VLOOKUP($F49,'8. estadorefin'!$C$10:$O$23,10,)</f>
        <v>3100</v>
      </c>
      <c r="M49" s="377">
        <f>VLOOKUP($F49,'8. estadorefin'!$C$10:$O$23,4,)</f>
        <v>3127</v>
      </c>
      <c r="N49" s="377">
        <f>VLOOKUP($F49,'8. estadorefin'!$C$10:$O$23,8,)</f>
        <v>0</v>
      </c>
      <c r="O49" s="377">
        <f>VLOOKUP($F49,'8. estadorefin'!$C$10:$O$23,12,)</f>
        <v>3127</v>
      </c>
      <c r="P49" s="83">
        <f t="array" ref="P49">SUMPRODUCT(($F$7:$F$128=$F49)*($I$7:$I$128="Ativa"))</f>
        <v>8</v>
      </c>
      <c r="Q49" s="83">
        <f t="array" ref="Q49">SUMPRODUCT(($F$7:$F$128=$F49)*($I$7:$I$128="Parada"))</f>
        <v>1</v>
      </c>
      <c r="R49" s="380">
        <f t="shared" si="0"/>
        <v>14</v>
      </c>
      <c r="S49" s="377">
        <f t="shared" si="1"/>
        <v>368.75</v>
      </c>
      <c r="T49" s="377">
        <f t="shared" si="2"/>
        <v>221.42857142857142</v>
      </c>
      <c r="U49" s="377">
        <f t="shared" si="3"/>
        <v>390.875</v>
      </c>
      <c r="V49" s="377">
        <f t="shared" si="4"/>
        <v>223.35714285714286</v>
      </c>
    </row>
    <row r="50" spans="1:22" s="149" customFormat="1" ht="13.5" customHeight="1" x14ac:dyDescent="0.4">
      <c r="A50" s="144"/>
      <c r="B50" s="483">
        <v>19</v>
      </c>
      <c r="C50" s="477" t="s">
        <v>93</v>
      </c>
      <c r="D50" s="478">
        <f t="array" ref="D50">VLOOKUP(E50&amp;F50,CHOOSE({1,2},'GEO-MUN'!$B$1:$B$5573&amp;'GEO-MUN'!$D$1:$D$5573,'GEO-MUN'!$A$1:$A$5573),2,0)</f>
        <v>4104808</v>
      </c>
      <c r="E50" s="479" t="s">
        <v>337</v>
      </c>
      <c r="F50" s="484" t="s">
        <v>12</v>
      </c>
      <c r="G50" s="485" t="s">
        <v>10</v>
      </c>
      <c r="H50" s="485" t="s">
        <v>5606</v>
      </c>
      <c r="I50" s="486" t="s">
        <v>4</v>
      </c>
      <c r="J50" s="377">
        <f>VLOOKUP($F50,'8. estadorefin'!$C$10:$O$23,2,)</f>
        <v>3480</v>
      </c>
      <c r="K50" s="377">
        <f>VLOOKUP($F50,'8. estadorefin'!$C$10:$O$23,6,)</f>
        <v>550</v>
      </c>
      <c r="L50" s="377">
        <f>VLOOKUP($F50,'8. estadorefin'!$C$10:$O$23,10,)</f>
        <v>4030</v>
      </c>
      <c r="M50" s="377">
        <f>VLOOKUP($F50,'8. estadorefin'!$C$10:$O$23,4,)</f>
        <v>1582</v>
      </c>
      <c r="N50" s="377">
        <f>VLOOKUP($F50,'8. estadorefin'!$C$10:$O$23,8,)</f>
        <v>450</v>
      </c>
      <c r="O50" s="377">
        <f>VLOOKUP($F50,'8. estadorefin'!$C$10:$O$23,12,)</f>
        <v>2032</v>
      </c>
      <c r="P50" s="83">
        <f t="array" ref="P50">SUMPRODUCT(($F$7:$F$128=$F50)*($I$7:$I$128="Ativa"))</f>
        <v>6</v>
      </c>
      <c r="Q50" s="83">
        <f t="array" ref="Q50">SUMPRODUCT(($F$7:$F$128=$F50)*($I$7:$I$128="Parada"))</f>
        <v>3</v>
      </c>
      <c r="R50" s="380">
        <f t="shared" si="0"/>
        <v>16</v>
      </c>
      <c r="S50" s="377">
        <f t="shared" si="1"/>
        <v>183.33333333333334</v>
      </c>
      <c r="T50" s="377">
        <f t="shared" si="2"/>
        <v>251.875</v>
      </c>
      <c r="U50" s="377">
        <f t="shared" si="3"/>
        <v>150</v>
      </c>
      <c r="V50" s="377">
        <f t="shared" si="4"/>
        <v>127</v>
      </c>
    </row>
    <row r="51" spans="1:22" s="148" customFormat="1" ht="13.5" customHeight="1" x14ac:dyDescent="0.4">
      <c r="A51" s="144"/>
      <c r="B51" s="172">
        <v>20</v>
      </c>
      <c r="C51" s="145" t="s">
        <v>28</v>
      </c>
      <c r="D51" s="364">
        <f t="array" ref="D51">VLOOKUP(E51&amp;F51,CHOOSE({1,2},'GEO-MUN'!$B$1:$B$5573&amp;'GEO-MUN'!$D$1:$D$5573,'GEO-MUN'!$A$1:$A$5573),2,0)</f>
        <v>2211001</v>
      </c>
      <c r="E51" s="215" t="s">
        <v>343</v>
      </c>
      <c r="F51" s="174" t="s">
        <v>27</v>
      </c>
      <c r="G51" s="173" t="s">
        <v>77</v>
      </c>
      <c r="H51" s="173" t="s">
        <v>5606</v>
      </c>
      <c r="I51" s="175" t="s">
        <v>1</v>
      </c>
      <c r="J51" s="377">
        <f>VLOOKUP($F51,'8. estadorefin'!$C$10:$O$23,2,)</f>
        <v>120</v>
      </c>
      <c r="K51" s="377">
        <f>VLOOKUP($F51,'8. estadorefin'!$C$10:$O$23,6,)</f>
        <v>0</v>
      </c>
      <c r="L51" s="377">
        <f>VLOOKUP($F51,'8. estadorefin'!$C$10:$O$23,10,)</f>
        <v>120</v>
      </c>
      <c r="M51" s="377">
        <f>VLOOKUP($F51,'8. estadorefin'!$C$10:$O$23,4,)</f>
        <v>180</v>
      </c>
      <c r="N51" s="377">
        <f>VLOOKUP($F51,'8. estadorefin'!$C$10:$O$23,8,)</f>
        <v>0</v>
      </c>
      <c r="O51" s="377">
        <f>VLOOKUP($F51,'8. estadorefin'!$C$10:$O$23,12,)</f>
        <v>180</v>
      </c>
      <c r="P51" s="83">
        <f t="array" ref="P51">SUMPRODUCT(($F$7:$F$128=$F51)*($I$7:$I$128="Ativa"))</f>
        <v>1</v>
      </c>
      <c r="Q51" s="83">
        <f t="array" ref="Q51">SUMPRODUCT(($F$7:$F$128=$F51)*($I$7:$I$128="Parada"))</f>
        <v>0</v>
      </c>
      <c r="R51" s="380">
        <f t="shared" si="0"/>
        <v>2</v>
      </c>
      <c r="S51" s="377">
        <f t="shared" si="1"/>
        <v>120</v>
      </c>
      <c r="T51" s="377">
        <f t="shared" si="2"/>
        <v>60</v>
      </c>
      <c r="U51" s="377">
        <f t="shared" si="3"/>
        <v>180</v>
      </c>
      <c r="V51" s="377">
        <f t="shared" si="4"/>
        <v>90</v>
      </c>
    </row>
    <row r="52" spans="1:22" s="148" customFormat="1" ht="13.5" customHeight="1" x14ac:dyDescent="0.4">
      <c r="A52" s="144"/>
      <c r="B52" s="172">
        <v>21</v>
      </c>
      <c r="C52" s="145" t="s">
        <v>40</v>
      </c>
      <c r="D52" s="364">
        <f t="array" ref="D52">VLOOKUP(E52&amp;F52,CHOOSE({1,2},'GEO-MUN'!$B$1:$B$5573&amp;'GEO-MUN'!$D$1:$D$5573,'GEO-MUN'!$A$1:$A$5573),2,0)</f>
        <v>4309506</v>
      </c>
      <c r="E52" s="215" t="s">
        <v>344</v>
      </c>
      <c r="F52" s="174" t="s">
        <v>13</v>
      </c>
      <c r="G52" s="173" t="s">
        <v>10</v>
      </c>
      <c r="H52" s="173" t="s">
        <v>5606</v>
      </c>
      <c r="I52" s="175" t="s">
        <v>1</v>
      </c>
      <c r="J52" s="377">
        <f>VLOOKUP($F52,'8. estadorefin'!$C$10:$O$23,2,)</f>
        <v>1720</v>
      </c>
      <c r="K52" s="377">
        <f>VLOOKUP($F52,'8. estadorefin'!$C$10:$O$23,6,)</f>
        <v>700</v>
      </c>
      <c r="L52" s="377">
        <f>VLOOKUP($F52,'8. estadorefin'!$C$10:$O$23,10,)</f>
        <v>2420</v>
      </c>
      <c r="M52" s="377">
        <f>VLOOKUP($F52,'8. estadorefin'!$C$10:$O$23,4,)</f>
        <v>1120</v>
      </c>
      <c r="N52" s="377">
        <f>VLOOKUP($F52,'8. estadorefin'!$C$10:$O$23,8,)</f>
        <v>853</v>
      </c>
      <c r="O52" s="377">
        <f>VLOOKUP($F52,'8. estadorefin'!$C$10:$O$23,12,)</f>
        <v>1973</v>
      </c>
      <c r="P52" s="83">
        <f t="array" ref="P52">SUMPRODUCT(($F$7:$F$128=$F52)*($I$7:$I$128="Ativa"))</f>
        <v>6</v>
      </c>
      <c r="Q52" s="83">
        <f t="array" ref="Q52">SUMPRODUCT(($F$7:$F$128=$F52)*($I$7:$I$128="Parada"))</f>
        <v>4</v>
      </c>
      <c r="R52" s="380">
        <f t="shared" si="0"/>
        <v>16</v>
      </c>
      <c r="S52" s="377">
        <f t="shared" si="1"/>
        <v>286.66666666666669</v>
      </c>
      <c r="T52" s="377">
        <f t="shared" si="2"/>
        <v>151.25</v>
      </c>
      <c r="U52" s="377">
        <f t="shared" si="3"/>
        <v>186.66666666666666</v>
      </c>
      <c r="V52" s="377">
        <f t="shared" si="4"/>
        <v>123.3125</v>
      </c>
    </row>
    <row r="53" spans="1:22" s="149" customFormat="1" ht="13.5" customHeight="1" x14ac:dyDescent="0.4">
      <c r="A53" s="144"/>
      <c r="B53" s="172">
        <v>22</v>
      </c>
      <c r="C53" s="145" t="s">
        <v>44</v>
      </c>
      <c r="D53" s="364">
        <f t="array" ref="D53">VLOOKUP(E53&amp;F53,CHOOSE({1,2},'GEO-MUN'!$B$1:$B$5573&amp;'GEO-MUN'!$D$1:$D$5573,'GEO-MUN'!$A$1:$A$5573),2,0)</f>
        <v>3555000</v>
      </c>
      <c r="E53" s="215" t="s">
        <v>4105</v>
      </c>
      <c r="F53" s="174" t="s">
        <v>22</v>
      </c>
      <c r="G53" s="173" t="s">
        <v>10</v>
      </c>
      <c r="H53" s="173" t="s">
        <v>5606</v>
      </c>
      <c r="I53" s="175" t="s">
        <v>1</v>
      </c>
      <c r="J53" s="377">
        <f>VLOOKUP($F53,'8. estadorefin'!$C$10:$O$23,2,)</f>
        <v>4005</v>
      </c>
      <c r="K53" s="377">
        <f>VLOOKUP($F53,'8. estadorefin'!$C$10:$O$23,6,)</f>
        <v>2160</v>
      </c>
      <c r="L53" s="377">
        <f>VLOOKUP($F53,'8. estadorefin'!$C$10:$O$23,10,)</f>
        <v>6165</v>
      </c>
      <c r="M53" s="377">
        <f>VLOOKUP($F53,'8. estadorefin'!$C$10:$O$23,4,)</f>
        <v>2550</v>
      </c>
      <c r="N53" s="377">
        <f>VLOOKUP($F53,'8. estadorefin'!$C$10:$O$23,8,)</f>
        <v>2150</v>
      </c>
      <c r="O53" s="377">
        <f>VLOOKUP($F53,'8. estadorefin'!$C$10:$O$23,12,)</f>
        <v>4700</v>
      </c>
      <c r="P53" s="83">
        <f t="array" ref="P53">SUMPRODUCT(($F$7:$F$128=$F53)*($I$7:$I$128="Ativa"))</f>
        <v>14</v>
      </c>
      <c r="Q53" s="83">
        <f t="array" ref="Q53">SUMPRODUCT(($F$7:$F$128=$F53)*($I$7:$I$128="Parada"))</f>
        <v>5</v>
      </c>
      <c r="R53" s="380">
        <f t="shared" si="0"/>
        <v>32</v>
      </c>
      <c r="S53" s="377">
        <f t="shared" si="1"/>
        <v>286.07142857142856</v>
      </c>
      <c r="T53" s="377">
        <f t="shared" si="2"/>
        <v>192.65625</v>
      </c>
      <c r="U53" s="377">
        <f t="shared" si="3"/>
        <v>182.14285714285714</v>
      </c>
      <c r="V53" s="377">
        <f t="shared" si="4"/>
        <v>146.875</v>
      </c>
    </row>
    <row r="54" spans="1:22" s="149" customFormat="1" ht="13.5" customHeight="1" x14ac:dyDescent="0.4">
      <c r="A54" s="144"/>
      <c r="B54" s="172">
        <v>22</v>
      </c>
      <c r="C54" s="145" t="s">
        <v>44</v>
      </c>
      <c r="D54" s="364">
        <f t="array" ref="D54">VLOOKUP(E54&amp;F54,CHOOSE({1,2},'GEO-MUN'!$B$1:$B$5573&amp;'GEO-MUN'!$D$1:$D$5573,'GEO-MUN'!$A$1:$A$5573),2,0)</f>
        <v>5201108</v>
      </c>
      <c r="E54" s="215" t="s">
        <v>310</v>
      </c>
      <c r="F54" s="146" t="s">
        <v>19</v>
      </c>
      <c r="G54" s="145" t="s">
        <v>10</v>
      </c>
      <c r="H54" s="173" t="s">
        <v>5606</v>
      </c>
      <c r="I54" s="175" t="s">
        <v>1</v>
      </c>
      <c r="J54" s="377">
        <f>VLOOKUP($F54,'8. estadorefin'!$C$10:$O$23,2,)</f>
        <v>2950</v>
      </c>
      <c r="K54" s="377">
        <f>VLOOKUP($F54,'8. estadorefin'!$C$10:$O$23,6,)</f>
        <v>150</v>
      </c>
      <c r="L54" s="377">
        <f>VLOOKUP($F54,'8. estadorefin'!$C$10:$O$23,10,)</f>
        <v>3100</v>
      </c>
      <c r="M54" s="377">
        <f>VLOOKUP($F54,'8. estadorefin'!$C$10:$O$23,4,)</f>
        <v>3127</v>
      </c>
      <c r="N54" s="377">
        <f>VLOOKUP($F54,'8. estadorefin'!$C$10:$O$23,8,)</f>
        <v>0</v>
      </c>
      <c r="O54" s="377">
        <f>VLOOKUP($F54,'8. estadorefin'!$C$10:$O$23,12,)</f>
        <v>3127</v>
      </c>
      <c r="P54" s="83">
        <f t="array" ref="P54">SUMPRODUCT(($F$7:$F$128=$F54)*($I$7:$I$128="Ativa"))</f>
        <v>8</v>
      </c>
      <c r="Q54" s="83">
        <f t="array" ref="Q54">SUMPRODUCT(($F$7:$F$128=$F54)*($I$7:$I$128="Parada"))</f>
        <v>1</v>
      </c>
      <c r="R54" s="380">
        <f t="shared" si="0"/>
        <v>14</v>
      </c>
      <c r="S54" s="377">
        <f t="shared" si="1"/>
        <v>368.75</v>
      </c>
      <c r="T54" s="377">
        <f t="shared" si="2"/>
        <v>221.42857142857142</v>
      </c>
      <c r="U54" s="377">
        <f t="shared" si="3"/>
        <v>390.875</v>
      </c>
      <c r="V54" s="377">
        <f t="shared" si="4"/>
        <v>223.35714285714286</v>
      </c>
    </row>
    <row r="55" spans="1:22" s="149" customFormat="1" ht="13.5" customHeight="1" x14ac:dyDescent="0.4">
      <c r="A55" s="144"/>
      <c r="B55" s="172">
        <v>22</v>
      </c>
      <c r="C55" s="145" t="s">
        <v>44</v>
      </c>
      <c r="D55" s="364">
        <f t="array" ref="D55">VLOOKUP(E55&amp;F55,CHOOSE({1,2},'GEO-MUN'!$B$1:$B$5573&amp;'GEO-MUN'!$D$1:$D$5573,'GEO-MUN'!$A$1:$A$5573),2,0)</f>
        <v>3506102</v>
      </c>
      <c r="E55" s="215" t="s">
        <v>346</v>
      </c>
      <c r="F55" s="174" t="s">
        <v>22</v>
      </c>
      <c r="G55" s="173" t="s">
        <v>10</v>
      </c>
      <c r="H55" s="173" t="s">
        <v>5606</v>
      </c>
      <c r="I55" s="175" t="s">
        <v>1</v>
      </c>
      <c r="J55" s="377">
        <f>VLOOKUP($F55,'8. estadorefin'!$C$10:$O$23,2,)</f>
        <v>4005</v>
      </c>
      <c r="K55" s="377">
        <f>VLOOKUP($F55,'8. estadorefin'!$C$10:$O$23,6,)</f>
        <v>2160</v>
      </c>
      <c r="L55" s="377">
        <f>VLOOKUP($F55,'8. estadorefin'!$C$10:$O$23,10,)</f>
        <v>6165</v>
      </c>
      <c r="M55" s="377">
        <f>VLOOKUP($F55,'8. estadorefin'!$C$10:$O$23,4,)</f>
        <v>2550</v>
      </c>
      <c r="N55" s="377">
        <f>VLOOKUP($F55,'8. estadorefin'!$C$10:$O$23,8,)</f>
        <v>2150</v>
      </c>
      <c r="O55" s="377">
        <f>VLOOKUP($F55,'8. estadorefin'!$C$10:$O$23,12,)</f>
        <v>4700</v>
      </c>
      <c r="P55" s="83">
        <f t="array" ref="P55">SUMPRODUCT(($F$7:$F$128=$F55)*($I$7:$I$128="Ativa"))</f>
        <v>14</v>
      </c>
      <c r="Q55" s="83">
        <f t="array" ref="Q55">SUMPRODUCT(($F$7:$F$128=$F55)*($I$7:$I$128="Parada"))</f>
        <v>5</v>
      </c>
      <c r="R55" s="380">
        <f t="shared" si="0"/>
        <v>32</v>
      </c>
      <c r="S55" s="377">
        <f t="shared" si="1"/>
        <v>286.07142857142856</v>
      </c>
      <c r="T55" s="377">
        <f t="shared" si="2"/>
        <v>192.65625</v>
      </c>
      <c r="U55" s="377">
        <f t="shared" si="3"/>
        <v>182.14285714285714</v>
      </c>
      <c r="V55" s="377">
        <f t="shared" si="4"/>
        <v>146.875</v>
      </c>
    </row>
    <row r="56" spans="1:22" s="148" customFormat="1" ht="13.5" customHeight="1" x14ac:dyDescent="0.4">
      <c r="A56" s="144"/>
      <c r="B56" s="483">
        <v>23</v>
      </c>
      <c r="C56" s="477" t="s">
        <v>30</v>
      </c>
      <c r="D56" s="478">
        <f t="array" ref="D56">VLOOKUP(E56&amp;F56,CHOOSE({1,2},'GEO-MUN'!$B$1:$B$5573&amp;'GEO-MUN'!$D$1:$D$5573,'GEO-MUN'!$A$1:$A$5573),2,0)</f>
        <v>4103701</v>
      </c>
      <c r="E56" s="479" t="s">
        <v>347</v>
      </c>
      <c r="F56" s="484" t="s">
        <v>12</v>
      </c>
      <c r="G56" s="485" t="s">
        <v>10</v>
      </c>
      <c r="H56" s="485" t="s">
        <v>5606</v>
      </c>
      <c r="I56" s="486" t="s">
        <v>4</v>
      </c>
      <c r="J56" s="377">
        <f>VLOOKUP($F56,'8. estadorefin'!$C$10:$O$23,2,)</f>
        <v>3480</v>
      </c>
      <c r="K56" s="377">
        <f>VLOOKUP($F56,'8. estadorefin'!$C$10:$O$23,6,)</f>
        <v>550</v>
      </c>
      <c r="L56" s="377">
        <f>VLOOKUP($F56,'8. estadorefin'!$C$10:$O$23,10,)</f>
        <v>4030</v>
      </c>
      <c r="M56" s="377">
        <f>VLOOKUP($F56,'8. estadorefin'!$C$10:$O$23,4,)</f>
        <v>1582</v>
      </c>
      <c r="N56" s="377">
        <f>VLOOKUP($F56,'8. estadorefin'!$C$10:$O$23,8,)</f>
        <v>450</v>
      </c>
      <c r="O56" s="377">
        <f>VLOOKUP($F56,'8. estadorefin'!$C$10:$O$23,12,)</f>
        <v>2032</v>
      </c>
      <c r="P56" s="83">
        <f t="array" ref="P56">SUMPRODUCT(($F$7:$F$128=$F56)*($I$7:$I$128="Ativa"))</f>
        <v>6</v>
      </c>
      <c r="Q56" s="83">
        <f t="array" ref="Q56">SUMPRODUCT(($F$7:$F$128=$F56)*($I$7:$I$128="Parada"))</f>
        <v>3</v>
      </c>
      <c r="R56" s="380">
        <f t="shared" si="0"/>
        <v>16</v>
      </c>
      <c r="S56" s="377">
        <f t="shared" si="1"/>
        <v>183.33333333333334</v>
      </c>
      <c r="T56" s="377">
        <f t="shared" si="2"/>
        <v>251.875</v>
      </c>
      <c r="U56" s="377">
        <f t="shared" si="3"/>
        <v>150</v>
      </c>
      <c r="V56" s="377">
        <f t="shared" si="4"/>
        <v>127</v>
      </c>
    </row>
    <row r="57" spans="1:22" s="148" customFormat="1" ht="13.5" customHeight="1" x14ac:dyDescent="0.4">
      <c r="A57" s="144"/>
      <c r="B57" s="172">
        <v>24</v>
      </c>
      <c r="C57" s="145" t="s">
        <v>46</v>
      </c>
      <c r="D57" s="364">
        <f t="array" ref="D57">VLOOKUP(E57&amp;F57,CHOOSE({1,2},'GEO-MUN'!$B$1:$B$5573&amp;'GEO-MUN'!$D$1:$D$5573,'GEO-MUN'!$A$1:$A$5573),2,0)</f>
        <v>4101804</v>
      </c>
      <c r="E57" s="215" t="s">
        <v>348</v>
      </c>
      <c r="F57" s="174" t="s">
        <v>12</v>
      </c>
      <c r="G57" s="170" t="s">
        <v>10</v>
      </c>
      <c r="H57" s="173" t="s">
        <v>5606</v>
      </c>
      <c r="I57" s="170" t="s">
        <v>1</v>
      </c>
      <c r="J57" s="377">
        <f>VLOOKUP($F57,'8. estadorefin'!$C$10:$O$23,2,)</f>
        <v>3480</v>
      </c>
      <c r="K57" s="377">
        <f>VLOOKUP($F57,'8. estadorefin'!$C$10:$O$23,6,)</f>
        <v>550</v>
      </c>
      <c r="L57" s="377">
        <f>VLOOKUP($F57,'8. estadorefin'!$C$10:$O$23,10,)</f>
        <v>4030</v>
      </c>
      <c r="M57" s="377">
        <f>VLOOKUP($F57,'8. estadorefin'!$C$10:$O$23,4,)</f>
        <v>1582</v>
      </c>
      <c r="N57" s="377">
        <f>VLOOKUP($F57,'8. estadorefin'!$C$10:$O$23,8,)</f>
        <v>450</v>
      </c>
      <c r="O57" s="377">
        <f>VLOOKUP($F57,'8. estadorefin'!$C$10:$O$23,12,)</f>
        <v>2032</v>
      </c>
      <c r="P57" s="83">
        <f t="array" ref="P57">SUMPRODUCT(($F$7:$F$128=$F57)*($I$7:$I$128="Ativa"))</f>
        <v>6</v>
      </c>
      <c r="Q57" s="83">
        <f t="array" ref="Q57">SUMPRODUCT(($F$7:$F$128=$F57)*($I$7:$I$128="Parada"))</f>
        <v>3</v>
      </c>
      <c r="R57" s="380">
        <f t="shared" si="0"/>
        <v>16</v>
      </c>
      <c r="S57" s="377">
        <f t="shared" si="1"/>
        <v>580</v>
      </c>
      <c r="T57" s="377">
        <f t="shared" si="2"/>
        <v>251.875</v>
      </c>
      <c r="U57" s="377">
        <f t="shared" si="3"/>
        <v>263.66666666666669</v>
      </c>
      <c r="V57" s="377">
        <f t="shared" si="4"/>
        <v>127</v>
      </c>
    </row>
    <row r="58" spans="1:22" s="149" customFormat="1" ht="13.5" customHeight="1" x14ac:dyDescent="0.4">
      <c r="A58" s="144"/>
      <c r="B58" s="172">
        <v>24</v>
      </c>
      <c r="C58" s="145" t="s">
        <v>46</v>
      </c>
      <c r="D58" s="364">
        <f t="array" ref="D58">VLOOKUP(E58&amp;F58,CHOOSE({1,2},'GEO-MUN'!$B$1:$B$5573&amp;'GEO-MUN'!$D$1:$D$5573,'GEO-MUN'!$A$1:$A$5573),2,0)</f>
        <v>4103701</v>
      </c>
      <c r="E58" s="215" t="s">
        <v>347</v>
      </c>
      <c r="F58" s="174" t="s">
        <v>12</v>
      </c>
      <c r="G58" s="173" t="s">
        <v>10</v>
      </c>
      <c r="H58" s="173" t="s">
        <v>5606</v>
      </c>
      <c r="I58" s="175" t="s">
        <v>1</v>
      </c>
      <c r="J58" s="377">
        <f>VLOOKUP($F58,'8. estadorefin'!$C$10:$O$23,2,)</f>
        <v>3480</v>
      </c>
      <c r="K58" s="377">
        <f>VLOOKUP($F58,'8. estadorefin'!$C$10:$O$23,6,)</f>
        <v>550</v>
      </c>
      <c r="L58" s="377">
        <f>VLOOKUP($F58,'8. estadorefin'!$C$10:$O$23,10,)</f>
        <v>4030</v>
      </c>
      <c r="M58" s="377">
        <f>VLOOKUP($F58,'8. estadorefin'!$C$10:$O$23,4,)</f>
        <v>1582</v>
      </c>
      <c r="N58" s="377">
        <f>VLOOKUP($F58,'8. estadorefin'!$C$10:$O$23,8,)</f>
        <v>450</v>
      </c>
      <c r="O58" s="377">
        <f>VLOOKUP($F58,'8. estadorefin'!$C$10:$O$23,12,)</f>
        <v>2032</v>
      </c>
      <c r="P58" s="83">
        <f t="array" ref="P58">SUMPRODUCT(($F$7:$F$128=$F58)*($I$7:$I$128="Ativa"))</f>
        <v>6</v>
      </c>
      <c r="Q58" s="83">
        <f t="array" ref="Q58">SUMPRODUCT(($F$7:$F$128=$F58)*($I$7:$I$128="Parada"))</f>
        <v>3</v>
      </c>
      <c r="R58" s="380">
        <f t="shared" si="0"/>
        <v>16</v>
      </c>
      <c r="S58" s="377">
        <f t="shared" si="1"/>
        <v>580</v>
      </c>
      <c r="T58" s="377">
        <f t="shared" si="2"/>
        <v>251.875</v>
      </c>
      <c r="U58" s="377">
        <f t="shared" si="3"/>
        <v>263.66666666666669</v>
      </c>
      <c r="V58" s="377">
        <f t="shared" si="4"/>
        <v>127</v>
      </c>
    </row>
    <row r="59" spans="1:22" s="149" customFormat="1" ht="13.5" customHeight="1" x14ac:dyDescent="0.4">
      <c r="A59" s="144"/>
      <c r="B59" s="172">
        <v>25</v>
      </c>
      <c r="C59" s="145" t="s">
        <v>74</v>
      </c>
      <c r="D59" s="364">
        <f t="array" ref="D59">VLOOKUP(E59&amp;F59,CHOOSE({1,2},'GEO-MUN'!$B$1:$B$5573&amp;'GEO-MUN'!$D$1:$D$5573,'GEO-MUN'!$A$1:$A$5573),2,0)</f>
        <v>3518206</v>
      </c>
      <c r="E59" s="215" t="s">
        <v>351</v>
      </c>
      <c r="F59" s="174" t="s">
        <v>22</v>
      </c>
      <c r="G59" s="173" t="s">
        <v>23</v>
      </c>
      <c r="H59" s="173"/>
      <c r="I59" s="175" t="s">
        <v>1</v>
      </c>
      <c r="J59" s="377">
        <f>VLOOKUP($F59,'8. estadorefin'!$C$10:$O$23,2,)</f>
        <v>4005</v>
      </c>
      <c r="K59" s="377">
        <f>VLOOKUP($F59,'8. estadorefin'!$C$10:$O$23,6,)</f>
        <v>2160</v>
      </c>
      <c r="L59" s="377">
        <f>VLOOKUP($F59,'8. estadorefin'!$C$10:$O$23,10,)</f>
        <v>6165</v>
      </c>
      <c r="M59" s="377">
        <f>VLOOKUP($F59,'8. estadorefin'!$C$10:$O$23,4,)</f>
        <v>2550</v>
      </c>
      <c r="N59" s="377">
        <f>VLOOKUP($F59,'8. estadorefin'!$C$10:$O$23,8,)</f>
        <v>2150</v>
      </c>
      <c r="O59" s="377">
        <f>VLOOKUP($F59,'8. estadorefin'!$C$10:$O$23,12,)</f>
        <v>4700</v>
      </c>
      <c r="P59" s="83">
        <f t="array" ref="P59">SUMPRODUCT(($F$7:$F$128=$F59)*($I$7:$I$128="Ativa"))</f>
        <v>14</v>
      </c>
      <c r="Q59" s="83">
        <f t="array" ref="Q59">SUMPRODUCT(($F$7:$F$128=$F59)*($I$7:$I$128="Parada"))</f>
        <v>5</v>
      </c>
      <c r="R59" s="380">
        <f t="shared" si="0"/>
        <v>32</v>
      </c>
      <c r="S59" s="377">
        <f t="shared" si="1"/>
        <v>286.07142857142856</v>
      </c>
      <c r="T59" s="377">
        <f t="shared" si="2"/>
        <v>192.65625</v>
      </c>
      <c r="U59" s="377">
        <f t="shared" si="3"/>
        <v>182.14285714285714</v>
      </c>
      <c r="V59" s="377">
        <f t="shared" si="4"/>
        <v>146.875</v>
      </c>
    </row>
    <row r="60" spans="1:22" s="149" customFormat="1" ht="13.5" customHeight="1" x14ac:dyDescent="0.4">
      <c r="A60" s="144"/>
      <c r="B60" s="172">
        <v>26</v>
      </c>
      <c r="C60" s="145" t="s">
        <v>35</v>
      </c>
      <c r="D60" s="364">
        <f t="array" ref="D60">VLOOKUP(E60&amp;F60,CHOOSE({1,2},'GEO-MUN'!$B$1:$B$5573&amp;'GEO-MUN'!$D$1:$D$5573,'GEO-MUN'!$A$1:$A$5573),2,0)</f>
        <v>4306767</v>
      </c>
      <c r="E60" s="215" t="s">
        <v>4866</v>
      </c>
      <c r="F60" s="174" t="s">
        <v>13</v>
      </c>
      <c r="G60" s="173" t="s">
        <v>10</v>
      </c>
      <c r="H60" s="173" t="s">
        <v>5606</v>
      </c>
      <c r="I60" s="175" t="s">
        <v>1</v>
      </c>
      <c r="J60" s="377">
        <f>VLOOKUP($F60,'8. estadorefin'!$C$10:$O$23,2,)</f>
        <v>1720</v>
      </c>
      <c r="K60" s="377">
        <f>VLOOKUP($F60,'8. estadorefin'!$C$10:$O$23,6,)</f>
        <v>700</v>
      </c>
      <c r="L60" s="377">
        <f>VLOOKUP($F60,'8. estadorefin'!$C$10:$O$23,10,)</f>
        <v>2420</v>
      </c>
      <c r="M60" s="377">
        <f>VLOOKUP($F60,'8. estadorefin'!$C$10:$O$23,4,)</f>
        <v>1120</v>
      </c>
      <c r="N60" s="377">
        <f>VLOOKUP($F60,'8. estadorefin'!$C$10:$O$23,8,)</f>
        <v>853</v>
      </c>
      <c r="O60" s="377">
        <f>VLOOKUP($F60,'8. estadorefin'!$C$10:$O$23,12,)</f>
        <v>1973</v>
      </c>
      <c r="P60" s="83">
        <f t="array" ref="P60">SUMPRODUCT(($F$7:$F$128=$F60)*($I$7:$I$128="Ativa"))</f>
        <v>6</v>
      </c>
      <c r="Q60" s="83">
        <f t="array" ref="Q60">SUMPRODUCT(($F$7:$F$128=$F60)*($I$7:$I$128="Parada"))</f>
        <v>4</v>
      </c>
      <c r="R60" s="380">
        <f t="shared" si="0"/>
        <v>16</v>
      </c>
      <c r="S60" s="377">
        <f t="shared" si="1"/>
        <v>286.66666666666669</v>
      </c>
      <c r="T60" s="377">
        <f t="shared" si="2"/>
        <v>151.25</v>
      </c>
      <c r="U60" s="377">
        <f t="shared" si="3"/>
        <v>186.66666666666666</v>
      </c>
      <c r="V60" s="377">
        <f t="shared" si="4"/>
        <v>123.3125</v>
      </c>
    </row>
    <row r="61" spans="1:22" s="149" customFormat="1" ht="13.5" customHeight="1" x14ac:dyDescent="0.4">
      <c r="A61" s="144"/>
      <c r="B61" s="172">
        <v>26</v>
      </c>
      <c r="C61" s="145" t="s">
        <v>35</v>
      </c>
      <c r="D61" s="364">
        <f t="array" ref="D61">VLOOKUP(E61&amp;F61,CHOOSE({1,2},'GEO-MUN'!$B$1:$B$5573&amp;'GEO-MUN'!$D$1:$D$5573,'GEO-MUN'!$A$1:$A$5573),2,0)</f>
        <v>4306767</v>
      </c>
      <c r="E61" s="215" t="s">
        <v>4866</v>
      </c>
      <c r="F61" s="174" t="s">
        <v>13</v>
      </c>
      <c r="G61" s="173" t="s">
        <v>34</v>
      </c>
      <c r="H61" s="173"/>
      <c r="I61" s="175" t="s">
        <v>1</v>
      </c>
      <c r="J61" s="377">
        <f>VLOOKUP($F61,'8. estadorefin'!$C$10:$O$23,2,)</f>
        <v>1720</v>
      </c>
      <c r="K61" s="377">
        <f>VLOOKUP($F61,'8. estadorefin'!$C$10:$O$23,6,)</f>
        <v>700</v>
      </c>
      <c r="L61" s="377">
        <f>VLOOKUP($F61,'8. estadorefin'!$C$10:$O$23,10,)</f>
        <v>2420</v>
      </c>
      <c r="M61" s="377">
        <f>VLOOKUP($F61,'8. estadorefin'!$C$10:$O$23,4,)</f>
        <v>1120</v>
      </c>
      <c r="N61" s="377">
        <f>VLOOKUP($F61,'8. estadorefin'!$C$10:$O$23,8,)</f>
        <v>853</v>
      </c>
      <c r="O61" s="377">
        <f>VLOOKUP($F61,'8. estadorefin'!$C$10:$O$23,12,)</f>
        <v>1973</v>
      </c>
      <c r="P61" s="83">
        <f t="array" ref="P61">SUMPRODUCT(($F$7:$F$128=$F61)*($I$7:$I$128="Ativa"))</f>
        <v>6</v>
      </c>
      <c r="Q61" s="83">
        <f t="array" ref="Q61">SUMPRODUCT(($F$7:$F$128=$F61)*($I$7:$I$128="Parada"))</f>
        <v>4</v>
      </c>
      <c r="R61" s="380">
        <f t="shared" si="0"/>
        <v>16</v>
      </c>
      <c r="S61" s="377">
        <f t="shared" si="1"/>
        <v>286.66666666666669</v>
      </c>
      <c r="T61" s="377">
        <f t="shared" si="2"/>
        <v>151.25</v>
      </c>
      <c r="U61" s="377">
        <f t="shared" si="3"/>
        <v>186.66666666666666</v>
      </c>
      <c r="V61" s="377">
        <f t="shared" si="4"/>
        <v>123.3125</v>
      </c>
    </row>
    <row r="62" spans="1:22" s="149" customFormat="1" ht="13.5" customHeight="1" x14ac:dyDescent="0.4">
      <c r="A62" s="144"/>
      <c r="B62" s="172">
        <v>27</v>
      </c>
      <c r="C62" s="145" t="s">
        <v>98</v>
      </c>
      <c r="D62" s="364">
        <f t="array" ref="D62">VLOOKUP(E62&amp;F62,CHOOSE({1,2},'GEO-MUN'!$B$1:$B$5573&amp;'GEO-MUN'!$D$1:$D$5573,'GEO-MUN'!$A$1:$A$5573),2,0)</f>
        <v>4307005</v>
      </c>
      <c r="E62" s="215" t="s">
        <v>355</v>
      </c>
      <c r="F62" s="174" t="s">
        <v>13</v>
      </c>
      <c r="G62" s="173" t="s">
        <v>10</v>
      </c>
      <c r="H62" s="173" t="s">
        <v>5606</v>
      </c>
      <c r="I62" s="175" t="s">
        <v>1</v>
      </c>
      <c r="J62" s="377">
        <f>VLOOKUP($F62,'8. estadorefin'!$C$10:$O$23,2,)</f>
        <v>1720</v>
      </c>
      <c r="K62" s="377">
        <f>VLOOKUP($F62,'8. estadorefin'!$C$10:$O$23,6,)</f>
        <v>700</v>
      </c>
      <c r="L62" s="377">
        <f>VLOOKUP($F62,'8. estadorefin'!$C$10:$O$23,10,)</f>
        <v>2420</v>
      </c>
      <c r="M62" s="377">
        <f>VLOOKUP($F62,'8. estadorefin'!$C$10:$O$23,4,)</f>
        <v>1120</v>
      </c>
      <c r="N62" s="377">
        <f>VLOOKUP($F62,'8. estadorefin'!$C$10:$O$23,8,)</f>
        <v>853</v>
      </c>
      <c r="O62" s="377">
        <f>VLOOKUP($F62,'8. estadorefin'!$C$10:$O$23,12,)</f>
        <v>1973</v>
      </c>
      <c r="P62" s="83">
        <f t="array" ref="P62">SUMPRODUCT(($F$7:$F$128=$F62)*($I$7:$I$128="Ativa"))</f>
        <v>6</v>
      </c>
      <c r="Q62" s="83">
        <f t="array" ref="Q62">SUMPRODUCT(($F$7:$F$128=$F62)*($I$7:$I$128="Parada"))</f>
        <v>4</v>
      </c>
      <c r="R62" s="380">
        <f t="shared" si="0"/>
        <v>16</v>
      </c>
      <c r="S62" s="377">
        <f t="shared" si="1"/>
        <v>286.66666666666669</v>
      </c>
      <c r="T62" s="377">
        <f t="shared" si="2"/>
        <v>151.25</v>
      </c>
      <c r="U62" s="377">
        <f t="shared" si="3"/>
        <v>186.66666666666666</v>
      </c>
      <c r="V62" s="377">
        <f t="shared" si="4"/>
        <v>123.3125</v>
      </c>
    </row>
    <row r="63" spans="1:22" s="149" customFormat="1" ht="13.5" customHeight="1" x14ac:dyDescent="0.4">
      <c r="A63" s="144"/>
      <c r="B63" s="172">
        <v>28</v>
      </c>
      <c r="C63" s="145" t="s">
        <v>178</v>
      </c>
      <c r="D63" s="364">
        <f t="array" ref="D63">VLOOKUP(E63&amp;F63,CHOOSE({1,2},'GEO-MUN'!$B$1:$B$5573&amp;'GEO-MUN'!$D$1:$D$5573,'GEO-MUN'!$A$1:$A$5573),2,0)</f>
        <v>2903201</v>
      </c>
      <c r="E63" s="215" t="s">
        <v>329</v>
      </c>
      <c r="F63" s="174" t="s">
        <v>21</v>
      </c>
      <c r="G63" s="173" t="s">
        <v>10</v>
      </c>
      <c r="H63" s="173" t="s">
        <v>5606</v>
      </c>
      <c r="I63" s="175" t="s">
        <v>1</v>
      </c>
      <c r="J63" s="377">
        <f>VLOOKUP($F63,'8. estadorefin'!$C$10:$O$23,2,)</f>
        <v>1090</v>
      </c>
      <c r="K63" s="377">
        <f>VLOOKUP($F63,'8. estadorefin'!$C$10:$O$23,6,)</f>
        <v>0</v>
      </c>
      <c r="L63" s="377">
        <f>VLOOKUP($F63,'8. estadorefin'!$C$10:$O$23,10,)</f>
        <v>1090</v>
      </c>
      <c r="M63" s="377">
        <f>VLOOKUP($F63,'8. estadorefin'!$C$10:$O$23,4,)</f>
        <v>969</v>
      </c>
      <c r="N63" s="377">
        <f>VLOOKUP($F63,'8. estadorefin'!$C$10:$O$23,8,)</f>
        <v>0</v>
      </c>
      <c r="O63" s="377">
        <f>VLOOKUP($F63,'8. estadorefin'!$C$10:$O$23,12,)</f>
        <v>969</v>
      </c>
      <c r="P63" s="83">
        <f t="array" ref="P63">SUMPRODUCT(($F$7:$F$128=$F63)*($I$7:$I$128="Ativa"))</f>
        <v>3</v>
      </c>
      <c r="Q63" s="83">
        <f t="array" ref="Q63">SUMPRODUCT(($F$7:$F$128=$F63)*($I$7:$I$128="Parada"))</f>
        <v>0</v>
      </c>
      <c r="R63" s="380">
        <f t="shared" si="0"/>
        <v>5</v>
      </c>
      <c r="S63" s="377">
        <f t="shared" si="1"/>
        <v>363.33333333333331</v>
      </c>
      <c r="T63" s="377">
        <f t="shared" si="2"/>
        <v>218</v>
      </c>
      <c r="U63" s="377">
        <f t="shared" si="3"/>
        <v>323</v>
      </c>
      <c r="V63" s="377">
        <f t="shared" si="4"/>
        <v>193.8</v>
      </c>
    </row>
    <row r="64" spans="1:22" s="149" customFormat="1" ht="13.5" customHeight="1" x14ac:dyDescent="0.4">
      <c r="A64" s="144"/>
      <c r="B64" s="172">
        <v>29</v>
      </c>
      <c r="C64" s="145" t="s">
        <v>130</v>
      </c>
      <c r="D64" s="364">
        <f t="array" ref="D64">VLOOKUP(E64&amp;F64,CHOOSE({1,2},'GEO-MUN'!$B$1:$B$5573&amp;'GEO-MUN'!$D$1:$D$5573,'GEO-MUN'!$A$1:$A$5573),2,0)</f>
        <v>1100304</v>
      </c>
      <c r="E64" s="215" t="s">
        <v>357</v>
      </c>
      <c r="F64" s="174" t="s">
        <v>122</v>
      </c>
      <c r="G64" s="173" t="s">
        <v>169</v>
      </c>
      <c r="H64" s="173"/>
      <c r="I64" s="175" t="s">
        <v>1</v>
      </c>
      <c r="J64" s="377">
        <f>VLOOKUP($F64,'8. estadorefin'!$C$10:$O$23,2,)</f>
        <v>0</v>
      </c>
      <c r="K64" s="377">
        <f>VLOOKUP($F64,'8. estadorefin'!$C$10:$O$23,6,)</f>
        <v>0</v>
      </c>
      <c r="L64" s="377">
        <f>VLOOKUP($F64,'8. estadorefin'!$C$10:$O$23,10,)</f>
        <v>0</v>
      </c>
      <c r="M64" s="377">
        <f>VLOOKUP($F64,'8. estadorefin'!$C$10:$O$23,4,)</f>
        <v>40</v>
      </c>
      <c r="N64" s="377">
        <f>VLOOKUP($F64,'8. estadorefin'!$C$10:$O$23,8,)</f>
        <v>0</v>
      </c>
      <c r="O64" s="377">
        <f>VLOOKUP($F64,'8. estadorefin'!$C$10:$O$23,12,)</f>
        <v>40</v>
      </c>
      <c r="P64" s="83">
        <f t="array" ref="P64">SUMPRODUCT(($F$7:$F$128=$F64)*($I$7:$I$128="Ativa"))</f>
        <v>1</v>
      </c>
      <c r="Q64" s="83">
        <f t="array" ref="Q64">SUMPRODUCT(($F$7:$F$128=$F64)*($I$7:$I$128="Parada"))</f>
        <v>0</v>
      </c>
      <c r="R64" s="380">
        <f t="shared" si="0"/>
        <v>2</v>
      </c>
      <c r="S64" s="377">
        <f t="shared" si="1"/>
        <v>0</v>
      </c>
      <c r="T64" s="377">
        <f t="shared" si="2"/>
        <v>0</v>
      </c>
      <c r="U64" s="377">
        <f t="shared" si="3"/>
        <v>40</v>
      </c>
      <c r="V64" s="377">
        <f t="shared" si="4"/>
        <v>20</v>
      </c>
    </row>
    <row r="65" spans="1:23" s="148" customFormat="1" ht="13.5" customHeight="1" x14ac:dyDescent="0.4">
      <c r="A65" s="144"/>
      <c r="B65" s="172">
        <v>30</v>
      </c>
      <c r="C65" s="145" t="s">
        <v>54</v>
      </c>
      <c r="D65" s="364">
        <f t="array" ref="D65">VLOOKUP(E65&amp;F65,CHOOSE({1,2},'GEO-MUN'!$B$1:$B$5573&amp;'GEO-MUN'!$D$1:$D$5573,'GEO-MUN'!$A$1:$A$5573),2,0)</f>
        <v>3548807</v>
      </c>
      <c r="E65" s="215" t="s">
        <v>4044</v>
      </c>
      <c r="F65" s="174" t="s">
        <v>22</v>
      </c>
      <c r="G65" s="173" t="s">
        <v>84</v>
      </c>
      <c r="H65" s="173" t="s">
        <v>5606</v>
      </c>
      <c r="I65" s="175" t="s">
        <v>1</v>
      </c>
      <c r="J65" s="377">
        <f>VLOOKUP($F65,'8. estadorefin'!$C$10:$O$23,2,)</f>
        <v>4005</v>
      </c>
      <c r="K65" s="377">
        <f>VLOOKUP($F65,'8. estadorefin'!$C$10:$O$23,6,)</f>
        <v>2160</v>
      </c>
      <c r="L65" s="377">
        <f>VLOOKUP($F65,'8. estadorefin'!$C$10:$O$23,10,)</f>
        <v>6165</v>
      </c>
      <c r="M65" s="377">
        <f>VLOOKUP($F65,'8. estadorefin'!$C$10:$O$23,4,)</f>
        <v>2550</v>
      </c>
      <c r="N65" s="377">
        <f>VLOOKUP($F65,'8. estadorefin'!$C$10:$O$23,8,)</f>
        <v>2150</v>
      </c>
      <c r="O65" s="377">
        <f>VLOOKUP($F65,'8. estadorefin'!$C$10:$O$23,12,)</f>
        <v>4700</v>
      </c>
      <c r="P65" s="83">
        <f t="array" ref="P65">SUMPRODUCT(($F$7:$F$128=$F65)*($I$7:$I$128="Ativa"))</f>
        <v>14</v>
      </c>
      <c r="Q65" s="83">
        <f t="array" ref="Q65">SUMPRODUCT(($F$7:$F$128=$F65)*($I$7:$I$128="Parada"))</f>
        <v>5</v>
      </c>
      <c r="R65" s="380">
        <f t="shared" si="0"/>
        <v>32</v>
      </c>
      <c r="S65" s="377">
        <f t="shared" si="1"/>
        <v>286.07142857142856</v>
      </c>
      <c r="T65" s="377">
        <f t="shared" si="2"/>
        <v>192.65625</v>
      </c>
      <c r="U65" s="377">
        <f t="shared" si="3"/>
        <v>182.14285714285714</v>
      </c>
      <c r="V65" s="377">
        <f t="shared" si="4"/>
        <v>146.875</v>
      </c>
    </row>
    <row r="66" spans="1:23" s="148" customFormat="1" ht="13.5" customHeight="1" x14ac:dyDescent="0.4">
      <c r="A66" s="144"/>
      <c r="B66" s="171">
        <v>31</v>
      </c>
      <c r="C66" s="145" t="s">
        <v>92</v>
      </c>
      <c r="D66" s="364">
        <f t="array" ref="D66">VLOOKUP(E66&amp;F66,CHOOSE({1,2},'GEO-MUN'!$B$1:$B$5573&amp;'GEO-MUN'!$D$1:$D$5573,'GEO-MUN'!$A$1:$A$5573),2,0)</f>
        <v>3534302</v>
      </c>
      <c r="E66" s="215" t="s">
        <v>309</v>
      </c>
      <c r="F66" s="146" t="s">
        <v>22</v>
      </c>
      <c r="G66" s="145" t="s">
        <v>10</v>
      </c>
      <c r="H66" s="145" t="s">
        <v>5606</v>
      </c>
      <c r="I66" s="147" t="s">
        <v>1</v>
      </c>
      <c r="J66" s="377">
        <f>VLOOKUP($F66,'8. estadorefin'!$C$10:$O$23,2,)</f>
        <v>4005</v>
      </c>
      <c r="K66" s="377">
        <f>VLOOKUP($F66,'8. estadorefin'!$C$10:$O$23,6,)</f>
        <v>2160</v>
      </c>
      <c r="L66" s="377">
        <f>VLOOKUP($F66,'8. estadorefin'!$C$10:$O$23,10,)</f>
        <v>6165</v>
      </c>
      <c r="M66" s="377">
        <f>VLOOKUP($F66,'8. estadorefin'!$C$10:$O$23,4,)</f>
        <v>2550</v>
      </c>
      <c r="N66" s="377">
        <f>VLOOKUP($F66,'8. estadorefin'!$C$10:$O$23,8,)</f>
        <v>2150</v>
      </c>
      <c r="O66" s="377">
        <f>VLOOKUP($F66,'8. estadorefin'!$C$10:$O$23,12,)</f>
        <v>4700</v>
      </c>
      <c r="P66" s="83">
        <f t="array" ref="P66">SUMPRODUCT(($F$7:$F$128=$F66)*($I$7:$I$128="Ativa"))</f>
        <v>14</v>
      </c>
      <c r="Q66" s="83">
        <f t="array" ref="Q66">SUMPRODUCT(($F$7:$F$128=$F66)*($I$7:$I$128="Parada"))</f>
        <v>5</v>
      </c>
      <c r="R66" s="380">
        <f t="shared" si="0"/>
        <v>32</v>
      </c>
      <c r="S66" s="377">
        <f t="shared" si="1"/>
        <v>286.07142857142856</v>
      </c>
      <c r="T66" s="377">
        <f t="shared" si="2"/>
        <v>192.65625</v>
      </c>
      <c r="U66" s="377">
        <f t="shared" si="3"/>
        <v>182.14285714285714</v>
      </c>
      <c r="V66" s="377">
        <f t="shared" si="4"/>
        <v>146.875</v>
      </c>
    </row>
    <row r="67" spans="1:23" s="148" customFormat="1" ht="13.5" customHeight="1" x14ac:dyDescent="0.4">
      <c r="A67" s="144"/>
      <c r="B67" s="487">
        <v>31</v>
      </c>
      <c r="C67" s="477" t="s">
        <v>92</v>
      </c>
      <c r="D67" s="478">
        <f t="array" ref="D67">VLOOKUP(E67&amp;F67,CHOOSE({1,2},'GEO-MUN'!$B$1:$B$5573&amp;'GEO-MUN'!$D$1:$D$5573,'GEO-MUN'!$A$1:$A$5573),2,0)</f>
        <v>3547700</v>
      </c>
      <c r="E67" s="479" t="s">
        <v>362</v>
      </c>
      <c r="F67" s="480" t="s">
        <v>22</v>
      </c>
      <c r="G67" s="477" t="s">
        <v>10</v>
      </c>
      <c r="H67" s="477" t="s">
        <v>5606</v>
      </c>
      <c r="I67" s="474" t="s">
        <v>4</v>
      </c>
      <c r="J67" s="377">
        <f>VLOOKUP($F67,'8. estadorefin'!$C$10:$O$23,2,)</f>
        <v>4005</v>
      </c>
      <c r="K67" s="377">
        <f>VLOOKUP($F67,'8. estadorefin'!$C$10:$O$23,6,)</f>
        <v>2160</v>
      </c>
      <c r="L67" s="377">
        <f>VLOOKUP($F67,'8. estadorefin'!$C$10:$O$23,10,)</f>
        <v>6165</v>
      </c>
      <c r="M67" s="377">
        <f>VLOOKUP($F67,'8. estadorefin'!$C$10:$O$23,4,)</f>
        <v>2550</v>
      </c>
      <c r="N67" s="377">
        <f>VLOOKUP($F67,'8. estadorefin'!$C$10:$O$23,8,)</f>
        <v>2150</v>
      </c>
      <c r="O67" s="377">
        <f>VLOOKUP($F67,'8. estadorefin'!$C$10:$O$23,12,)</f>
        <v>4700</v>
      </c>
      <c r="P67" s="83">
        <f t="array" ref="P67">SUMPRODUCT(($F$7:$F$128=$F67)*($I$7:$I$128="Ativa"))</f>
        <v>14</v>
      </c>
      <c r="Q67" s="83">
        <f t="array" ref="Q67">SUMPRODUCT(($F$7:$F$128=$F67)*($I$7:$I$128="Parada"))</f>
        <v>5</v>
      </c>
      <c r="R67" s="380">
        <f t="shared" si="0"/>
        <v>32</v>
      </c>
      <c r="S67" s="377">
        <f t="shared" si="1"/>
        <v>432</v>
      </c>
      <c r="T67" s="377">
        <f t="shared" si="2"/>
        <v>192.65625</v>
      </c>
      <c r="U67" s="377">
        <f t="shared" si="3"/>
        <v>430</v>
      </c>
      <c r="V67" s="377">
        <f t="shared" si="4"/>
        <v>146.875</v>
      </c>
    </row>
    <row r="68" spans="1:23" s="149" customFormat="1" ht="13.5" customHeight="1" x14ac:dyDescent="0.4">
      <c r="A68" s="144"/>
      <c r="B68" s="172">
        <v>31</v>
      </c>
      <c r="C68" s="145" t="s">
        <v>92</v>
      </c>
      <c r="D68" s="364">
        <f t="array" ref="D68">VLOOKUP(E68&amp;F68,CHOOSE({1,2},'GEO-MUN'!$B$1:$B$5573&amp;'GEO-MUN'!$D$1:$D$5573,'GEO-MUN'!$A$1:$A$5573),2,0)</f>
        <v>3506003</v>
      </c>
      <c r="E68" s="215" t="s">
        <v>361</v>
      </c>
      <c r="F68" s="174" t="s">
        <v>22</v>
      </c>
      <c r="G68" s="173" t="s">
        <v>23</v>
      </c>
      <c r="H68" s="173"/>
      <c r="I68" s="175" t="s">
        <v>1</v>
      </c>
      <c r="J68" s="377">
        <f>VLOOKUP($F68,'8. estadorefin'!$C$10:$O$23,2,)</f>
        <v>4005</v>
      </c>
      <c r="K68" s="377">
        <f>VLOOKUP($F68,'8. estadorefin'!$C$10:$O$23,6,)</f>
        <v>2160</v>
      </c>
      <c r="L68" s="377">
        <f>VLOOKUP($F68,'8. estadorefin'!$C$10:$O$23,10,)</f>
        <v>6165</v>
      </c>
      <c r="M68" s="377">
        <f>VLOOKUP($F68,'8. estadorefin'!$C$10:$O$23,4,)</f>
        <v>2550</v>
      </c>
      <c r="N68" s="377">
        <f>VLOOKUP($F68,'8. estadorefin'!$C$10:$O$23,8,)</f>
        <v>2150</v>
      </c>
      <c r="O68" s="377">
        <f>VLOOKUP($F68,'8. estadorefin'!$C$10:$O$23,12,)</f>
        <v>4700</v>
      </c>
      <c r="P68" s="83">
        <f t="array" ref="P68">SUMPRODUCT(($F$7:$F$128=$F68)*($I$7:$I$128="Ativa"))</f>
        <v>14</v>
      </c>
      <c r="Q68" s="83">
        <f t="array" ref="Q68">SUMPRODUCT(($F$7:$F$128=$F68)*($I$7:$I$128="Parada"))</f>
        <v>5</v>
      </c>
      <c r="R68" s="380">
        <f t="shared" si="0"/>
        <v>32</v>
      </c>
      <c r="S68" s="377">
        <f t="shared" si="1"/>
        <v>286.07142857142856</v>
      </c>
      <c r="T68" s="377">
        <f t="shared" si="2"/>
        <v>192.65625</v>
      </c>
      <c r="U68" s="377">
        <f t="shared" si="3"/>
        <v>182.14285714285714</v>
      </c>
      <c r="V68" s="377">
        <f t="shared" si="4"/>
        <v>146.875</v>
      </c>
    </row>
    <row r="69" spans="1:23" s="149" customFormat="1" ht="13.5" customHeight="1" x14ac:dyDescent="0.4">
      <c r="A69" s="144"/>
      <c r="B69" s="171">
        <v>31</v>
      </c>
      <c r="C69" s="145" t="s">
        <v>92</v>
      </c>
      <c r="D69" s="364">
        <f t="array" ref="D69">VLOOKUP(E69&amp;F69,CHOOSE({1,2},'GEO-MUN'!$B$1:$B$5573&amp;'GEO-MUN'!$D$1:$D$5573,'GEO-MUN'!$A$1:$A$5573),2,0)</f>
        <v>3539202</v>
      </c>
      <c r="E69" s="215" t="s">
        <v>3943</v>
      </c>
      <c r="F69" s="146" t="s">
        <v>22</v>
      </c>
      <c r="G69" s="145" t="s">
        <v>170</v>
      </c>
      <c r="H69" s="145" t="s">
        <v>5606</v>
      </c>
      <c r="I69" s="147" t="s">
        <v>1</v>
      </c>
      <c r="J69" s="377">
        <f>VLOOKUP($F69,'8. estadorefin'!$C$10:$O$23,2,)</f>
        <v>4005</v>
      </c>
      <c r="K69" s="377">
        <f>VLOOKUP($F69,'8. estadorefin'!$C$10:$O$23,6,)</f>
        <v>2160</v>
      </c>
      <c r="L69" s="377">
        <f>VLOOKUP($F69,'8. estadorefin'!$C$10:$O$23,10,)</f>
        <v>6165</v>
      </c>
      <c r="M69" s="377">
        <f>VLOOKUP($F69,'8. estadorefin'!$C$10:$O$23,4,)</f>
        <v>2550</v>
      </c>
      <c r="N69" s="377">
        <f>VLOOKUP($F69,'8. estadorefin'!$C$10:$O$23,8,)</f>
        <v>2150</v>
      </c>
      <c r="O69" s="377">
        <f>VLOOKUP($F69,'8. estadorefin'!$C$10:$O$23,12,)</f>
        <v>4700</v>
      </c>
      <c r="P69" s="83">
        <f t="array" ref="P69">SUMPRODUCT(($F$7:$F$128=$F69)*($I$7:$I$128="Ativa"))</f>
        <v>14</v>
      </c>
      <c r="Q69" s="83">
        <f t="array" ref="Q69">SUMPRODUCT(($F$7:$F$128=$F69)*($I$7:$I$128="Parada"))</f>
        <v>5</v>
      </c>
      <c r="R69" s="380">
        <f t="shared" si="0"/>
        <v>32</v>
      </c>
      <c r="S69" s="377">
        <f t="shared" si="1"/>
        <v>286.07142857142856</v>
      </c>
      <c r="T69" s="377">
        <f t="shared" si="2"/>
        <v>192.65625</v>
      </c>
      <c r="U69" s="377">
        <f t="shared" si="3"/>
        <v>182.14285714285714</v>
      </c>
      <c r="V69" s="377">
        <f t="shared" si="4"/>
        <v>146.875</v>
      </c>
    </row>
    <row r="70" spans="1:23" s="148" customFormat="1" ht="13.5" customHeight="1" x14ac:dyDescent="0.4">
      <c r="A70" s="144"/>
      <c r="B70" s="171">
        <v>32</v>
      </c>
      <c r="C70" s="145" t="s">
        <v>33</v>
      </c>
      <c r="D70" s="364">
        <f t="array" ref="D70">VLOOKUP(E70&amp;F70,CHOOSE({1,2},'GEO-MUN'!$B$1:$B$5573&amp;'GEO-MUN'!$D$1:$D$5573,'GEO-MUN'!$A$1:$A$5573),2,0)</f>
        <v>3505708</v>
      </c>
      <c r="E70" s="215" t="s">
        <v>3583</v>
      </c>
      <c r="F70" s="146" t="s">
        <v>22</v>
      </c>
      <c r="G70" s="145" t="s">
        <v>260</v>
      </c>
      <c r="H70" s="145"/>
      <c r="I70" s="147" t="s">
        <v>1</v>
      </c>
      <c r="J70" s="377">
        <f>VLOOKUP($F70,'8. estadorefin'!$C$10:$O$23,2,)</f>
        <v>4005</v>
      </c>
      <c r="K70" s="377">
        <f>VLOOKUP($F70,'8. estadorefin'!$C$10:$O$23,6,)</f>
        <v>2160</v>
      </c>
      <c r="L70" s="377">
        <f>VLOOKUP($F70,'8. estadorefin'!$C$10:$O$23,10,)</f>
        <v>6165</v>
      </c>
      <c r="M70" s="377">
        <f>VLOOKUP($F70,'8. estadorefin'!$C$10:$O$23,4,)</f>
        <v>2550</v>
      </c>
      <c r="N70" s="377">
        <f>VLOOKUP($F70,'8. estadorefin'!$C$10:$O$23,8,)</f>
        <v>2150</v>
      </c>
      <c r="O70" s="377">
        <f>VLOOKUP($F70,'8. estadorefin'!$C$10:$O$23,12,)</f>
        <v>4700</v>
      </c>
      <c r="P70" s="83">
        <f t="array" ref="P70">SUMPRODUCT(($F$7:$F$128=$F70)*($I$7:$I$128="Ativa"))</f>
        <v>14</v>
      </c>
      <c r="Q70" s="83">
        <f t="array" ref="Q70">SUMPRODUCT(($F$7:$F$128=$F70)*($I$7:$I$128="Parada"))</f>
        <v>5</v>
      </c>
      <c r="R70" s="380">
        <f t="shared" si="0"/>
        <v>32</v>
      </c>
      <c r="S70" s="377">
        <f t="shared" si="1"/>
        <v>286.07142857142856</v>
      </c>
      <c r="T70" s="377">
        <f t="shared" si="2"/>
        <v>192.65625</v>
      </c>
      <c r="U70" s="377">
        <f t="shared" si="3"/>
        <v>182.14285714285714</v>
      </c>
      <c r="V70" s="377">
        <f t="shared" si="4"/>
        <v>146.875</v>
      </c>
    </row>
    <row r="71" spans="1:23" s="14" customFormat="1" ht="13.5" customHeight="1" x14ac:dyDescent="0.4">
      <c r="A71" s="144"/>
      <c r="B71" s="172">
        <v>33</v>
      </c>
      <c r="C71" s="145" t="s">
        <v>101</v>
      </c>
      <c r="D71" s="364">
        <f t="array" ref="D71">VLOOKUP(E71&amp;F71,CHOOSE({1,2},'GEO-MUN'!$B$1:$B$5573&amp;'GEO-MUN'!$D$1:$D$5573,'GEO-MUN'!$A$1:$A$5573),2,0)</f>
        <v>4307708</v>
      </c>
      <c r="E71" s="215" t="s">
        <v>366</v>
      </c>
      <c r="F71" s="174" t="s">
        <v>13</v>
      </c>
      <c r="G71" s="173" t="s">
        <v>80</v>
      </c>
      <c r="H71" s="173"/>
      <c r="I71" s="175" t="s">
        <v>1</v>
      </c>
      <c r="J71" s="377">
        <f>VLOOKUP($F71,'8. estadorefin'!$C$10:$O$23,2,)</f>
        <v>1720</v>
      </c>
      <c r="K71" s="377">
        <f>VLOOKUP($F71,'8. estadorefin'!$C$10:$O$23,6,)</f>
        <v>700</v>
      </c>
      <c r="L71" s="377">
        <f>VLOOKUP($F71,'8. estadorefin'!$C$10:$O$23,10,)</f>
        <v>2420</v>
      </c>
      <c r="M71" s="377">
        <f>VLOOKUP($F71,'8. estadorefin'!$C$10:$O$23,4,)</f>
        <v>1120</v>
      </c>
      <c r="N71" s="377">
        <f>VLOOKUP($F71,'8. estadorefin'!$C$10:$O$23,8,)</f>
        <v>853</v>
      </c>
      <c r="O71" s="377">
        <f>VLOOKUP($F71,'8. estadorefin'!$C$10:$O$23,12,)</f>
        <v>1973</v>
      </c>
      <c r="P71" s="83">
        <f t="array" ref="P71">SUMPRODUCT(($F$7:$F$128=$F71)*($I$7:$I$128="Ativa"))</f>
        <v>6</v>
      </c>
      <c r="Q71" s="83">
        <f t="array" ref="Q71">SUMPRODUCT(($F$7:$F$128=$F71)*($I$7:$I$128="Parada"))</f>
        <v>4</v>
      </c>
      <c r="R71" s="380">
        <f t="shared" si="0"/>
        <v>16</v>
      </c>
      <c r="S71" s="377">
        <f t="shared" si="1"/>
        <v>286.66666666666669</v>
      </c>
      <c r="T71" s="377">
        <f t="shared" si="2"/>
        <v>151.25</v>
      </c>
      <c r="U71" s="377">
        <f t="shared" si="3"/>
        <v>186.66666666666666</v>
      </c>
      <c r="V71" s="377">
        <f t="shared" si="4"/>
        <v>123.3125</v>
      </c>
    </row>
    <row r="72" spans="1:23" ht="13.5" customHeight="1" x14ac:dyDescent="0.4">
      <c r="A72" s="144"/>
      <c r="B72" s="483">
        <v>34</v>
      </c>
      <c r="C72" s="477" t="s">
        <v>53</v>
      </c>
      <c r="D72" s="478">
        <f t="array" ref="D72">VLOOKUP(E72&amp;F72,CHOOSE({1,2},'GEO-MUN'!$B$1:$B$5573&amp;'GEO-MUN'!$D$1:$D$5573,'GEO-MUN'!$A$1:$A$5573),2,0)</f>
        <v>3556206</v>
      </c>
      <c r="E72" s="479" t="s">
        <v>4117</v>
      </c>
      <c r="F72" s="484" t="s">
        <v>22</v>
      </c>
      <c r="G72" s="485" t="s">
        <v>261</v>
      </c>
      <c r="H72" s="489" t="s">
        <v>5606</v>
      </c>
      <c r="I72" s="490" t="s">
        <v>4</v>
      </c>
      <c r="J72" s="377">
        <f>VLOOKUP($F72,'8. estadorefin'!$C$10:$O$23,2,)</f>
        <v>4005</v>
      </c>
      <c r="K72" s="377">
        <f>VLOOKUP($F72,'8. estadorefin'!$C$10:$O$23,6,)</f>
        <v>2160</v>
      </c>
      <c r="L72" s="377">
        <f>VLOOKUP($F72,'8. estadorefin'!$C$10:$O$23,10,)</f>
        <v>6165</v>
      </c>
      <c r="M72" s="377">
        <f>VLOOKUP($F72,'8. estadorefin'!$C$10:$O$23,4,)</f>
        <v>2550</v>
      </c>
      <c r="N72" s="377">
        <f>VLOOKUP($F72,'8. estadorefin'!$C$10:$O$23,8,)</f>
        <v>2150</v>
      </c>
      <c r="O72" s="377">
        <f>VLOOKUP($F72,'8. estadorefin'!$C$10:$O$23,12,)</f>
        <v>4700</v>
      </c>
      <c r="P72" s="83">
        <f t="array" ref="P72">SUMPRODUCT(($F$7:$F$128=$F72)*($I$7:$I$128="Ativa"))</f>
        <v>14</v>
      </c>
      <c r="Q72" s="83">
        <f t="array" ref="Q72">SUMPRODUCT(($F$7:$F$128=$F72)*($I$7:$I$128="Parada"))</f>
        <v>5</v>
      </c>
      <c r="R72" s="380">
        <f>COUNTIF($F$7:$F$128,F72)</f>
        <v>32</v>
      </c>
      <c r="S72" s="377">
        <f>IF(I72 = "Ativa", J72/P72,K72/Q72)</f>
        <v>432</v>
      </c>
      <c r="T72" s="377">
        <f>L72/R72</f>
        <v>192.65625</v>
      </c>
      <c r="U72" s="377">
        <f>IF(I72 = "Ativa", M72/P72,N72/Q72)</f>
        <v>430</v>
      </c>
      <c r="V72" s="377">
        <f>O72/R72</f>
        <v>146.875</v>
      </c>
    </row>
    <row r="73" spans="1:23" ht="13.5" customHeight="1" x14ac:dyDescent="0.4">
      <c r="A73" s="144"/>
      <c r="B73" s="176">
        <v>34</v>
      </c>
      <c r="C73" s="145" t="s">
        <v>53</v>
      </c>
      <c r="D73" s="364">
        <f t="array" ref="D73">VLOOKUP(E73&amp;F73,CHOOSE({1,2},'GEO-MUN'!$B$1:$B$5573&amp;'GEO-MUN'!$D$1:$D$5573,'GEO-MUN'!$A$1:$A$5573),2,0)</f>
        <v>5208707</v>
      </c>
      <c r="E73" s="215" t="s">
        <v>5472</v>
      </c>
      <c r="F73" s="174" t="s">
        <v>19</v>
      </c>
      <c r="G73" s="173" t="s">
        <v>10</v>
      </c>
      <c r="H73" s="213" t="s">
        <v>5606</v>
      </c>
      <c r="I73" s="211" t="s">
        <v>1</v>
      </c>
      <c r="J73" s="377">
        <f>VLOOKUP($F73,'8. estadorefin'!$C$10:$O$23,2,)</f>
        <v>2950</v>
      </c>
      <c r="K73" s="377">
        <f>VLOOKUP($F73,'8. estadorefin'!$C$10:$O$23,6,)</f>
        <v>150</v>
      </c>
      <c r="L73" s="377">
        <f>VLOOKUP($F73,'8. estadorefin'!$C$10:$O$23,10,)</f>
        <v>3100</v>
      </c>
      <c r="M73" s="377">
        <f>VLOOKUP($F73,'8. estadorefin'!$C$10:$O$23,4,)</f>
        <v>3127</v>
      </c>
      <c r="N73" s="377">
        <f>VLOOKUP($F73,'8. estadorefin'!$C$10:$O$23,8,)</f>
        <v>0</v>
      </c>
      <c r="O73" s="377">
        <f>VLOOKUP($F73,'8. estadorefin'!$C$10:$O$23,12,)</f>
        <v>3127</v>
      </c>
      <c r="P73" s="83">
        <f t="array" ref="P73">SUMPRODUCT(($F$7:$F$128=$F73)*($I$7:$I$128="Ativa"))</f>
        <v>8</v>
      </c>
      <c r="Q73" s="83">
        <f t="array" ref="Q73">SUMPRODUCT(($F$7:$F$128=$F73)*($I$7:$I$128="Parada"))</f>
        <v>1</v>
      </c>
      <c r="R73" s="380">
        <f>COUNTIF($F$7:$F$128,F73)</f>
        <v>14</v>
      </c>
      <c r="S73" s="377">
        <f>IF(I73 = "Ativa", J73/P73,K73/Q73)</f>
        <v>368.75</v>
      </c>
      <c r="T73" s="377">
        <f>L73/R73</f>
        <v>221.42857142857142</v>
      </c>
      <c r="U73" s="377">
        <f>IF(I73 = "Ativa", M73/P73,N73/Q73)</f>
        <v>390.875</v>
      </c>
      <c r="V73" s="377">
        <f>O73/R73</f>
        <v>223.35714285714286</v>
      </c>
    </row>
    <row r="74" spans="1:23" ht="13.9" x14ac:dyDescent="0.4">
      <c r="B74" s="214">
        <v>35</v>
      </c>
      <c r="C74" s="214" t="s">
        <v>52</v>
      </c>
      <c r="D74" s="364">
        <f t="array" ref="D74">VLOOKUP(E74&amp;F74,CHOOSE({1,2},'GEO-MUN'!$B$1:$B$5573&amp;'GEO-MUN'!$D$1:$D$5573,'GEO-MUN'!$A$1:$A$5573),2,0)</f>
        <v>3550308</v>
      </c>
      <c r="E74" s="215" t="s">
        <v>4059</v>
      </c>
      <c r="F74" s="91" t="s">
        <v>22</v>
      </c>
      <c r="G74" s="214" t="s">
        <v>90</v>
      </c>
      <c r="H74" s="213" t="s">
        <v>5606</v>
      </c>
      <c r="I74" s="212" t="s">
        <v>1</v>
      </c>
      <c r="J74" s="377">
        <f>VLOOKUP($F74,'8. estadorefin'!$C$10:$O$23,2,)</f>
        <v>4005</v>
      </c>
      <c r="K74" s="377">
        <f>VLOOKUP($F74,'8. estadorefin'!$C$10:$O$23,6,)</f>
        <v>2160</v>
      </c>
      <c r="L74" s="377">
        <f>VLOOKUP($F74,'8. estadorefin'!$C$10:$O$23,10,)</f>
        <v>6165</v>
      </c>
      <c r="M74" s="377">
        <f>VLOOKUP($F74,'8. estadorefin'!$C$10:$O$23,4,)</f>
        <v>2550</v>
      </c>
      <c r="N74" s="377">
        <f>VLOOKUP($F74,'8. estadorefin'!$C$10:$O$23,8,)</f>
        <v>2150</v>
      </c>
      <c r="O74" s="377">
        <f>VLOOKUP($F74,'8. estadorefin'!$C$10:$O$23,12,)</f>
        <v>4700</v>
      </c>
      <c r="P74" s="83">
        <f t="array" ref="P74">SUMPRODUCT(($F$7:$F$128=$F74)*($I$7:$I$128="Ativa"))</f>
        <v>14</v>
      </c>
      <c r="Q74" s="83">
        <f t="array" ref="Q74">SUMPRODUCT(($F$7:$F$128=$F74)*($I$7:$I$128="Parada"))</f>
        <v>5</v>
      </c>
      <c r="R74" s="380">
        <f>COUNTIF($F$7:$F$128,F74)</f>
        <v>32</v>
      </c>
      <c r="S74" s="377">
        <f>IF(I74 = "Ativa", J74/P74,K74/Q74)</f>
        <v>286.07142857142856</v>
      </c>
      <c r="T74" s="377">
        <f>L74/R74</f>
        <v>192.65625</v>
      </c>
      <c r="U74" s="377">
        <f>IF(I74 = "Ativa", M74/P74,N74/Q74)</f>
        <v>182.14285714285714</v>
      </c>
      <c r="V74" s="377">
        <f>O74/R74</f>
        <v>146.875</v>
      </c>
    </row>
    <row r="75" spans="1:23" ht="13.9" x14ac:dyDescent="0.4">
      <c r="B75" s="491">
        <v>36</v>
      </c>
      <c r="C75" s="491" t="s">
        <v>32</v>
      </c>
      <c r="D75" s="478">
        <f t="array" ref="D75">VLOOKUP(E75&amp;F75,CHOOSE({1,2},'GEO-MUN'!$B$1:$B$5573&amp;'GEO-MUN'!$D$1:$D$5573,'GEO-MUN'!$A$1:$A$5573),2,0)</f>
        <v>4309506</v>
      </c>
      <c r="E75" s="479" t="s">
        <v>344</v>
      </c>
      <c r="F75" s="492" t="s">
        <v>13</v>
      </c>
      <c r="G75" s="491" t="s">
        <v>10</v>
      </c>
      <c r="H75" s="489" t="s">
        <v>5606</v>
      </c>
      <c r="I75" s="493" t="s">
        <v>4</v>
      </c>
      <c r="J75" s="377">
        <f>VLOOKUP($F75,'8. estadorefin'!$C$10:$O$23,2,)</f>
        <v>1720</v>
      </c>
      <c r="K75" s="377">
        <f>VLOOKUP($F75,'8. estadorefin'!$C$10:$O$23,6,)</f>
        <v>700</v>
      </c>
      <c r="L75" s="377">
        <f>VLOOKUP($F75,'8. estadorefin'!$C$10:$O$23,10,)</f>
        <v>2420</v>
      </c>
      <c r="M75" s="377">
        <f>VLOOKUP($F75,'8. estadorefin'!$C$10:$O$23,4,)</f>
        <v>1120</v>
      </c>
      <c r="N75" s="377">
        <f>VLOOKUP($F75,'8. estadorefin'!$C$10:$O$23,8,)</f>
        <v>853</v>
      </c>
      <c r="O75" s="377">
        <f>VLOOKUP($F75,'8. estadorefin'!$C$10:$O$23,12,)</f>
        <v>1973</v>
      </c>
      <c r="P75" s="83">
        <f t="array" ref="P75">SUMPRODUCT(($F$7:$F$128=$F75)*($I$7:$I$128="Ativa"))</f>
        <v>6</v>
      </c>
      <c r="Q75" s="83">
        <f t="array" ref="Q75">SUMPRODUCT(($F$7:$F$128=$F75)*($I$7:$I$128="Parada"))</f>
        <v>4</v>
      </c>
      <c r="R75" s="380">
        <f>COUNTIF($F$7:$F$128,F75)</f>
        <v>16</v>
      </c>
      <c r="S75" s="377">
        <f>IF(I75 = "Ativa", J75/P75,K75/Q75)</f>
        <v>175</v>
      </c>
      <c r="T75" s="377">
        <f>L75/R75</f>
        <v>151.25</v>
      </c>
      <c r="U75" s="377">
        <f>IF(I75 = "Ativa", M75/P75,N75/Q75)</f>
        <v>213.25</v>
      </c>
      <c r="V75" s="377">
        <f>O75/R75</f>
        <v>123.3125</v>
      </c>
    </row>
    <row r="76" spans="1:23" ht="13.9" x14ac:dyDescent="0.4">
      <c r="B76" s="494">
        <v>37</v>
      </c>
      <c r="C76" s="494" t="s">
        <v>51</v>
      </c>
      <c r="D76" s="495">
        <f t="array" ref="D76">VLOOKUP(E76&amp;F76,CHOOSE({1,2},'GEO-MUN'!$B$1:$B$5573&amp;'GEO-MUN'!$D$1:$D$5573,'GEO-MUN'!$A$1:$A$5573),2,0)</f>
        <v>4314100</v>
      </c>
      <c r="E76" s="496" t="s">
        <v>306</v>
      </c>
      <c r="F76" s="497" t="s">
        <v>13</v>
      </c>
      <c r="G76" s="494" t="s">
        <v>77</v>
      </c>
      <c r="H76" s="498" t="s">
        <v>5606</v>
      </c>
      <c r="I76" s="499" t="s">
        <v>4</v>
      </c>
      <c r="J76" s="378">
        <f>VLOOKUP($F76,'8. estadorefin'!$C$10:$O$23,2,)</f>
        <v>1720</v>
      </c>
      <c r="K76" s="378">
        <f>VLOOKUP($F76,'8. estadorefin'!$C$10:$O$23,6,)</f>
        <v>700</v>
      </c>
      <c r="L76" s="378">
        <f>VLOOKUP($F76,'8. estadorefin'!$C$10:$O$23,10,)</f>
        <v>2420</v>
      </c>
      <c r="M76" s="378">
        <f>VLOOKUP($F76,'8. estadorefin'!$C$10:$O$23,4,)</f>
        <v>1120</v>
      </c>
      <c r="N76" s="378">
        <f>VLOOKUP($F76,'8. estadorefin'!$C$10:$O$23,8,)</f>
        <v>853</v>
      </c>
      <c r="O76" s="378">
        <f>VLOOKUP($F76,'8. estadorefin'!$C$10:$O$23,12,)</f>
        <v>1973</v>
      </c>
      <c r="P76" s="83">
        <f t="array" ref="P76">SUMPRODUCT(($F$7:$F$128=$F76)*($I$7:$I$128="Ativa"))</f>
        <v>6</v>
      </c>
      <c r="Q76" s="83">
        <f t="array" ref="Q76">SUMPRODUCT(($F$7:$F$128=$F76)*($I$7:$I$128="Parada"))</f>
        <v>4</v>
      </c>
      <c r="R76" s="380">
        <f>COUNTIF($F$7:$F$128,F76)</f>
        <v>16</v>
      </c>
      <c r="S76" s="377">
        <f>IF(I76 = "Ativa", J76/P76,K76/Q76)</f>
        <v>175</v>
      </c>
      <c r="T76" s="377">
        <f>L76/R76</f>
        <v>151.25</v>
      </c>
      <c r="U76" s="377">
        <f>IF(I76 = "Ativa", M76/P76,N76/Q76)</f>
        <v>213.25</v>
      </c>
      <c r="V76" s="377">
        <f>O76/R76</f>
        <v>123.3125</v>
      </c>
    </row>
    <row r="79" spans="1:23" ht="13.15" x14ac:dyDescent="0.4">
      <c r="C79" s="395" t="s">
        <v>5621</v>
      </c>
      <c r="D79" s="396"/>
      <c r="E79" s="396"/>
      <c r="I79" s="83"/>
      <c r="J79" s="451" t="s">
        <v>17</v>
      </c>
      <c r="K79" s="451"/>
      <c r="L79" s="451"/>
      <c r="M79" s="451"/>
      <c r="N79" s="452" t="s">
        <v>148</v>
      </c>
      <c r="O79" s="452"/>
      <c r="P79" s="452"/>
      <c r="Q79" s="452"/>
      <c r="S79" s="391" t="s">
        <v>5620</v>
      </c>
      <c r="T79" s="392">
        <f>SUM(S7:S76)</f>
        <v>24373.999999999993</v>
      </c>
      <c r="U79" s="392">
        <f>SUM(T7:T76)</f>
        <v>14696.790178571428</v>
      </c>
      <c r="V79" s="392">
        <f>SUM(U7:U76)</f>
        <v>17874.999999999996</v>
      </c>
      <c r="W79" s="392">
        <f>SUM(V7:V76)</f>
        <v>10863.167857142858</v>
      </c>
    </row>
    <row r="80" spans="1:23" ht="13.9" x14ac:dyDescent="0.4">
      <c r="G80" s="379" t="s">
        <v>5622</v>
      </c>
      <c r="H80" s="379" t="s">
        <v>5623</v>
      </c>
      <c r="I80" s="379" t="s">
        <v>5624</v>
      </c>
      <c r="J80" s="388" t="s">
        <v>5618</v>
      </c>
      <c r="K80" s="388" t="s">
        <v>5617</v>
      </c>
      <c r="L80" s="388" t="s">
        <v>5631</v>
      </c>
      <c r="M80" s="388" t="s">
        <v>5633</v>
      </c>
      <c r="N80" s="390" t="s">
        <v>5618</v>
      </c>
      <c r="O80" s="390" t="s">
        <v>5617</v>
      </c>
      <c r="P80" s="390" t="s">
        <v>5631</v>
      </c>
      <c r="Q80" s="390" t="s">
        <v>5633</v>
      </c>
    </row>
    <row r="81" spans="4:22" x14ac:dyDescent="0.35">
      <c r="D81" s="83">
        <f t="array" ref="D81:D131">_xlfn.UNIQUE(D7:D76)</f>
        <v>5107602</v>
      </c>
      <c r="E81" s="83" t="str">
        <f>VLOOKUP(D81,$D$7:$F$76,2,FALSE)</f>
        <v>RONDONÓPOLIS</v>
      </c>
      <c r="F81" s="83" t="str">
        <f>VLOOKUP(D81,$D$7:$F$76,3,FALSE)</f>
        <v>MT</v>
      </c>
      <c r="G81" s="83">
        <f t="array" ref="G81">SUMPRODUCT(($D$7:$D$76=$D81)*($H$7:$H$76="x")*($I$7:$I$76="Ativa"))</f>
        <v>2</v>
      </c>
      <c r="H81" s="83">
        <f t="array" ref="H81">SUMPRODUCT(($D$7:$D$76=$D81)*($H$7:$H$76="x")*($I$7:$I$76="Parada"))</f>
        <v>0</v>
      </c>
      <c r="I81" s="83">
        <f t="array" ref="I81">SUMPRODUCT(($D$7:$D$76=$D81)*($H$7:$H$76="x"))</f>
        <v>2</v>
      </c>
      <c r="J81" s="398">
        <f>SUMIFS(S$7:S$76,$D$7:$D$76,$D81,$H$7:$H$76,"x")</f>
        <v>1575</v>
      </c>
      <c r="K81" s="398">
        <f>SUMIFS(T$7:T$76,$D$7:$D$76,$D81,$H$7:$H$76,"x")</f>
        <v>815.75</v>
      </c>
      <c r="L81" s="398">
        <f>SUMIFS(S$7:S$76,$D$7:$D$76,$D81,$H$7:$H$76,"x",$I$7:$I$76,"Ativa")</f>
        <v>1575</v>
      </c>
      <c r="M81" s="398">
        <f>SUMIFS(S$7:S$76,$D$7:$D$76,$D81,$H$7:$H$76,"x",$I$7:$I$76,"Parada")</f>
        <v>0</v>
      </c>
      <c r="N81" s="398">
        <f t="shared" ref="N81:N112" si="5">SUMIFS(U$7:U$76,$D$7:$D$76,$D81,$H$7:$H$76,"x")</f>
        <v>1202.5</v>
      </c>
      <c r="O81" s="398">
        <f t="shared" ref="O81:O112" si="6">SUMIFS(V$7:V$76,$D$7:$D$76,$D81,$H$7:$H$76,"x")</f>
        <v>601.25</v>
      </c>
      <c r="P81" s="398">
        <f t="shared" ref="P81:P112" si="7">SUMIFS(U$7:U$76,$D$7:$D$76,$D81,$H$7:$H$76,"x",$I$7:$I$76,"Ativa")</f>
        <v>1202.5</v>
      </c>
      <c r="Q81" s="398">
        <f>SUMIFS(U$7:U$76,$D$7:$D$76,$D81,$H$7:$H$76,"x",$I$7:$I$76,"Parada")</f>
        <v>0</v>
      </c>
      <c r="T81" s="394">
        <v>24374</v>
      </c>
      <c r="V81" s="393">
        <v>17875</v>
      </c>
    </row>
    <row r="82" spans="4:22" ht="13.5" x14ac:dyDescent="0.35">
      <c r="D82" s="83">
        <v>3170206</v>
      </c>
      <c r="E82" s="83" t="str">
        <f t="shared" ref="E82:E131" si="8">VLOOKUP(D82,$D$7:$F$76,2,FALSE)</f>
        <v>UBERLÂNDIA</v>
      </c>
      <c r="F82" s="83" t="str">
        <f t="shared" ref="F82:F131" si="9">VLOOKUP(D82,$D$7:$F$76,3,FALSE)</f>
        <v>MG</v>
      </c>
      <c r="G82" s="83">
        <f t="array" ref="G82">SUMPRODUCT(($D$7:$D$76=$D82)*($H$7:$H$76="x")*($I$7:$I$76="Ativa"))</f>
        <v>3</v>
      </c>
      <c r="H82" s="83">
        <f t="array" ref="H82">SUMPRODUCT(($D$7:$D$76=$D82)*($H$7:$H$76="x")*($I$7:$I$76="Parada"))</f>
        <v>0</v>
      </c>
      <c r="I82" s="83">
        <f t="array" ref="I82">SUMPRODUCT(($D$7:$D$76=$D82)*($H$7:$H$76="x"))</f>
        <v>3</v>
      </c>
      <c r="J82" s="398">
        <f t="shared" ref="J82:J131" si="10">SUMIFS(S$7:S$76,$D$7:$D$76,$D82,$H$7:$H$76,"x")</f>
        <v>1300</v>
      </c>
      <c r="K82" s="398">
        <f t="shared" ref="K82:K131" si="11">SUMIFS(T$7:T$76,$D$7:$D$76,$D82,$H$7:$H$76,"x")</f>
        <v>975</v>
      </c>
      <c r="L82" s="398">
        <f t="shared" ref="L82:L131" si="12">SUMIFS(S$7:S$76,$D$7:$D$76,$D82,$H$7:$H$76,"x",$I$7:$I$76,"Ativa")</f>
        <v>1300</v>
      </c>
      <c r="M82" s="398">
        <f t="shared" ref="M82:M131" si="13">SUMIFS(S$7:S$76,$D$7:$D$76,$D82,$H$7:$H$76,"x",$I$7:$I$76,"Parada")</f>
        <v>0</v>
      </c>
      <c r="N82" s="398">
        <f t="shared" si="5"/>
        <v>905</v>
      </c>
      <c r="O82" s="398">
        <f t="shared" si="6"/>
        <v>678.75</v>
      </c>
      <c r="P82" s="398">
        <f t="shared" si="7"/>
        <v>905</v>
      </c>
      <c r="Q82" s="398">
        <f t="shared" ref="Q82:Q131" si="14">SUMIFS(U$7:U$76,$D$7:$D$76,$D82,$H$7:$H$76,"x",$I$7:$I$76,"Parada")</f>
        <v>0</v>
      </c>
      <c r="T82" s="386" t="s">
        <v>5619</v>
      </c>
      <c r="V82" s="386" t="s">
        <v>5619</v>
      </c>
    </row>
    <row r="83" spans="4:22" x14ac:dyDescent="0.35">
      <c r="D83" s="83">
        <v>5002704</v>
      </c>
      <c r="E83" s="83" t="str">
        <f t="shared" si="8"/>
        <v>CAMPO GRANDE</v>
      </c>
      <c r="F83" s="83" t="str">
        <f t="shared" si="9"/>
        <v>MS</v>
      </c>
      <c r="G83" s="83">
        <f t="array" ref="G83">SUMPRODUCT(($D$7:$D$76=$D83)*($H$7:$H$76="x")*($I$7:$I$76="Ativa"))</f>
        <v>1</v>
      </c>
      <c r="H83" s="83">
        <f t="array" ref="H83">SUMPRODUCT(($D$7:$D$76=$D83)*($H$7:$H$76="x")*($I$7:$I$76="Parada"))</f>
        <v>1</v>
      </c>
      <c r="I83" s="83">
        <f t="array" ref="I83">SUMPRODUCT(($D$7:$D$76=$D83)*($H$7:$H$76="x"))</f>
        <v>2</v>
      </c>
      <c r="J83" s="398">
        <f t="shared" si="10"/>
        <v>649</v>
      </c>
      <c r="K83" s="398">
        <f t="shared" si="11"/>
        <v>370.85714285714283</v>
      </c>
      <c r="L83" s="398">
        <f t="shared" si="12"/>
        <v>475</v>
      </c>
      <c r="M83" s="398">
        <f t="shared" si="13"/>
        <v>174</v>
      </c>
      <c r="N83" s="398">
        <f t="shared" si="5"/>
        <v>286.5</v>
      </c>
      <c r="O83" s="398">
        <f t="shared" si="6"/>
        <v>163.71428571428572</v>
      </c>
      <c r="P83" s="398">
        <f t="shared" si="7"/>
        <v>136.5</v>
      </c>
      <c r="Q83" s="398">
        <f t="shared" si="14"/>
        <v>150</v>
      </c>
    </row>
    <row r="84" spans="4:22" x14ac:dyDescent="0.35">
      <c r="D84" s="83">
        <v>4209003</v>
      </c>
      <c r="E84" s="83" t="str">
        <f t="shared" si="8"/>
        <v>JOAÇABA</v>
      </c>
      <c r="F84" s="83" t="str">
        <f t="shared" si="9"/>
        <v>SC</v>
      </c>
      <c r="G84" s="83">
        <f t="array" ref="G84">SUMPRODUCT(($D$7:$D$76=$D84)*($H$7:$H$76="x")*($I$7:$I$76="Ativa"))</f>
        <v>1</v>
      </c>
      <c r="H84" s="83">
        <f t="array" ref="H84">SUMPRODUCT(($D$7:$D$76=$D84)*($H$7:$H$76="x")*($I$7:$I$76="Parada"))</f>
        <v>0</v>
      </c>
      <c r="I84" s="83">
        <f t="array" ref="I84">SUMPRODUCT(($D$7:$D$76=$D84)*($H$7:$H$76="x"))</f>
        <v>1</v>
      </c>
      <c r="J84" s="398">
        <f t="shared" si="10"/>
        <v>274</v>
      </c>
      <c r="K84" s="398">
        <f t="shared" si="11"/>
        <v>116.33333333333333</v>
      </c>
      <c r="L84" s="398">
        <f t="shared" si="12"/>
        <v>274</v>
      </c>
      <c r="M84" s="398">
        <f t="shared" si="13"/>
        <v>0</v>
      </c>
      <c r="N84" s="398">
        <f t="shared" si="5"/>
        <v>99.5</v>
      </c>
      <c r="O84" s="398">
        <f t="shared" si="6"/>
        <v>58.166666666666664</v>
      </c>
      <c r="P84" s="398">
        <f t="shared" si="7"/>
        <v>99.5</v>
      </c>
      <c r="Q84" s="398">
        <f t="shared" si="14"/>
        <v>0</v>
      </c>
    </row>
    <row r="85" spans="4:22" x14ac:dyDescent="0.35">
      <c r="D85" s="83">
        <v>5100300</v>
      </c>
      <c r="E85" s="83" t="str">
        <f t="shared" si="8"/>
        <v>ALTO ARAGUAIA</v>
      </c>
      <c r="F85" s="83" t="str">
        <f t="shared" si="9"/>
        <v>MT</v>
      </c>
      <c r="G85" s="83">
        <f t="array" ref="G85">SUMPRODUCT(($D$7:$D$76=$D85)*($H$7:$H$76="x")*($I$7:$I$76="Ativa"))</f>
        <v>1</v>
      </c>
      <c r="H85" s="83">
        <f t="array" ref="H85">SUMPRODUCT(($D$7:$D$76=$D85)*($H$7:$H$76="x")*($I$7:$I$76="Parada"))</f>
        <v>1</v>
      </c>
      <c r="I85" s="83">
        <f t="array" ref="I85">SUMPRODUCT(($D$7:$D$76=$D85)*($H$7:$H$76="x"))</f>
        <v>2</v>
      </c>
      <c r="J85" s="398">
        <f t="shared" si="10"/>
        <v>900.5</v>
      </c>
      <c r="K85" s="398">
        <f t="shared" si="11"/>
        <v>815.75</v>
      </c>
      <c r="L85" s="398">
        <f t="shared" si="12"/>
        <v>787.5</v>
      </c>
      <c r="M85" s="398">
        <f t="shared" si="13"/>
        <v>113</v>
      </c>
      <c r="N85" s="398">
        <f t="shared" si="5"/>
        <v>601.25</v>
      </c>
      <c r="O85" s="398">
        <f t="shared" si="6"/>
        <v>601.25</v>
      </c>
      <c r="P85" s="398">
        <f t="shared" si="7"/>
        <v>601.25</v>
      </c>
      <c r="Q85" s="398">
        <f t="shared" si="14"/>
        <v>0</v>
      </c>
    </row>
    <row r="86" spans="4:22" ht="13.5" x14ac:dyDescent="0.35">
      <c r="D86" s="83">
        <v>5002407</v>
      </c>
      <c r="E86" s="83" t="str">
        <f t="shared" si="8"/>
        <v>CAARAPÓ</v>
      </c>
      <c r="F86" s="83" t="str">
        <f t="shared" si="9"/>
        <v>MS</v>
      </c>
      <c r="G86" s="83">
        <f t="array" ref="G86">SUMPRODUCT(($D$7:$D$76=$D86)*($H$7:$H$76="x")*($I$7:$I$76="Ativa"))</f>
        <v>0</v>
      </c>
      <c r="H86" s="83">
        <f t="array" ref="H86">SUMPRODUCT(($D$7:$D$76=$D86)*($H$7:$H$76="x")*($I$7:$I$76="Parada"))</f>
        <v>1</v>
      </c>
      <c r="I86" s="83">
        <f t="array" ref="I86">SUMPRODUCT(($D$7:$D$76=$D86)*($H$7:$H$76="x"))</f>
        <v>1</v>
      </c>
      <c r="J86" s="398">
        <f t="shared" si="10"/>
        <v>174</v>
      </c>
      <c r="K86" s="398">
        <f t="shared" si="11"/>
        <v>185.42857142857142</v>
      </c>
      <c r="L86" s="398">
        <f t="shared" si="12"/>
        <v>0</v>
      </c>
      <c r="M86" s="398">
        <f t="shared" si="13"/>
        <v>174</v>
      </c>
      <c r="N86" s="398">
        <f t="shared" si="5"/>
        <v>150</v>
      </c>
      <c r="O86" s="398">
        <f t="shared" si="6"/>
        <v>81.857142857142861</v>
      </c>
      <c r="P86" s="398">
        <f t="shared" si="7"/>
        <v>0</v>
      </c>
      <c r="Q86" s="398">
        <f t="shared" si="14"/>
        <v>150</v>
      </c>
      <c r="R86" s="415" t="s">
        <v>5626</v>
      </c>
      <c r="S86" s="143">
        <f>SUMIF($H$7:$H$76,"x",S$7:S$76)</f>
        <v>21339.309523809523</v>
      </c>
      <c r="T86" s="143">
        <f>SUMIF($H$7:$H$76,"x",T$7:T$76)</f>
        <v>12749.340773809521</v>
      </c>
      <c r="U86" s="143">
        <f>SUMIF($H$7:$H$76,"x",U$7:U$76)</f>
        <v>15808.202380952376</v>
      </c>
      <c r="V86" s="143">
        <f>SUMIF($H$7:$H$76,"x",V$7:V$76)</f>
        <v>9310.4565476190492</v>
      </c>
    </row>
    <row r="87" spans="4:22" x14ac:dyDescent="0.35">
      <c r="D87" s="83">
        <v>2109007</v>
      </c>
      <c r="E87" s="83" t="str">
        <f t="shared" si="8"/>
        <v>PORTO FRANCO</v>
      </c>
      <c r="F87" s="83" t="str">
        <f t="shared" si="9"/>
        <v>MA</v>
      </c>
      <c r="G87" s="83">
        <f t="array" ref="G87">SUMPRODUCT(($D$7:$D$76=$D87)*($H$7:$H$76="x")*($I$7:$I$76="Ativa"))</f>
        <v>1</v>
      </c>
      <c r="H87" s="83">
        <f t="array" ref="H87">SUMPRODUCT(($D$7:$D$76=$D87)*($H$7:$H$76="x")*($I$7:$I$76="Parada"))</f>
        <v>0</v>
      </c>
      <c r="I87" s="83">
        <f t="array" ref="I87">SUMPRODUCT(($D$7:$D$76=$D87)*($H$7:$H$76="x"))</f>
        <v>1</v>
      </c>
      <c r="J87" s="398">
        <f t="shared" si="10"/>
        <v>300</v>
      </c>
      <c r="K87" s="398">
        <f t="shared" si="11"/>
        <v>150</v>
      </c>
      <c r="L87" s="398">
        <f t="shared" si="12"/>
        <v>300</v>
      </c>
      <c r="M87" s="398">
        <f t="shared" si="13"/>
        <v>0</v>
      </c>
      <c r="N87" s="398">
        <f t="shared" si="5"/>
        <v>300</v>
      </c>
      <c r="O87" s="398">
        <f t="shared" si="6"/>
        <v>150</v>
      </c>
      <c r="P87" s="398">
        <f t="shared" si="7"/>
        <v>300</v>
      </c>
      <c r="Q87" s="398">
        <f t="shared" si="14"/>
        <v>0</v>
      </c>
      <c r="R87" s="86"/>
    </row>
    <row r="88" spans="4:22" ht="13.5" x14ac:dyDescent="0.35">
      <c r="D88" s="83">
        <v>3542206</v>
      </c>
      <c r="E88" s="83" t="str">
        <f t="shared" si="8"/>
        <v>RANCHARIA</v>
      </c>
      <c r="F88" s="83" t="str">
        <f t="shared" si="9"/>
        <v>SP</v>
      </c>
      <c r="G88" s="83">
        <f t="array" ref="G88">SUMPRODUCT(($D$7:$D$76=$D88)*($H$7:$H$76="x")*($I$7:$I$76="Ativa"))</f>
        <v>1</v>
      </c>
      <c r="H88" s="83">
        <f t="array" ref="H88">SUMPRODUCT(($D$7:$D$76=$D88)*($H$7:$H$76="x")*($I$7:$I$76="Parada"))</f>
        <v>1</v>
      </c>
      <c r="I88" s="83">
        <f t="array" ref="I88">SUMPRODUCT(($D$7:$D$76=$D88)*($H$7:$H$76="x"))</f>
        <v>2</v>
      </c>
      <c r="J88" s="398">
        <f t="shared" si="10"/>
        <v>718.07142857142856</v>
      </c>
      <c r="K88" s="398">
        <f t="shared" si="11"/>
        <v>385.3125</v>
      </c>
      <c r="L88" s="398">
        <f t="shared" si="12"/>
        <v>286.07142857142856</v>
      </c>
      <c r="M88" s="398">
        <f t="shared" si="13"/>
        <v>432</v>
      </c>
      <c r="N88" s="398">
        <f t="shared" si="5"/>
        <v>612.14285714285711</v>
      </c>
      <c r="O88" s="398">
        <f t="shared" si="6"/>
        <v>293.75</v>
      </c>
      <c r="P88" s="398">
        <f t="shared" si="7"/>
        <v>182.14285714285714</v>
      </c>
      <c r="Q88" s="398">
        <f t="shared" si="14"/>
        <v>430</v>
      </c>
      <c r="R88" s="415" t="s">
        <v>5632</v>
      </c>
      <c r="S88" s="143">
        <f>SUMIFS(S$7:S$76,$H$7:$H$76,"x",$I$7:$I$76,"Ativa")</f>
        <v>17825.309523809519</v>
      </c>
      <c r="U88" s="143">
        <f>SUMIFS(U$7:U$76,$H$7:$H$76,"x",$I$7:$I$76,"Ativa")</f>
        <v>12448.452380952376</v>
      </c>
    </row>
    <row r="89" spans="4:22" ht="13.5" x14ac:dyDescent="0.35">
      <c r="D89" s="83">
        <v>4314100</v>
      </c>
      <c r="E89" s="83" t="str">
        <f t="shared" si="8"/>
        <v>PASSO FUNDO</v>
      </c>
      <c r="F89" s="83" t="str">
        <f t="shared" si="9"/>
        <v>RS</v>
      </c>
      <c r="G89" s="83">
        <f t="array" ref="G89">SUMPRODUCT(($D$7:$D$76=$D89)*($H$7:$H$76="x")*($I$7:$I$76="Ativa"))</f>
        <v>0</v>
      </c>
      <c r="H89" s="83">
        <f t="array" ref="H89">SUMPRODUCT(($D$7:$D$76=$D89)*($H$7:$H$76="x")*($I$7:$I$76="Parada"))</f>
        <v>2</v>
      </c>
      <c r="I89" s="83">
        <f t="array" ref="I89">SUMPRODUCT(($D$7:$D$76=$D89)*($H$7:$H$76="x"))</f>
        <v>2</v>
      </c>
      <c r="J89" s="398">
        <f t="shared" si="10"/>
        <v>350</v>
      </c>
      <c r="K89" s="398">
        <f t="shared" si="11"/>
        <v>302.5</v>
      </c>
      <c r="L89" s="398">
        <f t="shared" si="12"/>
        <v>0</v>
      </c>
      <c r="M89" s="398">
        <f t="shared" si="13"/>
        <v>350</v>
      </c>
      <c r="N89" s="398">
        <f t="shared" si="5"/>
        <v>426.5</v>
      </c>
      <c r="O89" s="398">
        <f t="shared" si="6"/>
        <v>246.625</v>
      </c>
      <c r="P89" s="398">
        <f t="shared" si="7"/>
        <v>0</v>
      </c>
      <c r="Q89" s="398">
        <f t="shared" si="14"/>
        <v>426.5</v>
      </c>
      <c r="R89" s="415" t="s">
        <v>5635</v>
      </c>
      <c r="S89" s="143">
        <f>SUMIFS(S$7:S$76,$H$7:$H$76,"x",$I$7:$I$76,"Parada")</f>
        <v>3514</v>
      </c>
      <c r="U89" s="143">
        <f>SUMIFS(U$7:U$76,$H$7:$H$76,"x",$I$7:$I$76,"Parada")</f>
        <v>3359.75</v>
      </c>
    </row>
    <row r="90" spans="4:22" x14ac:dyDescent="0.35">
      <c r="D90" s="83">
        <v>3534302</v>
      </c>
      <c r="E90" s="83" t="str">
        <f t="shared" si="8"/>
        <v>ORLÂNDIA</v>
      </c>
      <c r="F90" s="83" t="str">
        <f t="shared" si="9"/>
        <v>SP</v>
      </c>
      <c r="G90" s="83">
        <f t="array" ref="G90">SUMPRODUCT(($D$7:$D$76=$D90)*($H$7:$H$76="x")*($I$7:$I$76="Ativa"))</f>
        <v>2</v>
      </c>
      <c r="H90" s="83">
        <f t="array" ref="H90">SUMPRODUCT(($D$7:$D$76=$D90)*($H$7:$H$76="x")*($I$7:$I$76="Parada"))</f>
        <v>0</v>
      </c>
      <c r="I90" s="83">
        <f t="array" ref="I90">SUMPRODUCT(($D$7:$D$76=$D90)*($H$7:$H$76="x"))</f>
        <v>2</v>
      </c>
      <c r="J90" s="398">
        <f t="shared" si="10"/>
        <v>572.14285714285711</v>
      </c>
      <c r="K90" s="398">
        <f t="shared" si="11"/>
        <v>385.3125</v>
      </c>
      <c r="L90" s="398">
        <f t="shared" si="12"/>
        <v>572.14285714285711</v>
      </c>
      <c r="M90" s="398">
        <f t="shared" si="13"/>
        <v>0</v>
      </c>
      <c r="N90" s="398">
        <f t="shared" si="5"/>
        <v>364.28571428571428</v>
      </c>
      <c r="O90" s="398">
        <f t="shared" si="6"/>
        <v>293.75</v>
      </c>
      <c r="P90" s="398">
        <f t="shared" si="7"/>
        <v>364.28571428571428</v>
      </c>
      <c r="Q90" s="398">
        <f t="shared" si="14"/>
        <v>0</v>
      </c>
    </row>
    <row r="91" spans="4:22" x14ac:dyDescent="0.35">
      <c r="D91" s="83">
        <v>5201108</v>
      </c>
      <c r="E91" s="83" t="str">
        <f t="shared" si="8"/>
        <v>ANÁPOLIS</v>
      </c>
      <c r="F91" s="83" t="str">
        <f t="shared" si="9"/>
        <v>GO</v>
      </c>
      <c r="G91" s="83">
        <f t="array" ref="G91">SUMPRODUCT(($D$7:$D$76=$D91)*($H$7:$H$76="x")*($I$7:$I$76="Ativa"))</f>
        <v>2</v>
      </c>
      <c r="H91" s="83">
        <f t="array" ref="H91">SUMPRODUCT(($D$7:$D$76=$D91)*($H$7:$H$76="x")*($I$7:$I$76="Parada"))</f>
        <v>0</v>
      </c>
      <c r="I91" s="83">
        <f t="array" ref="I91">SUMPRODUCT(($D$7:$D$76=$D91)*($H$7:$H$76="x"))</f>
        <v>2</v>
      </c>
      <c r="J91" s="398">
        <f t="shared" si="10"/>
        <v>737.5</v>
      </c>
      <c r="K91" s="398">
        <f t="shared" si="11"/>
        <v>442.85714285714283</v>
      </c>
      <c r="L91" s="398">
        <f t="shared" si="12"/>
        <v>737.5</v>
      </c>
      <c r="M91" s="398">
        <f t="shared" si="13"/>
        <v>0</v>
      </c>
      <c r="N91" s="398">
        <f t="shared" si="5"/>
        <v>781.75</v>
      </c>
      <c r="O91" s="398">
        <f t="shared" si="6"/>
        <v>446.71428571428572</v>
      </c>
      <c r="P91" s="398">
        <f t="shared" si="7"/>
        <v>781.75</v>
      </c>
      <c r="Q91" s="398">
        <f t="shared" si="14"/>
        <v>0</v>
      </c>
    </row>
    <row r="92" spans="4:22" x14ac:dyDescent="0.35">
      <c r="D92" s="83">
        <v>4219309</v>
      </c>
      <c r="E92" s="83" t="str">
        <f t="shared" si="8"/>
        <v>VIDEIRA</v>
      </c>
      <c r="F92" s="83" t="str">
        <f t="shared" si="9"/>
        <v>SC</v>
      </c>
      <c r="G92" s="83">
        <f t="array" ref="G92">SUMPRODUCT(($D$7:$D$76=$D92)*($H$7:$H$76="x")*($I$7:$I$76="Ativa"))</f>
        <v>0</v>
      </c>
      <c r="H92" s="83">
        <f t="array" ref="H92">SUMPRODUCT(($D$7:$D$76=$D92)*($H$7:$H$76="x")*($I$7:$I$76="Parada"))</f>
        <v>1</v>
      </c>
      <c r="I92" s="83">
        <f t="array" ref="I92">SUMPRODUCT(($D$7:$D$76=$D92)*($H$7:$H$76="x"))</f>
        <v>1</v>
      </c>
      <c r="J92" s="398">
        <f t="shared" si="10"/>
        <v>150</v>
      </c>
      <c r="K92" s="398">
        <f t="shared" si="11"/>
        <v>116.33333333333333</v>
      </c>
      <c r="L92" s="398">
        <f t="shared" si="12"/>
        <v>0</v>
      </c>
      <c r="M92" s="398">
        <f t="shared" si="13"/>
        <v>150</v>
      </c>
      <c r="N92" s="398">
        <f t="shared" si="5"/>
        <v>150</v>
      </c>
      <c r="O92" s="398">
        <f t="shared" si="6"/>
        <v>58.166666666666664</v>
      </c>
      <c r="P92" s="398">
        <f t="shared" si="7"/>
        <v>0</v>
      </c>
      <c r="Q92" s="398">
        <f t="shared" si="14"/>
        <v>150</v>
      </c>
    </row>
    <row r="93" spans="4:22" x14ac:dyDescent="0.35">
      <c r="D93" s="83">
        <v>4118204</v>
      </c>
      <c r="E93" s="83" t="str">
        <f t="shared" si="8"/>
        <v>PARANAGUÁ</v>
      </c>
      <c r="F93" s="83" t="str">
        <f t="shared" si="9"/>
        <v>PR</v>
      </c>
      <c r="G93" s="83">
        <f t="array" ref="G93">SUMPRODUCT(($D$7:$D$76=$D93)*($H$7:$H$76="x")*($I$7:$I$76="Ativa"))</f>
        <v>1</v>
      </c>
      <c r="H93" s="83">
        <f t="array" ref="H93">SUMPRODUCT(($D$7:$D$76=$D93)*($H$7:$H$76="x")*($I$7:$I$76="Parada"))</f>
        <v>0</v>
      </c>
      <c r="I93" s="83">
        <f t="array" ref="I93">SUMPRODUCT(($D$7:$D$76=$D93)*($H$7:$H$76="x"))</f>
        <v>1</v>
      </c>
      <c r="J93" s="398">
        <f t="shared" si="10"/>
        <v>580</v>
      </c>
      <c r="K93" s="398">
        <f t="shared" si="11"/>
        <v>251.875</v>
      </c>
      <c r="L93" s="398">
        <f t="shared" si="12"/>
        <v>580</v>
      </c>
      <c r="M93" s="398">
        <f t="shared" si="13"/>
        <v>0</v>
      </c>
      <c r="N93" s="398">
        <f t="shared" si="5"/>
        <v>263.66666666666669</v>
      </c>
      <c r="O93" s="398">
        <f t="shared" si="6"/>
        <v>127</v>
      </c>
      <c r="P93" s="398">
        <f t="shared" si="7"/>
        <v>263.66666666666669</v>
      </c>
      <c r="Q93" s="398">
        <f t="shared" si="14"/>
        <v>0</v>
      </c>
    </row>
    <row r="94" spans="4:22" x14ac:dyDescent="0.35">
      <c r="D94" s="83">
        <v>2919553</v>
      </c>
      <c r="E94" s="83" t="str">
        <f t="shared" si="8"/>
        <v>LUÍS EDUARDO MAGALHÃES</v>
      </c>
      <c r="F94" s="83" t="str">
        <f t="shared" si="9"/>
        <v>BA</v>
      </c>
      <c r="G94" s="83">
        <f t="array" ref="G94">SUMPRODUCT(($D$7:$D$76=$D94)*($H$7:$H$76="x")*($I$7:$I$76="Ativa"))</f>
        <v>1</v>
      </c>
      <c r="H94" s="83">
        <f t="array" ref="H94">SUMPRODUCT(($D$7:$D$76=$D94)*($H$7:$H$76="x")*($I$7:$I$76="Parada"))</f>
        <v>0</v>
      </c>
      <c r="I94" s="83">
        <f t="array" ref="I94">SUMPRODUCT(($D$7:$D$76=$D94)*($H$7:$H$76="x"))</f>
        <v>1</v>
      </c>
      <c r="J94" s="398">
        <f t="shared" si="10"/>
        <v>363.33333333333331</v>
      </c>
      <c r="K94" s="398">
        <f t="shared" si="11"/>
        <v>218</v>
      </c>
      <c r="L94" s="398">
        <f t="shared" si="12"/>
        <v>363.33333333333331</v>
      </c>
      <c r="M94" s="398">
        <f t="shared" si="13"/>
        <v>0</v>
      </c>
      <c r="N94" s="398">
        <f t="shared" si="5"/>
        <v>323</v>
      </c>
      <c r="O94" s="398">
        <f t="shared" si="6"/>
        <v>193.8</v>
      </c>
      <c r="P94" s="398">
        <f t="shared" si="7"/>
        <v>323</v>
      </c>
      <c r="Q94" s="398">
        <f t="shared" si="14"/>
        <v>0</v>
      </c>
    </row>
    <row r="95" spans="4:22" x14ac:dyDescent="0.35">
      <c r="D95" s="83">
        <v>3534708</v>
      </c>
      <c r="E95" s="83" t="str">
        <f t="shared" si="8"/>
        <v>OURINHOS</v>
      </c>
      <c r="F95" s="83" t="str">
        <f t="shared" si="9"/>
        <v>SP</v>
      </c>
      <c r="G95" s="83">
        <f t="array" ref="G95">SUMPRODUCT(($D$7:$D$76=$D95)*($H$7:$H$76="x")*($I$7:$I$76="Ativa"))</f>
        <v>0</v>
      </c>
      <c r="H95" s="83">
        <f t="array" ref="H95">SUMPRODUCT(($D$7:$D$76=$D95)*($H$7:$H$76="x")*($I$7:$I$76="Parada"))</f>
        <v>1</v>
      </c>
      <c r="I95" s="83">
        <f t="array" ref="I95">SUMPRODUCT(($D$7:$D$76=$D95)*($H$7:$H$76="x"))</f>
        <v>1</v>
      </c>
      <c r="J95" s="398">
        <f t="shared" si="10"/>
        <v>432</v>
      </c>
      <c r="K95" s="398">
        <f t="shared" si="11"/>
        <v>192.65625</v>
      </c>
      <c r="L95" s="398">
        <f t="shared" si="12"/>
        <v>0</v>
      </c>
      <c r="M95" s="398">
        <f t="shared" si="13"/>
        <v>432</v>
      </c>
      <c r="N95" s="398">
        <f t="shared" si="5"/>
        <v>430</v>
      </c>
      <c r="O95" s="398">
        <f t="shared" si="6"/>
        <v>146.875</v>
      </c>
      <c r="P95" s="398">
        <f t="shared" si="7"/>
        <v>0</v>
      </c>
      <c r="Q95" s="398">
        <f t="shared" si="14"/>
        <v>430</v>
      </c>
    </row>
    <row r="96" spans="4:22" x14ac:dyDescent="0.35">
      <c r="D96" s="83">
        <v>3550308</v>
      </c>
      <c r="E96" s="83" t="str">
        <f t="shared" si="8"/>
        <v>SÃO PAULO</v>
      </c>
      <c r="F96" s="83" t="str">
        <f t="shared" si="9"/>
        <v>SP</v>
      </c>
      <c r="G96" s="83">
        <f t="array" ref="G96">SUMPRODUCT(($D$7:$D$76=$D96)*($H$7:$H$76="x")*($I$7:$I$76="Ativa"))</f>
        <v>1</v>
      </c>
      <c r="H96" s="83">
        <f t="array" ref="H96">SUMPRODUCT(($D$7:$D$76=$D96)*($H$7:$H$76="x")*($I$7:$I$76="Parada"))</f>
        <v>0</v>
      </c>
      <c r="I96" s="83">
        <f t="array" ref="I96">SUMPRODUCT(($D$7:$D$76=$D96)*($H$7:$H$76="x"))</f>
        <v>1</v>
      </c>
      <c r="J96" s="398">
        <f t="shared" si="10"/>
        <v>286.07142857142856</v>
      </c>
      <c r="K96" s="398">
        <f t="shared" si="11"/>
        <v>192.65625</v>
      </c>
      <c r="L96" s="398">
        <f t="shared" si="12"/>
        <v>286.07142857142856</v>
      </c>
      <c r="M96" s="398">
        <f t="shared" si="13"/>
        <v>0</v>
      </c>
      <c r="N96" s="398">
        <f t="shared" si="5"/>
        <v>182.14285714285714</v>
      </c>
      <c r="O96" s="398">
        <f t="shared" si="6"/>
        <v>146.875</v>
      </c>
      <c r="P96" s="398">
        <f t="shared" si="7"/>
        <v>182.14285714285714</v>
      </c>
      <c r="Q96" s="398">
        <f t="shared" si="14"/>
        <v>0</v>
      </c>
    </row>
    <row r="97" spans="4:17" x14ac:dyDescent="0.35">
      <c r="D97" s="83">
        <v>2607208</v>
      </c>
      <c r="E97" s="83" t="str">
        <f t="shared" si="8"/>
        <v>IPOJUCA</v>
      </c>
      <c r="F97" s="83" t="str">
        <f t="shared" si="9"/>
        <v>PE</v>
      </c>
      <c r="G97" s="83">
        <f t="array" ref="G97">SUMPRODUCT(($D$7:$D$76=$D97)*($H$7:$H$76="x")*($I$7:$I$76="Ativa"))</f>
        <v>1</v>
      </c>
      <c r="H97" s="83">
        <f t="array" ref="H97">SUMPRODUCT(($D$7:$D$76=$D97)*($H$7:$H$76="x")*($I$7:$I$76="Parada"))</f>
        <v>0</v>
      </c>
      <c r="I97" s="83">
        <f t="array" ref="I97">SUMPRODUCT(($D$7:$D$76=$D97)*($H$7:$H$76="x"))</f>
        <v>1</v>
      </c>
      <c r="J97" s="398">
        <f t="shared" si="10"/>
        <v>490</v>
      </c>
      <c r="K97" s="398">
        <f t="shared" si="11"/>
        <v>245</v>
      </c>
      <c r="L97" s="398">
        <f t="shared" si="12"/>
        <v>490</v>
      </c>
      <c r="M97" s="398">
        <f t="shared" si="13"/>
        <v>0</v>
      </c>
      <c r="N97" s="398">
        <f t="shared" si="5"/>
        <v>222</v>
      </c>
      <c r="O97" s="398">
        <f t="shared" si="6"/>
        <v>111</v>
      </c>
      <c r="P97" s="398">
        <f t="shared" si="7"/>
        <v>222</v>
      </c>
      <c r="Q97" s="398">
        <f t="shared" si="14"/>
        <v>0</v>
      </c>
    </row>
    <row r="98" spans="4:17" x14ac:dyDescent="0.35">
      <c r="D98" s="83">
        <v>4205902</v>
      </c>
      <c r="E98" s="83" t="str">
        <f t="shared" si="8"/>
        <v>GASPAR</v>
      </c>
      <c r="F98" s="83" t="str">
        <f t="shared" si="9"/>
        <v>SC</v>
      </c>
      <c r="G98" s="83">
        <f t="array" ref="G98">SUMPRODUCT(($D$7:$D$76=$D98)*($H$7:$H$76="x")*($I$7:$I$76="Ativa"))</f>
        <v>0</v>
      </c>
      <c r="H98" s="83">
        <f t="array" ref="H98">SUMPRODUCT(($D$7:$D$76=$D98)*($H$7:$H$76="x")*($I$7:$I$76="Parada"))</f>
        <v>0</v>
      </c>
      <c r="I98" s="83">
        <f t="array" ref="I98">SUMPRODUCT(($D$7:$D$76=$D98)*($H$7:$H$76="x"))</f>
        <v>0</v>
      </c>
      <c r="J98" s="398">
        <f t="shared" si="10"/>
        <v>0</v>
      </c>
      <c r="K98" s="398">
        <f t="shared" si="11"/>
        <v>0</v>
      </c>
      <c r="L98" s="398">
        <f t="shared" si="12"/>
        <v>0</v>
      </c>
      <c r="M98" s="398">
        <f t="shared" si="13"/>
        <v>0</v>
      </c>
      <c r="N98" s="398">
        <f t="shared" si="5"/>
        <v>0</v>
      </c>
      <c r="O98" s="398">
        <f t="shared" si="6"/>
        <v>0</v>
      </c>
      <c r="P98" s="398">
        <f t="shared" si="7"/>
        <v>0</v>
      </c>
      <c r="Q98" s="398">
        <f t="shared" si="14"/>
        <v>0</v>
      </c>
    </row>
    <row r="99" spans="4:17" x14ac:dyDescent="0.35">
      <c r="D99" s="83">
        <v>5212501</v>
      </c>
      <c r="E99" s="83" t="str">
        <f t="shared" si="8"/>
        <v>LUZIÂNIA</v>
      </c>
      <c r="F99" s="83" t="str">
        <f t="shared" si="9"/>
        <v>GO</v>
      </c>
      <c r="G99" s="83">
        <f t="array" ref="G99">SUMPRODUCT(($D$7:$D$76=$D99)*($H$7:$H$76="x")*($I$7:$I$76="Ativa"))</f>
        <v>1</v>
      </c>
      <c r="H99" s="83">
        <f t="array" ref="H99">SUMPRODUCT(($D$7:$D$76=$D99)*($H$7:$H$76="x")*($I$7:$I$76="Parada"))</f>
        <v>0</v>
      </c>
      <c r="I99" s="83">
        <f t="array" ref="I99">SUMPRODUCT(($D$7:$D$76=$D99)*($H$7:$H$76="x"))</f>
        <v>1</v>
      </c>
      <c r="J99" s="398">
        <f t="shared" si="10"/>
        <v>368.75</v>
      </c>
      <c r="K99" s="398">
        <f t="shared" si="11"/>
        <v>221.42857142857142</v>
      </c>
      <c r="L99" s="398">
        <f t="shared" si="12"/>
        <v>368.75</v>
      </c>
      <c r="M99" s="398">
        <f t="shared" si="13"/>
        <v>0</v>
      </c>
      <c r="N99" s="398">
        <f t="shared" si="5"/>
        <v>390.875</v>
      </c>
      <c r="O99" s="398">
        <f t="shared" si="6"/>
        <v>223.35714285714286</v>
      </c>
      <c r="P99" s="398">
        <f t="shared" si="7"/>
        <v>390.875</v>
      </c>
      <c r="Q99" s="398">
        <f t="shared" si="14"/>
        <v>0</v>
      </c>
    </row>
    <row r="100" spans="4:17" x14ac:dyDescent="0.35">
      <c r="D100" s="83">
        <v>4307708</v>
      </c>
      <c r="E100" s="83" t="str">
        <f t="shared" si="8"/>
        <v>ESTEIO</v>
      </c>
      <c r="F100" s="83" t="str">
        <f t="shared" si="9"/>
        <v>RS</v>
      </c>
      <c r="G100" s="83">
        <f t="array" ref="G100">SUMPRODUCT(($D$7:$D$76=$D100)*($H$7:$H$76="x")*($I$7:$I$76="Ativa"))</f>
        <v>0</v>
      </c>
      <c r="H100" s="83">
        <f t="array" ref="H100">SUMPRODUCT(($D$7:$D$76=$D100)*($H$7:$H$76="x")*($I$7:$I$76="Parada"))</f>
        <v>0</v>
      </c>
      <c r="I100" s="83">
        <f t="array" ref="I100">SUMPRODUCT(($D$7:$D$76=$D100)*($H$7:$H$76="x"))</f>
        <v>0</v>
      </c>
      <c r="J100" s="398">
        <f t="shared" si="10"/>
        <v>0</v>
      </c>
      <c r="K100" s="398">
        <f t="shared" si="11"/>
        <v>0</v>
      </c>
      <c r="L100" s="398">
        <f t="shared" si="12"/>
        <v>0</v>
      </c>
      <c r="M100" s="398">
        <f t="shared" si="13"/>
        <v>0</v>
      </c>
      <c r="N100" s="398">
        <f t="shared" si="5"/>
        <v>0</v>
      </c>
      <c r="O100" s="398">
        <f t="shared" si="6"/>
        <v>0</v>
      </c>
      <c r="P100" s="398">
        <f t="shared" si="7"/>
        <v>0</v>
      </c>
      <c r="Q100" s="398">
        <f t="shared" si="14"/>
        <v>0</v>
      </c>
    </row>
    <row r="101" spans="4:17" x14ac:dyDescent="0.35">
      <c r="D101" s="83">
        <v>4317202</v>
      </c>
      <c r="E101" s="83" t="str">
        <f t="shared" si="8"/>
        <v>SANTA ROSA</v>
      </c>
      <c r="F101" s="83" t="str">
        <f t="shared" si="9"/>
        <v>RS</v>
      </c>
      <c r="G101" s="83">
        <f t="array" ref="G101">SUMPRODUCT(($D$7:$D$76=$D101)*($H$7:$H$76="x")*($I$7:$I$76="Ativa"))</f>
        <v>1</v>
      </c>
      <c r="H101" s="83">
        <f t="array" ref="H101">SUMPRODUCT(($D$7:$D$76=$D101)*($H$7:$H$76="x")*($I$7:$I$76="Parada"))</f>
        <v>0</v>
      </c>
      <c r="I101" s="83">
        <f t="array" ref="I101">SUMPRODUCT(($D$7:$D$76=$D101)*($H$7:$H$76="x"))</f>
        <v>1</v>
      </c>
      <c r="J101" s="398">
        <f t="shared" si="10"/>
        <v>286.66666666666669</v>
      </c>
      <c r="K101" s="398">
        <f t="shared" si="11"/>
        <v>151.25</v>
      </c>
      <c r="L101" s="398">
        <f t="shared" si="12"/>
        <v>286.66666666666669</v>
      </c>
      <c r="M101" s="398">
        <f t="shared" si="13"/>
        <v>0</v>
      </c>
      <c r="N101" s="398">
        <f t="shared" si="5"/>
        <v>186.66666666666666</v>
      </c>
      <c r="O101" s="398">
        <f t="shared" si="6"/>
        <v>123.3125</v>
      </c>
      <c r="P101" s="398">
        <f t="shared" si="7"/>
        <v>186.66666666666666</v>
      </c>
      <c r="Q101" s="398">
        <f t="shared" si="14"/>
        <v>0</v>
      </c>
    </row>
    <row r="102" spans="4:17" x14ac:dyDescent="0.35">
      <c r="D102" s="83">
        <v>5211503</v>
      </c>
      <c r="E102" s="83" t="str">
        <f t="shared" si="8"/>
        <v>ITUMBIARA</v>
      </c>
      <c r="F102" s="83" t="str">
        <f t="shared" si="9"/>
        <v>GO</v>
      </c>
      <c r="G102" s="83">
        <f t="array" ref="G102">SUMPRODUCT(($D$7:$D$76=$D102)*($H$7:$H$76="x")*($I$7:$I$76="Ativa"))</f>
        <v>1</v>
      </c>
      <c r="H102" s="83">
        <f t="array" ref="H102">SUMPRODUCT(($D$7:$D$76=$D102)*($H$7:$H$76="x")*($I$7:$I$76="Parada"))</f>
        <v>0</v>
      </c>
      <c r="I102" s="83">
        <f t="array" ref="I102">SUMPRODUCT(($D$7:$D$76=$D102)*($H$7:$H$76="x"))</f>
        <v>1</v>
      </c>
      <c r="J102" s="398">
        <f t="shared" si="10"/>
        <v>368.75</v>
      </c>
      <c r="K102" s="398">
        <f t="shared" si="11"/>
        <v>221.42857142857142</v>
      </c>
      <c r="L102" s="398">
        <f t="shared" si="12"/>
        <v>368.75</v>
      </c>
      <c r="M102" s="398">
        <f t="shared" si="13"/>
        <v>0</v>
      </c>
      <c r="N102" s="398">
        <f t="shared" si="5"/>
        <v>390.875</v>
      </c>
      <c r="O102" s="398">
        <f t="shared" si="6"/>
        <v>223.35714285714286</v>
      </c>
      <c r="P102" s="398">
        <f t="shared" si="7"/>
        <v>390.875</v>
      </c>
      <c r="Q102" s="398">
        <f t="shared" si="14"/>
        <v>0</v>
      </c>
    </row>
    <row r="103" spans="4:17" x14ac:dyDescent="0.35">
      <c r="D103" s="83">
        <v>3528403</v>
      </c>
      <c r="E103" s="83" t="str">
        <f t="shared" si="8"/>
        <v>MAIRINQUE</v>
      </c>
      <c r="F103" s="83" t="str">
        <f t="shared" si="9"/>
        <v>SP</v>
      </c>
      <c r="G103" s="83">
        <f t="array" ref="G103">SUMPRODUCT(($D$7:$D$76=$D103)*($H$7:$H$76="x")*($I$7:$I$76="Ativa"))</f>
        <v>0</v>
      </c>
      <c r="H103" s="83">
        <f t="array" ref="H103">SUMPRODUCT(($D$7:$D$76=$D103)*($H$7:$H$76="x")*($I$7:$I$76="Parada"))</f>
        <v>0</v>
      </c>
      <c r="I103" s="83">
        <f t="array" ref="I103">SUMPRODUCT(($D$7:$D$76=$D103)*($H$7:$H$76="x"))</f>
        <v>0</v>
      </c>
      <c r="J103" s="398">
        <f t="shared" si="10"/>
        <v>0</v>
      </c>
      <c r="K103" s="398">
        <f t="shared" si="11"/>
        <v>0</v>
      </c>
      <c r="L103" s="398">
        <f t="shared" si="12"/>
        <v>0</v>
      </c>
      <c r="M103" s="398">
        <f t="shared" si="13"/>
        <v>0</v>
      </c>
      <c r="N103" s="398">
        <f t="shared" si="5"/>
        <v>0</v>
      </c>
      <c r="O103" s="398">
        <f t="shared" si="6"/>
        <v>0</v>
      </c>
      <c r="P103" s="398">
        <f t="shared" si="7"/>
        <v>0</v>
      </c>
      <c r="Q103" s="398">
        <f t="shared" si="14"/>
        <v>0</v>
      </c>
    </row>
    <row r="104" spans="4:17" x14ac:dyDescent="0.35">
      <c r="D104" s="83">
        <v>4119905</v>
      </c>
      <c r="E104" s="83" t="str">
        <f t="shared" si="8"/>
        <v>PONTA GROSSA</v>
      </c>
      <c r="F104" s="83" t="str">
        <f t="shared" si="9"/>
        <v>PR</v>
      </c>
      <c r="G104" s="83">
        <f t="array" ref="G104">SUMPRODUCT(($D$7:$D$76=$D104)*($H$7:$H$76="x")*($I$7:$I$76="Ativa"))</f>
        <v>1</v>
      </c>
      <c r="H104" s="83">
        <f t="array" ref="H104">SUMPRODUCT(($D$7:$D$76=$D104)*($H$7:$H$76="x")*($I$7:$I$76="Parada"))</f>
        <v>1</v>
      </c>
      <c r="I104" s="83">
        <f t="array" ref="I104">SUMPRODUCT(($D$7:$D$76=$D104)*($H$7:$H$76="x"))</f>
        <v>2</v>
      </c>
      <c r="J104" s="398">
        <f t="shared" si="10"/>
        <v>763.33333333333337</v>
      </c>
      <c r="K104" s="398">
        <f t="shared" si="11"/>
        <v>503.75</v>
      </c>
      <c r="L104" s="398">
        <f t="shared" si="12"/>
        <v>580</v>
      </c>
      <c r="M104" s="398">
        <f t="shared" si="13"/>
        <v>183.33333333333334</v>
      </c>
      <c r="N104" s="398">
        <f t="shared" si="5"/>
        <v>413.66666666666669</v>
      </c>
      <c r="O104" s="398">
        <f t="shared" si="6"/>
        <v>254</v>
      </c>
      <c r="P104" s="398">
        <f t="shared" si="7"/>
        <v>263.66666666666669</v>
      </c>
      <c r="Q104" s="398">
        <f t="shared" si="14"/>
        <v>150</v>
      </c>
    </row>
    <row r="105" spans="4:17" x14ac:dyDescent="0.35">
      <c r="D105" s="83">
        <v>5218805</v>
      </c>
      <c r="E105" s="83" t="str">
        <f t="shared" si="8"/>
        <v>RIO VERDE</v>
      </c>
      <c r="F105" s="83" t="str">
        <f t="shared" si="9"/>
        <v>GO</v>
      </c>
      <c r="G105" s="83">
        <f t="array" ref="G105">SUMPRODUCT(($D$7:$D$76=$D105)*($H$7:$H$76="x")*($I$7:$I$76="Ativa"))</f>
        <v>2</v>
      </c>
      <c r="H105" s="83">
        <f t="array" ref="H105">SUMPRODUCT(($D$7:$D$76=$D105)*($H$7:$H$76="x")*($I$7:$I$76="Parada"))</f>
        <v>0</v>
      </c>
      <c r="I105" s="83">
        <f t="array" ref="I105">SUMPRODUCT(($D$7:$D$76=$D105)*($H$7:$H$76="x"))</f>
        <v>2</v>
      </c>
      <c r="J105" s="398">
        <f t="shared" si="10"/>
        <v>737.5</v>
      </c>
      <c r="K105" s="398">
        <f t="shared" si="11"/>
        <v>442.85714285714283</v>
      </c>
      <c r="L105" s="398">
        <f t="shared" si="12"/>
        <v>737.5</v>
      </c>
      <c r="M105" s="398">
        <f t="shared" si="13"/>
        <v>0</v>
      </c>
      <c r="N105" s="398">
        <f t="shared" si="5"/>
        <v>781.75</v>
      </c>
      <c r="O105" s="398">
        <f t="shared" si="6"/>
        <v>446.71428571428572</v>
      </c>
      <c r="P105" s="398">
        <f t="shared" si="7"/>
        <v>781.75</v>
      </c>
      <c r="Q105" s="398">
        <f t="shared" si="14"/>
        <v>0</v>
      </c>
    </row>
    <row r="106" spans="4:17" x14ac:dyDescent="0.35">
      <c r="D106" s="83">
        <v>5107040</v>
      </c>
      <c r="E106" s="83" t="str">
        <f t="shared" si="8"/>
        <v>PRIMAVERA DO LESTE</v>
      </c>
      <c r="F106" s="83" t="str">
        <f t="shared" si="9"/>
        <v>MT</v>
      </c>
      <c r="G106" s="83">
        <f t="array" ref="G106">SUMPRODUCT(($D$7:$D$76=$D106)*($H$7:$H$76="x")*($I$7:$I$76="Ativa"))</f>
        <v>1</v>
      </c>
      <c r="H106" s="83">
        <f t="array" ref="H106">SUMPRODUCT(($D$7:$D$76=$D106)*($H$7:$H$76="x")*($I$7:$I$76="Parada"))</f>
        <v>0</v>
      </c>
      <c r="I106" s="83">
        <f t="array" ref="I106">SUMPRODUCT(($D$7:$D$76=$D106)*($H$7:$H$76="x"))</f>
        <v>1</v>
      </c>
      <c r="J106" s="398">
        <f t="shared" si="10"/>
        <v>787.5</v>
      </c>
      <c r="K106" s="398">
        <f t="shared" si="11"/>
        <v>407.875</v>
      </c>
      <c r="L106" s="398">
        <f t="shared" si="12"/>
        <v>787.5</v>
      </c>
      <c r="M106" s="398">
        <f t="shared" si="13"/>
        <v>0</v>
      </c>
      <c r="N106" s="398">
        <f t="shared" si="5"/>
        <v>601.25</v>
      </c>
      <c r="O106" s="398">
        <f t="shared" si="6"/>
        <v>300.625</v>
      </c>
      <c r="P106" s="398">
        <f t="shared" si="7"/>
        <v>601.25</v>
      </c>
      <c r="Q106" s="398">
        <f t="shared" si="14"/>
        <v>0</v>
      </c>
    </row>
    <row r="107" spans="4:17" x14ac:dyDescent="0.35">
      <c r="D107" s="83">
        <v>2903201</v>
      </c>
      <c r="E107" s="83" t="str">
        <f t="shared" si="8"/>
        <v>BARREIRAS</v>
      </c>
      <c r="F107" s="83" t="str">
        <f t="shared" si="9"/>
        <v>BA</v>
      </c>
      <c r="G107" s="83">
        <f t="array" ref="G107">SUMPRODUCT(($D$7:$D$76=$D107)*($H$7:$H$76="x")*($I$7:$I$76="Ativa"))</f>
        <v>2</v>
      </c>
      <c r="H107" s="83">
        <f t="array" ref="H107">SUMPRODUCT(($D$7:$D$76=$D107)*($H$7:$H$76="x")*($I$7:$I$76="Parada"))</f>
        <v>0</v>
      </c>
      <c r="I107" s="83">
        <f t="array" ref="I107">SUMPRODUCT(($D$7:$D$76=$D107)*($H$7:$H$76="x"))</f>
        <v>2</v>
      </c>
      <c r="J107" s="398">
        <f t="shared" si="10"/>
        <v>726.66666666666663</v>
      </c>
      <c r="K107" s="398">
        <f t="shared" si="11"/>
        <v>436</v>
      </c>
      <c r="L107" s="398">
        <f t="shared" si="12"/>
        <v>726.66666666666663</v>
      </c>
      <c r="M107" s="398">
        <f t="shared" si="13"/>
        <v>0</v>
      </c>
      <c r="N107" s="398">
        <f t="shared" si="5"/>
        <v>646</v>
      </c>
      <c r="O107" s="398">
        <f t="shared" si="6"/>
        <v>387.6</v>
      </c>
      <c r="P107" s="398">
        <f t="shared" si="7"/>
        <v>646</v>
      </c>
      <c r="Q107" s="398">
        <f t="shared" si="14"/>
        <v>0</v>
      </c>
    </row>
    <row r="108" spans="4:17" x14ac:dyDescent="0.35">
      <c r="D108" s="83">
        <v>5008305</v>
      </c>
      <c r="E108" s="83" t="str">
        <f t="shared" si="8"/>
        <v>TRÊS LAGOAS</v>
      </c>
      <c r="F108" s="83" t="str">
        <f t="shared" si="9"/>
        <v>MS</v>
      </c>
      <c r="G108" s="83">
        <f t="array" ref="G108">SUMPRODUCT(($D$7:$D$76=$D108)*($H$7:$H$76="x")*($I$7:$I$76="Ativa"))</f>
        <v>1</v>
      </c>
      <c r="H108" s="83">
        <f t="array" ref="H108">SUMPRODUCT(($D$7:$D$76=$D108)*($H$7:$H$76="x")*($I$7:$I$76="Parada"))</f>
        <v>0</v>
      </c>
      <c r="I108" s="83">
        <f t="array" ref="I108">SUMPRODUCT(($D$7:$D$76=$D108)*($H$7:$H$76="x"))</f>
        <v>1</v>
      </c>
      <c r="J108" s="398">
        <f t="shared" si="10"/>
        <v>475</v>
      </c>
      <c r="K108" s="398">
        <f t="shared" si="11"/>
        <v>185.42857142857142</v>
      </c>
      <c r="L108" s="398">
        <f t="shared" si="12"/>
        <v>475</v>
      </c>
      <c r="M108" s="398">
        <f t="shared" si="13"/>
        <v>0</v>
      </c>
      <c r="N108" s="398">
        <f t="shared" si="5"/>
        <v>136.5</v>
      </c>
      <c r="O108" s="398">
        <f t="shared" si="6"/>
        <v>81.857142857142861</v>
      </c>
      <c r="P108" s="398">
        <f t="shared" si="7"/>
        <v>136.5</v>
      </c>
      <c r="Q108" s="398">
        <f t="shared" si="14"/>
        <v>0</v>
      </c>
    </row>
    <row r="109" spans="4:17" x14ac:dyDescent="0.35">
      <c r="D109" s="83">
        <v>3534401</v>
      </c>
      <c r="E109" s="83" t="str">
        <f t="shared" si="8"/>
        <v>OSASCO</v>
      </c>
      <c r="F109" s="83" t="str">
        <f t="shared" si="9"/>
        <v>SP</v>
      </c>
      <c r="G109" s="83">
        <f t="array" ref="G109">SUMPRODUCT(($D$7:$D$76=$D109)*($H$7:$H$76="x")*($I$7:$I$76="Ativa"))</f>
        <v>1</v>
      </c>
      <c r="H109" s="83">
        <f t="array" ref="H109">SUMPRODUCT(($D$7:$D$76=$D109)*($H$7:$H$76="x")*($I$7:$I$76="Parada"))</f>
        <v>0</v>
      </c>
      <c r="I109" s="83">
        <f t="array" ref="I109">SUMPRODUCT(($D$7:$D$76=$D109)*($H$7:$H$76="x"))</f>
        <v>1</v>
      </c>
      <c r="J109" s="398">
        <f t="shared" si="10"/>
        <v>286.07142857142856</v>
      </c>
      <c r="K109" s="398">
        <f t="shared" si="11"/>
        <v>192.65625</v>
      </c>
      <c r="L109" s="398">
        <f t="shared" si="12"/>
        <v>286.07142857142856</v>
      </c>
      <c r="M109" s="398">
        <f t="shared" si="13"/>
        <v>0</v>
      </c>
      <c r="N109" s="398">
        <f t="shared" si="5"/>
        <v>182.14285714285714</v>
      </c>
      <c r="O109" s="398">
        <f t="shared" si="6"/>
        <v>146.875</v>
      </c>
      <c r="P109" s="398">
        <f t="shared" si="7"/>
        <v>182.14285714285714</v>
      </c>
      <c r="Q109" s="398">
        <f t="shared" si="14"/>
        <v>0</v>
      </c>
    </row>
    <row r="110" spans="4:17" x14ac:dyDescent="0.35">
      <c r="D110" s="83">
        <v>4104303</v>
      </c>
      <c r="E110" s="83" t="str">
        <f t="shared" si="8"/>
        <v>CAMPO MOURÃO</v>
      </c>
      <c r="F110" s="83" t="str">
        <f t="shared" si="9"/>
        <v>PR</v>
      </c>
      <c r="G110" s="83">
        <f t="array" ref="G110">SUMPRODUCT(($D$7:$D$76=$D110)*($H$7:$H$76="x")*($I$7:$I$76="Ativa"))</f>
        <v>1</v>
      </c>
      <c r="H110" s="83">
        <f t="array" ref="H110">SUMPRODUCT(($D$7:$D$76=$D110)*($H$7:$H$76="x")*($I$7:$I$76="Parada"))</f>
        <v>0</v>
      </c>
      <c r="I110" s="83">
        <f t="array" ref="I110">SUMPRODUCT(($D$7:$D$76=$D110)*($H$7:$H$76="x"))</f>
        <v>1</v>
      </c>
      <c r="J110" s="398">
        <f t="shared" si="10"/>
        <v>580</v>
      </c>
      <c r="K110" s="398">
        <f t="shared" si="11"/>
        <v>251.875</v>
      </c>
      <c r="L110" s="398">
        <f t="shared" si="12"/>
        <v>580</v>
      </c>
      <c r="M110" s="398">
        <f t="shared" si="13"/>
        <v>0</v>
      </c>
      <c r="N110" s="398">
        <f t="shared" si="5"/>
        <v>263.66666666666669</v>
      </c>
      <c r="O110" s="398">
        <f t="shared" si="6"/>
        <v>127</v>
      </c>
      <c r="P110" s="398">
        <f t="shared" si="7"/>
        <v>263.66666666666669</v>
      </c>
      <c r="Q110" s="398">
        <f t="shared" si="14"/>
        <v>0</v>
      </c>
    </row>
    <row r="111" spans="4:17" x14ac:dyDescent="0.35">
      <c r="D111" s="83">
        <v>4115200</v>
      </c>
      <c r="E111" s="83" t="str">
        <f t="shared" si="8"/>
        <v>MARINGÁ</v>
      </c>
      <c r="F111" s="83" t="str">
        <f t="shared" si="9"/>
        <v>PR</v>
      </c>
      <c r="G111" s="83">
        <f t="array" ref="G111">SUMPRODUCT(($D$7:$D$76=$D111)*($H$7:$H$76="x")*($I$7:$I$76="Ativa"))</f>
        <v>1</v>
      </c>
      <c r="H111" s="83">
        <f t="array" ref="H111">SUMPRODUCT(($D$7:$D$76=$D111)*($H$7:$H$76="x")*($I$7:$I$76="Parada"))</f>
        <v>0</v>
      </c>
      <c r="I111" s="83">
        <f t="array" ref="I111">SUMPRODUCT(($D$7:$D$76=$D111)*($H$7:$H$76="x"))</f>
        <v>1</v>
      </c>
      <c r="J111" s="398">
        <f t="shared" si="10"/>
        <v>580</v>
      </c>
      <c r="K111" s="398">
        <f t="shared" si="11"/>
        <v>251.875</v>
      </c>
      <c r="L111" s="398">
        <f t="shared" si="12"/>
        <v>580</v>
      </c>
      <c r="M111" s="398">
        <f t="shared" si="13"/>
        <v>0</v>
      </c>
      <c r="N111" s="398">
        <f t="shared" si="5"/>
        <v>263.66666666666669</v>
      </c>
      <c r="O111" s="398">
        <f t="shared" si="6"/>
        <v>127</v>
      </c>
      <c r="P111" s="398">
        <f t="shared" si="7"/>
        <v>263.66666666666669</v>
      </c>
      <c r="Q111" s="398">
        <f t="shared" si="14"/>
        <v>0</v>
      </c>
    </row>
    <row r="112" spans="4:17" x14ac:dyDescent="0.35">
      <c r="D112" s="83">
        <v>2304400</v>
      </c>
      <c r="E112" s="83" t="str">
        <f t="shared" si="8"/>
        <v>FORTALEZA</v>
      </c>
      <c r="F112" s="83" t="str">
        <f t="shared" si="9"/>
        <v>CE</v>
      </c>
      <c r="G112" s="83">
        <f t="array" ref="G112">SUMPRODUCT(($D$7:$D$76=$D112)*($H$7:$H$76="x")*($I$7:$I$76="Ativa"))</f>
        <v>0</v>
      </c>
      <c r="H112" s="83">
        <f t="array" ref="H112">SUMPRODUCT(($D$7:$D$76=$D112)*($H$7:$H$76="x")*($I$7:$I$76="Parada"))</f>
        <v>1</v>
      </c>
      <c r="I112" s="83">
        <f t="array" ref="I112">SUMPRODUCT(($D$7:$D$76=$D112)*($H$7:$H$76="x"))</f>
        <v>1</v>
      </c>
      <c r="J112" s="398">
        <f t="shared" si="10"/>
        <v>100</v>
      </c>
      <c r="K112" s="398">
        <f t="shared" si="11"/>
        <v>50</v>
      </c>
      <c r="L112" s="398">
        <f t="shared" si="12"/>
        <v>0</v>
      </c>
      <c r="M112" s="398">
        <f t="shared" si="13"/>
        <v>100</v>
      </c>
      <c r="N112" s="398">
        <f t="shared" si="5"/>
        <v>100</v>
      </c>
      <c r="O112" s="398">
        <f t="shared" si="6"/>
        <v>50</v>
      </c>
      <c r="P112" s="398">
        <f t="shared" si="7"/>
        <v>0</v>
      </c>
      <c r="Q112" s="398">
        <f t="shared" si="14"/>
        <v>100</v>
      </c>
    </row>
    <row r="113" spans="4:17" x14ac:dyDescent="0.35">
      <c r="D113" s="83">
        <v>5211909</v>
      </c>
      <c r="E113" s="83" t="str">
        <f t="shared" si="8"/>
        <v>JATAÍ</v>
      </c>
      <c r="F113" s="83" t="str">
        <f t="shared" si="9"/>
        <v>GO</v>
      </c>
      <c r="G113" s="83">
        <f t="array" ref="G113">SUMPRODUCT(($D$7:$D$76=$D113)*($H$7:$H$76="x")*($I$7:$I$76="Ativa"))</f>
        <v>1</v>
      </c>
      <c r="H113" s="83">
        <f t="array" ref="H113">SUMPRODUCT(($D$7:$D$76=$D113)*($H$7:$H$76="x")*($I$7:$I$76="Parada"))</f>
        <v>0</v>
      </c>
      <c r="I113" s="83">
        <f t="array" ref="I113">SUMPRODUCT(($D$7:$D$76=$D113)*($H$7:$H$76="x"))</f>
        <v>1</v>
      </c>
      <c r="J113" s="398">
        <f t="shared" si="10"/>
        <v>368.75</v>
      </c>
      <c r="K113" s="398">
        <f t="shared" si="11"/>
        <v>221.42857142857142</v>
      </c>
      <c r="L113" s="398">
        <f t="shared" si="12"/>
        <v>368.75</v>
      </c>
      <c r="M113" s="398">
        <f t="shared" si="13"/>
        <v>0</v>
      </c>
      <c r="N113" s="398">
        <f t="shared" ref="N113:N131" si="15">SUMIFS(U$7:U$76,$D$7:$D$76,$D113,$H$7:$H$76,"x")</f>
        <v>390.875</v>
      </c>
      <c r="O113" s="398">
        <f t="shared" ref="O113:O131" si="16">SUMIFS(V$7:V$76,$D$7:$D$76,$D113,$H$7:$H$76,"x")</f>
        <v>223.35714285714286</v>
      </c>
      <c r="P113" s="398">
        <f t="shared" ref="P113:P131" si="17">SUMIFS(U$7:U$76,$D$7:$D$76,$D113,$H$7:$H$76,"x",$I$7:$I$76,"Ativa")</f>
        <v>390.875</v>
      </c>
      <c r="Q113" s="398">
        <f t="shared" si="14"/>
        <v>0</v>
      </c>
    </row>
    <row r="114" spans="4:17" x14ac:dyDescent="0.35">
      <c r="D114" s="83">
        <v>4104808</v>
      </c>
      <c r="E114" s="83" t="str">
        <f t="shared" si="8"/>
        <v>CASCAVEL</v>
      </c>
      <c r="F114" s="83" t="str">
        <f t="shared" si="9"/>
        <v>PR</v>
      </c>
      <c r="G114" s="83">
        <f t="array" ref="G114">SUMPRODUCT(($D$7:$D$76=$D114)*($H$7:$H$76="x")*($I$7:$I$76="Ativa"))</f>
        <v>0</v>
      </c>
      <c r="H114" s="83">
        <f t="array" ref="H114">SUMPRODUCT(($D$7:$D$76=$D114)*($H$7:$H$76="x")*($I$7:$I$76="Parada"))</f>
        <v>1</v>
      </c>
      <c r="I114" s="83">
        <f t="array" ref="I114">SUMPRODUCT(($D$7:$D$76=$D114)*($H$7:$H$76="x"))</f>
        <v>1</v>
      </c>
      <c r="J114" s="398">
        <f t="shared" si="10"/>
        <v>183.33333333333334</v>
      </c>
      <c r="K114" s="398">
        <f t="shared" si="11"/>
        <v>251.875</v>
      </c>
      <c r="L114" s="398">
        <f t="shared" si="12"/>
        <v>0</v>
      </c>
      <c r="M114" s="398">
        <f t="shared" si="13"/>
        <v>183.33333333333334</v>
      </c>
      <c r="N114" s="398">
        <f t="shared" si="15"/>
        <v>150</v>
      </c>
      <c r="O114" s="398">
        <f t="shared" si="16"/>
        <v>127</v>
      </c>
      <c r="P114" s="398">
        <f t="shared" si="17"/>
        <v>0</v>
      </c>
      <c r="Q114" s="398">
        <f t="shared" si="14"/>
        <v>150</v>
      </c>
    </row>
    <row r="115" spans="4:17" x14ac:dyDescent="0.35">
      <c r="D115" s="83">
        <v>2211001</v>
      </c>
      <c r="E115" s="83" t="str">
        <f t="shared" si="8"/>
        <v>TERESINA</v>
      </c>
      <c r="F115" s="83" t="str">
        <f t="shared" si="9"/>
        <v>PI</v>
      </c>
      <c r="G115" s="83">
        <f t="array" ref="G115">SUMPRODUCT(($D$7:$D$76=$D115)*($H$7:$H$76="x")*($I$7:$I$76="Ativa"))</f>
        <v>1</v>
      </c>
      <c r="H115" s="83">
        <f t="array" ref="H115">SUMPRODUCT(($D$7:$D$76=$D115)*($H$7:$H$76="x")*($I$7:$I$76="Parada"))</f>
        <v>0</v>
      </c>
      <c r="I115" s="83">
        <f t="array" ref="I115">SUMPRODUCT(($D$7:$D$76=$D115)*($H$7:$H$76="x"))</f>
        <v>1</v>
      </c>
      <c r="J115" s="398">
        <f t="shared" si="10"/>
        <v>120</v>
      </c>
      <c r="K115" s="398">
        <f t="shared" si="11"/>
        <v>60</v>
      </c>
      <c r="L115" s="398">
        <f t="shared" si="12"/>
        <v>120</v>
      </c>
      <c r="M115" s="398">
        <f t="shared" si="13"/>
        <v>0</v>
      </c>
      <c r="N115" s="398">
        <f t="shared" si="15"/>
        <v>180</v>
      </c>
      <c r="O115" s="398">
        <f t="shared" si="16"/>
        <v>90</v>
      </c>
      <c r="P115" s="398">
        <f t="shared" si="17"/>
        <v>180</v>
      </c>
      <c r="Q115" s="398">
        <f t="shared" si="14"/>
        <v>0</v>
      </c>
    </row>
    <row r="116" spans="4:17" x14ac:dyDescent="0.35">
      <c r="D116" s="83">
        <v>4309506</v>
      </c>
      <c r="E116" s="83" t="str">
        <f t="shared" si="8"/>
        <v>GUARANI DAS MISSÕES</v>
      </c>
      <c r="F116" s="83" t="str">
        <f t="shared" si="9"/>
        <v>RS</v>
      </c>
      <c r="G116" s="83">
        <f t="array" ref="G116">SUMPRODUCT(($D$7:$D$76=$D116)*($H$7:$H$76="x")*($I$7:$I$76="Ativa"))</f>
        <v>1</v>
      </c>
      <c r="H116" s="83">
        <f t="array" ref="H116">SUMPRODUCT(($D$7:$D$76=$D116)*($H$7:$H$76="x")*($I$7:$I$76="Parada"))</f>
        <v>1</v>
      </c>
      <c r="I116" s="83">
        <f t="array" ref="I116">SUMPRODUCT(($D$7:$D$76=$D116)*($H$7:$H$76="x"))</f>
        <v>2</v>
      </c>
      <c r="J116" s="398">
        <f t="shared" si="10"/>
        <v>461.66666666666669</v>
      </c>
      <c r="K116" s="398">
        <f t="shared" si="11"/>
        <v>302.5</v>
      </c>
      <c r="L116" s="398">
        <f t="shared" si="12"/>
        <v>286.66666666666669</v>
      </c>
      <c r="M116" s="398">
        <f t="shared" si="13"/>
        <v>175</v>
      </c>
      <c r="N116" s="398">
        <f t="shared" si="15"/>
        <v>399.91666666666663</v>
      </c>
      <c r="O116" s="398">
        <f t="shared" si="16"/>
        <v>246.625</v>
      </c>
      <c r="P116" s="398">
        <f t="shared" si="17"/>
        <v>186.66666666666666</v>
      </c>
      <c r="Q116" s="398">
        <f t="shared" si="14"/>
        <v>213.25</v>
      </c>
    </row>
    <row r="117" spans="4:17" x14ac:dyDescent="0.35">
      <c r="D117" s="83">
        <v>3555000</v>
      </c>
      <c r="E117" s="83" t="str">
        <f t="shared" si="8"/>
        <v>TUPÃ</v>
      </c>
      <c r="F117" s="83" t="str">
        <f t="shared" si="9"/>
        <v>SP</v>
      </c>
      <c r="G117" s="83">
        <f t="array" ref="G117">SUMPRODUCT(($D$7:$D$76=$D117)*($H$7:$H$76="x")*($I$7:$I$76="Ativa"))</f>
        <v>1</v>
      </c>
      <c r="H117" s="83">
        <f t="array" ref="H117">SUMPRODUCT(($D$7:$D$76=$D117)*($H$7:$H$76="x")*($I$7:$I$76="Parada"))</f>
        <v>0</v>
      </c>
      <c r="I117" s="83">
        <f t="array" ref="I117">SUMPRODUCT(($D$7:$D$76=$D117)*($H$7:$H$76="x"))</f>
        <v>1</v>
      </c>
      <c r="J117" s="398">
        <f t="shared" si="10"/>
        <v>286.07142857142856</v>
      </c>
      <c r="K117" s="398">
        <f t="shared" si="11"/>
        <v>192.65625</v>
      </c>
      <c r="L117" s="398">
        <f t="shared" si="12"/>
        <v>286.07142857142856</v>
      </c>
      <c r="M117" s="398">
        <f t="shared" si="13"/>
        <v>0</v>
      </c>
      <c r="N117" s="398">
        <f t="shared" si="15"/>
        <v>182.14285714285714</v>
      </c>
      <c r="O117" s="398">
        <f t="shared" si="16"/>
        <v>146.875</v>
      </c>
      <c r="P117" s="398">
        <f t="shared" si="17"/>
        <v>182.14285714285714</v>
      </c>
      <c r="Q117" s="398">
        <f t="shared" si="14"/>
        <v>0</v>
      </c>
    </row>
    <row r="118" spans="4:17" x14ac:dyDescent="0.35">
      <c r="D118" s="83">
        <v>3506102</v>
      </c>
      <c r="E118" s="83" t="str">
        <f t="shared" si="8"/>
        <v>BEBEDOURO</v>
      </c>
      <c r="F118" s="83" t="str">
        <f t="shared" si="9"/>
        <v>SP</v>
      </c>
      <c r="G118" s="83">
        <f t="array" ref="G118">SUMPRODUCT(($D$7:$D$76=$D118)*($H$7:$H$76="x")*($I$7:$I$76="Ativa"))</f>
        <v>1</v>
      </c>
      <c r="H118" s="83">
        <f t="array" ref="H118">SUMPRODUCT(($D$7:$D$76=$D118)*($H$7:$H$76="x")*($I$7:$I$76="Parada"))</f>
        <v>0</v>
      </c>
      <c r="I118" s="83">
        <f t="array" ref="I118">SUMPRODUCT(($D$7:$D$76=$D118)*($H$7:$H$76="x"))</f>
        <v>1</v>
      </c>
      <c r="J118" s="398">
        <f t="shared" si="10"/>
        <v>286.07142857142856</v>
      </c>
      <c r="K118" s="398">
        <f t="shared" si="11"/>
        <v>192.65625</v>
      </c>
      <c r="L118" s="398">
        <f t="shared" si="12"/>
        <v>286.07142857142856</v>
      </c>
      <c r="M118" s="398">
        <f t="shared" si="13"/>
        <v>0</v>
      </c>
      <c r="N118" s="398">
        <f t="shared" si="15"/>
        <v>182.14285714285714</v>
      </c>
      <c r="O118" s="398">
        <f t="shared" si="16"/>
        <v>146.875</v>
      </c>
      <c r="P118" s="398">
        <f t="shared" si="17"/>
        <v>182.14285714285714</v>
      </c>
      <c r="Q118" s="398">
        <f t="shared" si="14"/>
        <v>0</v>
      </c>
    </row>
    <row r="119" spans="4:17" x14ac:dyDescent="0.35">
      <c r="D119" s="83">
        <v>4103701</v>
      </c>
      <c r="E119" s="83" t="str">
        <f t="shared" si="8"/>
        <v>CAMBÉ</v>
      </c>
      <c r="F119" s="83" t="str">
        <f t="shared" si="9"/>
        <v>PR</v>
      </c>
      <c r="G119" s="83">
        <f t="array" ref="G119">SUMPRODUCT(($D$7:$D$76=$D119)*($H$7:$H$76="x")*($I$7:$I$76="Ativa"))</f>
        <v>1</v>
      </c>
      <c r="H119" s="83">
        <f t="array" ref="H119">SUMPRODUCT(($D$7:$D$76=$D119)*($H$7:$H$76="x")*($I$7:$I$76="Parada"))</f>
        <v>1</v>
      </c>
      <c r="I119" s="83">
        <f t="array" ref="I119">SUMPRODUCT(($D$7:$D$76=$D119)*($H$7:$H$76="x"))</f>
        <v>2</v>
      </c>
      <c r="J119" s="398">
        <f t="shared" si="10"/>
        <v>763.33333333333337</v>
      </c>
      <c r="K119" s="398">
        <f t="shared" si="11"/>
        <v>503.75</v>
      </c>
      <c r="L119" s="398">
        <f t="shared" si="12"/>
        <v>580</v>
      </c>
      <c r="M119" s="398">
        <f t="shared" si="13"/>
        <v>183.33333333333334</v>
      </c>
      <c r="N119" s="398">
        <f t="shared" si="15"/>
        <v>413.66666666666669</v>
      </c>
      <c r="O119" s="398">
        <f t="shared" si="16"/>
        <v>254</v>
      </c>
      <c r="P119" s="398">
        <f t="shared" si="17"/>
        <v>263.66666666666669</v>
      </c>
      <c r="Q119" s="398">
        <f t="shared" si="14"/>
        <v>150</v>
      </c>
    </row>
    <row r="120" spans="4:17" x14ac:dyDescent="0.35">
      <c r="D120" s="83">
        <v>4101804</v>
      </c>
      <c r="E120" s="83" t="str">
        <f t="shared" si="8"/>
        <v>ARAUCÁRIA</v>
      </c>
      <c r="F120" s="83" t="str">
        <f t="shared" si="9"/>
        <v>PR</v>
      </c>
      <c r="G120" s="83">
        <f t="array" ref="G120">SUMPRODUCT(($D$7:$D$76=$D120)*($H$7:$H$76="x")*($I$7:$I$76="Ativa"))</f>
        <v>1</v>
      </c>
      <c r="H120" s="83">
        <f t="array" ref="H120">SUMPRODUCT(($D$7:$D$76=$D120)*($H$7:$H$76="x")*($I$7:$I$76="Parada"))</f>
        <v>0</v>
      </c>
      <c r="I120" s="83">
        <f t="array" ref="I120">SUMPRODUCT(($D$7:$D$76=$D120)*($H$7:$H$76="x"))</f>
        <v>1</v>
      </c>
      <c r="J120" s="398">
        <f t="shared" si="10"/>
        <v>580</v>
      </c>
      <c r="K120" s="398">
        <f t="shared" si="11"/>
        <v>251.875</v>
      </c>
      <c r="L120" s="398">
        <f t="shared" si="12"/>
        <v>580</v>
      </c>
      <c r="M120" s="398">
        <f t="shared" si="13"/>
        <v>0</v>
      </c>
      <c r="N120" s="398">
        <f t="shared" si="15"/>
        <v>263.66666666666669</v>
      </c>
      <c r="O120" s="398">
        <f t="shared" si="16"/>
        <v>127</v>
      </c>
      <c r="P120" s="398">
        <f t="shared" si="17"/>
        <v>263.66666666666669</v>
      </c>
      <c r="Q120" s="398">
        <f t="shared" si="14"/>
        <v>0</v>
      </c>
    </row>
    <row r="121" spans="4:17" x14ac:dyDescent="0.35">
      <c r="D121" s="83">
        <v>3518206</v>
      </c>
      <c r="E121" s="83" t="str">
        <f t="shared" si="8"/>
        <v>GUARARAPES</v>
      </c>
      <c r="F121" s="83" t="str">
        <f t="shared" si="9"/>
        <v>SP</v>
      </c>
      <c r="G121" s="83">
        <f t="array" ref="G121">SUMPRODUCT(($D$7:$D$76=$D121)*($H$7:$H$76="x")*($I$7:$I$76="Ativa"))</f>
        <v>0</v>
      </c>
      <c r="H121" s="83">
        <f t="array" ref="H121">SUMPRODUCT(($D$7:$D$76=$D121)*($H$7:$H$76="x")*($I$7:$I$76="Parada"))</f>
        <v>0</v>
      </c>
      <c r="I121" s="83">
        <f t="array" ref="I121">SUMPRODUCT(($D$7:$D$76=$D121)*($H$7:$H$76="x"))</f>
        <v>0</v>
      </c>
      <c r="J121" s="398">
        <f t="shared" si="10"/>
        <v>0</v>
      </c>
      <c r="K121" s="398">
        <f t="shared" si="11"/>
        <v>0</v>
      </c>
      <c r="L121" s="398">
        <f t="shared" si="12"/>
        <v>0</v>
      </c>
      <c r="M121" s="398">
        <f t="shared" si="13"/>
        <v>0</v>
      </c>
      <c r="N121" s="398">
        <f t="shared" si="15"/>
        <v>0</v>
      </c>
      <c r="O121" s="398">
        <f t="shared" si="16"/>
        <v>0</v>
      </c>
      <c r="P121" s="398">
        <f t="shared" si="17"/>
        <v>0</v>
      </c>
      <c r="Q121" s="398">
        <f t="shared" si="14"/>
        <v>0</v>
      </c>
    </row>
    <row r="122" spans="4:17" x14ac:dyDescent="0.35">
      <c r="D122" s="83">
        <v>4306767</v>
      </c>
      <c r="E122" s="83" t="str">
        <f t="shared" si="8"/>
        <v>ELDORADO DO SUL</v>
      </c>
      <c r="F122" s="83" t="str">
        <f t="shared" si="9"/>
        <v>RS</v>
      </c>
      <c r="G122" s="83">
        <f t="array" ref="G122">SUMPRODUCT(($D$7:$D$76=$D122)*($H$7:$H$76="x")*($I$7:$I$76="Ativa"))</f>
        <v>1</v>
      </c>
      <c r="H122" s="83">
        <f t="array" ref="H122">SUMPRODUCT(($D$7:$D$76=$D122)*($H$7:$H$76="x")*($I$7:$I$76="Parada"))</f>
        <v>0</v>
      </c>
      <c r="I122" s="83">
        <f t="array" ref="I122">SUMPRODUCT(($D$7:$D$76=$D122)*($H$7:$H$76="x"))</f>
        <v>1</v>
      </c>
      <c r="J122" s="398">
        <f t="shared" si="10"/>
        <v>286.66666666666669</v>
      </c>
      <c r="K122" s="398">
        <f t="shared" si="11"/>
        <v>151.25</v>
      </c>
      <c r="L122" s="398">
        <f t="shared" si="12"/>
        <v>286.66666666666669</v>
      </c>
      <c r="M122" s="398">
        <f t="shared" si="13"/>
        <v>0</v>
      </c>
      <c r="N122" s="398">
        <f t="shared" si="15"/>
        <v>186.66666666666666</v>
      </c>
      <c r="O122" s="398">
        <f t="shared" si="16"/>
        <v>123.3125</v>
      </c>
      <c r="P122" s="398">
        <f t="shared" si="17"/>
        <v>186.66666666666666</v>
      </c>
      <c r="Q122" s="398">
        <f t="shared" si="14"/>
        <v>0</v>
      </c>
    </row>
    <row r="123" spans="4:17" x14ac:dyDescent="0.35">
      <c r="D123" s="83">
        <v>4307005</v>
      </c>
      <c r="E123" s="83" t="str">
        <f t="shared" si="8"/>
        <v>ERECHIM</v>
      </c>
      <c r="F123" s="83" t="str">
        <f t="shared" si="9"/>
        <v>RS</v>
      </c>
      <c r="G123" s="83">
        <f t="array" ref="G123">SUMPRODUCT(($D$7:$D$76=$D123)*($H$7:$H$76="x")*($I$7:$I$76="Ativa"))</f>
        <v>1</v>
      </c>
      <c r="H123" s="83">
        <f t="array" ref="H123">SUMPRODUCT(($D$7:$D$76=$D123)*($H$7:$H$76="x")*($I$7:$I$76="Parada"))</f>
        <v>0</v>
      </c>
      <c r="I123" s="83">
        <f t="array" ref="I123">SUMPRODUCT(($D$7:$D$76=$D123)*($H$7:$H$76="x"))</f>
        <v>1</v>
      </c>
      <c r="J123" s="398">
        <f t="shared" si="10"/>
        <v>286.66666666666669</v>
      </c>
      <c r="K123" s="398">
        <f t="shared" si="11"/>
        <v>151.25</v>
      </c>
      <c r="L123" s="398">
        <f t="shared" si="12"/>
        <v>286.66666666666669</v>
      </c>
      <c r="M123" s="398">
        <f t="shared" si="13"/>
        <v>0</v>
      </c>
      <c r="N123" s="398">
        <f t="shared" si="15"/>
        <v>186.66666666666666</v>
      </c>
      <c r="O123" s="398">
        <f t="shared" si="16"/>
        <v>123.3125</v>
      </c>
      <c r="P123" s="398">
        <f t="shared" si="17"/>
        <v>186.66666666666666</v>
      </c>
      <c r="Q123" s="398">
        <f t="shared" si="14"/>
        <v>0</v>
      </c>
    </row>
    <row r="124" spans="4:17" x14ac:dyDescent="0.35">
      <c r="D124" s="83">
        <v>1100304</v>
      </c>
      <c r="E124" s="83" t="str">
        <f t="shared" si="8"/>
        <v>VILHENA</v>
      </c>
      <c r="F124" s="83" t="str">
        <f t="shared" si="9"/>
        <v>RO</v>
      </c>
      <c r="G124" s="83">
        <f t="array" ref="G124">SUMPRODUCT(($D$7:$D$76=$D124)*($H$7:$H$76="x")*($I$7:$I$76="Ativa"))</f>
        <v>0</v>
      </c>
      <c r="H124" s="83">
        <f t="array" ref="H124">SUMPRODUCT(($D$7:$D$76=$D124)*($H$7:$H$76="x")*($I$7:$I$76="Parada"))</f>
        <v>0</v>
      </c>
      <c r="I124" s="83">
        <f t="array" ref="I124">SUMPRODUCT(($D$7:$D$76=$D124)*($H$7:$H$76="x"))</f>
        <v>0</v>
      </c>
      <c r="J124" s="398">
        <f t="shared" si="10"/>
        <v>0</v>
      </c>
      <c r="K124" s="398">
        <f t="shared" si="11"/>
        <v>0</v>
      </c>
      <c r="L124" s="398">
        <f t="shared" si="12"/>
        <v>0</v>
      </c>
      <c r="M124" s="398">
        <f t="shared" si="13"/>
        <v>0</v>
      </c>
      <c r="N124" s="398">
        <f t="shared" si="15"/>
        <v>0</v>
      </c>
      <c r="O124" s="398">
        <f t="shared" si="16"/>
        <v>0</v>
      </c>
      <c r="P124" s="398">
        <f t="shared" si="17"/>
        <v>0</v>
      </c>
      <c r="Q124" s="398">
        <f t="shared" si="14"/>
        <v>0</v>
      </c>
    </row>
    <row r="125" spans="4:17" x14ac:dyDescent="0.35">
      <c r="D125" s="83">
        <v>3548807</v>
      </c>
      <c r="E125" s="83" t="str">
        <f t="shared" si="8"/>
        <v>SÃO CAETANO DO SUL</v>
      </c>
      <c r="F125" s="83" t="str">
        <f t="shared" si="9"/>
        <v>SP</v>
      </c>
      <c r="G125" s="83">
        <f t="array" ref="G125">SUMPRODUCT(($D$7:$D$76=$D125)*($H$7:$H$76="x")*($I$7:$I$76="Ativa"))</f>
        <v>1</v>
      </c>
      <c r="H125" s="83">
        <f t="array" ref="H125">SUMPRODUCT(($D$7:$D$76=$D125)*($H$7:$H$76="x")*($I$7:$I$76="Parada"))</f>
        <v>0</v>
      </c>
      <c r="I125" s="83">
        <f t="array" ref="I125">SUMPRODUCT(($D$7:$D$76=$D125)*($H$7:$H$76="x"))</f>
        <v>1</v>
      </c>
      <c r="J125" s="398">
        <f t="shared" si="10"/>
        <v>286.07142857142856</v>
      </c>
      <c r="K125" s="398">
        <f t="shared" si="11"/>
        <v>192.65625</v>
      </c>
      <c r="L125" s="398">
        <f t="shared" si="12"/>
        <v>286.07142857142856</v>
      </c>
      <c r="M125" s="398">
        <f t="shared" si="13"/>
        <v>0</v>
      </c>
      <c r="N125" s="398">
        <f t="shared" si="15"/>
        <v>182.14285714285714</v>
      </c>
      <c r="O125" s="398">
        <f t="shared" si="16"/>
        <v>146.875</v>
      </c>
      <c r="P125" s="398">
        <f t="shared" si="17"/>
        <v>182.14285714285714</v>
      </c>
      <c r="Q125" s="398">
        <f t="shared" si="14"/>
        <v>0</v>
      </c>
    </row>
    <row r="126" spans="4:17" x14ac:dyDescent="0.35">
      <c r="D126" s="83">
        <v>3547700</v>
      </c>
      <c r="E126" s="83" t="str">
        <f t="shared" si="8"/>
        <v>SANTO ANASTÁCIO</v>
      </c>
      <c r="F126" s="83" t="str">
        <f t="shared" si="9"/>
        <v>SP</v>
      </c>
      <c r="G126" s="83">
        <f t="array" ref="G126">SUMPRODUCT(($D$7:$D$76=$D126)*($H$7:$H$76="x")*($I$7:$I$76="Ativa"))</f>
        <v>0</v>
      </c>
      <c r="H126" s="83">
        <f t="array" ref="H126">SUMPRODUCT(($D$7:$D$76=$D126)*($H$7:$H$76="x")*($I$7:$I$76="Parada"))</f>
        <v>1</v>
      </c>
      <c r="I126" s="83">
        <f t="array" ref="I126">SUMPRODUCT(($D$7:$D$76=$D126)*($H$7:$H$76="x"))</f>
        <v>1</v>
      </c>
      <c r="J126" s="398">
        <f t="shared" si="10"/>
        <v>432</v>
      </c>
      <c r="K126" s="398">
        <f t="shared" si="11"/>
        <v>192.65625</v>
      </c>
      <c r="L126" s="398">
        <f t="shared" si="12"/>
        <v>0</v>
      </c>
      <c r="M126" s="398">
        <f t="shared" si="13"/>
        <v>432</v>
      </c>
      <c r="N126" s="398">
        <f t="shared" si="15"/>
        <v>430</v>
      </c>
      <c r="O126" s="398">
        <f t="shared" si="16"/>
        <v>146.875</v>
      </c>
      <c r="P126" s="398">
        <f t="shared" si="17"/>
        <v>0</v>
      </c>
      <c r="Q126" s="398">
        <f t="shared" si="14"/>
        <v>430</v>
      </c>
    </row>
    <row r="127" spans="4:17" x14ac:dyDescent="0.35">
      <c r="D127" s="83">
        <v>3506003</v>
      </c>
      <c r="E127" s="83" t="str">
        <f t="shared" si="8"/>
        <v>BAURU</v>
      </c>
      <c r="F127" s="83" t="str">
        <f t="shared" si="9"/>
        <v>SP</v>
      </c>
      <c r="G127" s="83">
        <f t="array" ref="G127">SUMPRODUCT(($D$7:$D$76=$D127)*($H$7:$H$76="x")*($I$7:$I$76="Ativa"))</f>
        <v>0</v>
      </c>
      <c r="H127" s="83">
        <f t="array" ref="H127">SUMPRODUCT(($D$7:$D$76=$D127)*($H$7:$H$76="x")*($I$7:$I$76="Parada"))</f>
        <v>0</v>
      </c>
      <c r="I127" s="83">
        <f t="array" ref="I127">SUMPRODUCT(($D$7:$D$76=$D127)*($H$7:$H$76="x"))</f>
        <v>0</v>
      </c>
      <c r="J127" s="398">
        <f t="shared" si="10"/>
        <v>0</v>
      </c>
      <c r="K127" s="398">
        <f t="shared" si="11"/>
        <v>0</v>
      </c>
      <c r="L127" s="398">
        <f t="shared" si="12"/>
        <v>0</v>
      </c>
      <c r="M127" s="398">
        <f t="shared" si="13"/>
        <v>0</v>
      </c>
      <c r="N127" s="398">
        <f t="shared" si="15"/>
        <v>0</v>
      </c>
      <c r="O127" s="398">
        <f t="shared" si="16"/>
        <v>0</v>
      </c>
      <c r="P127" s="398">
        <f t="shared" si="17"/>
        <v>0</v>
      </c>
      <c r="Q127" s="398">
        <f t="shared" si="14"/>
        <v>0</v>
      </c>
    </row>
    <row r="128" spans="4:17" x14ac:dyDescent="0.35">
      <c r="D128" s="83">
        <v>3539202</v>
      </c>
      <c r="E128" s="83" t="str">
        <f t="shared" si="8"/>
        <v>PIRAPOZINHO</v>
      </c>
      <c r="F128" s="83" t="str">
        <f t="shared" si="9"/>
        <v>SP</v>
      </c>
      <c r="G128" s="83">
        <f t="array" ref="G128">SUMPRODUCT(($D$7:$D$76=$D128)*($H$7:$H$76="x")*($I$7:$I$76="Ativa"))</f>
        <v>1</v>
      </c>
      <c r="H128" s="83">
        <f t="array" ref="H128">SUMPRODUCT(($D$7:$D$76=$D128)*($H$7:$H$76="x")*($I$7:$I$76="Parada"))</f>
        <v>0</v>
      </c>
      <c r="I128" s="83">
        <f t="array" ref="I128">SUMPRODUCT(($D$7:$D$76=$D128)*($H$7:$H$76="x"))</f>
        <v>1</v>
      </c>
      <c r="J128" s="398">
        <f t="shared" si="10"/>
        <v>286.07142857142856</v>
      </c>
      <c r="K128" s="398">
        <f t="shared" si="11"/>
        <v>192.65625</v>
      </c>
      <c r="L128" s="398">
        <f t="shared" si="12"/>
        <v>286.07142857142856</v>
      </c>
      <c r="M128" s="398">
        <f t="shared" si="13"/>
        <v>0</v>
      </c>
      <c r="N128" s="398">
        <f t="shared" si="15"/>
        <v>182.14285714285714</v>
      </c>
      <c r="O128" s="398">
        <f t="shared" si="16"/>
        <v>146.875</v>
      </c>
      <c r="P128" s="398">
        <f t="shared" si="17"/>
        <v>182.14285714285714</v>
      </c>
      <c r="Q128" s="398">
        <f t="shared" si="14"/>
        <v>0</v>
      </c>
    </row>
    <row r="129" spans="4:17" x14ac:dyDescent="0.35">
      <c r="D129" s="83">
        <v>3505708</v>
      </c>
      <c r="E129" s="83" t="str">
        <f t="shared" si="8"/>
        <v>BARUERI</v>
      </c>
      <c r="F129" s="83" t="str">
        <f t="shared" si="9"/>
        <v>SP</v>
      </c>
      <c r="G129" s="83">
        <f t="array" ref="G129">SUMPRODUCT(($D$7:$D$76=$D129)*($H$7:$H$76="x")*($I$7:$I$76="Ativa"))</f>
        <v>0</v>
      </c>
      <c r="H129" s="83">
        <f t="array" ref="H129">SUMPRODUCT(($D$7:$D$76=$D129)*($H$7:$H$76="x")*($I$7:$I$76="Parada"))</f>
        <v>0</v>
      </c>
      <c r="I129" s="83">
        <f t="array" ref="I129">SUMPRODUCT(($D$7:$D$76=$D129)*($H$7:$H$76="x"))</f>
        <v>0</v>
      </c>
      <c r="J129" s="398">
        <f t="shared" si="10"/>
        <v>0</v>
      </c>
      <c r="K129" s="398">
        <f t="shared" si="11"/>
        <v>0</v>
      </c>
      <c r="L129" s="398">
        <f t="shared" si="12"/>
        <v>0</v>
      </c>
      <c r="M129" s="398">
        <f t="shared" si="13"/>
        <v>0</v>
      </c>
      <c r="N129" s="398">
        <f t="shared" si="15"/>
        <v>0</v>
      </c>
      <c r="O129" s="398">
        <f t="shared" si="16"/>
        <v>0</v>
      </c>
      <c r="P129" s="398">
        <f t="shared" si="17"/>
        <v>0</v>
      </c>
      <c r="Q129" s="398">
        <f t="shared" si="14"/>
        <v>0</v>
      </c>
    </row>
    <row r="130" spans="4:17" x14ac:dyDescent="0.35">
      <c r="D130" s="83">
        <v>3556206</v>
      </c>
      <c r="E130" s="83" t="str">
        <f t="shared" si="8"/>
        <v>VALINHOS</v>
      </c>
      <c r="F130" s="83" t="str">
        <f t="shared" si="9"/>
        <v>SP</v>
      </c>
      <c r="G130" s="83">
        <f t="array" ref="G130">SUMPRODUCT(($D$7:$D$76=$D130)*($H$7:$H$76="x")*($I$7:$I$76="Ativa"))</f>
        <v>0</v>
      </c>
      <c r="H130" s="83">
        <f t="array" ref="H130">SUMPRODUCT(($D$7:$D$76=$D130)*($H$7:$H$76="x")*($I$7:$I$76="Parada"))</f>
        <v>1</v>
      </c>
      <c r="I130" s="83">
        <f t="array" ref="I130">SUMPRODUCT(($D$7:$D$76=$D130)*($H$7:$H$76="x"))</f>
        <v>1</v>
      </c>
      <c r="J130" s="398">
        <f t="shared" si="10"/>
        <v>432</v>
      </c>
      <c r="K130" s="398">
        <f t="shared" si="11"/>
        <v>192.65625</v>
      </c>
      <c r="L130" s="398">
        <f t="shared" si="12"/>
        <v>0</v>
      </c>
      <c r="M130" s="398">
        <f t="shared" si="13"/>
        <v>432</v>
      </c>
      <c r="N130" s="398">
        <f t="shared" si="15"/>
        <v>430</v>
      </c>
      <c r="O130" s="398">
        <f t="shared" si="16"/>
        <v>146.875</v>
      </c>
      <c r="P130" s="398">
        <f t="shared" si="17"/>
        <v>0</v>
      </c>
      <c r="Q130" s="398">
        <f t="shared" si="14"/>
        <v>430</v>
      </c>
    </row>
    <row r="131" spans="4:17" x14ac:dyDescent="0.35">
      <c r="D131" s="83">
        <v>5208707</v>
      </c>
      <c r="E131" s="83" t="str">
        <f t="shared" si="8"/>
        <v>GOIÂNIA</v>
      </c>
      <c r="F131" s="83" t="str">
        <f t="shared" si="9"/>
        <v>GO</v>
      </c>
      <c r="G131" s="83">
        <f t="array" ref="G131">SUMPRODUCT(($D$7:$D$76=$D131)*($H$7:$H$76="x")*($I$7:$I$76="Ativa"))</f>
        <v>1</v>
      </c>
      <c r="H131" s="83">
        <f t="array" ref="H131">SUMPRODUCT(($D$7:$D$76=$D131)*($H$7:$H$76="x")*($I$7:$I$76="Parada"))</f>
        <v>0</v>
      </c>
      <c r="I131" s="83">
        <f t="array" ref="I131">SUMPRODUCT(($D$7:$D$76=$D131)*($H$7:$H$76="x"))</f>
        <v>1</v>
      </c>
      <c r="J131" s="398">
        <f t="shared" si="10"/>
        <v>368.75</v>
      </c>
      <c r="K131" s="398">
        <f t="shared" si="11"/>
        <v>221.42857142857142</v>
      </c>
      <c r="L131" s="398">
        <f t="shared" si="12"/>
        <v>368.75</v>
      </c>
      <c r="M131" s="398">
        <f t="shared" si="13"/>
        <v>0</v>
      </c>
      <c r="N131" s="398">
        <f t="shared" si="15"/>
        <v>390.875</v>
      </c>
      <c r="O131" s="398">
        <f t="shared" si="16"/>
        <v>223.35714285714286</v>
      </c>
      <c r="P131" s="398">
        <f t="shared" si="17"/>
        <v>390.875</v>
      </c>
      <c r="Q131" s="398">
        <f t="shared" si="14"/>
        <v>0</v>
      </c>
    </row>
    <row r="132" spans="4:17" x14ac:dyDescent="0.35">
      <c r="F132" s="83"/>
    </row>
    <row r="133" spans="4:17" x14ac:dyDescent="0.35">
      <c r="F133" s="83"/>
      <c r="I133" s="391" t="s">
        <v>5625</v>
      </c>
      <c r="J133" s="399">
        <f t="shared" ref="J133:Q133" si="18">SUM(J81:J131)</f>
        <v>21339.309523809523</v>
      </c>
      <c r="K133" s="399">
        <f t="shared" si="18"/>
        <v>12749.340773809521</v>
      </c>
      <c r="L133" s="399">
        <f t="shared" si="18"/>
        <v>17825.309523809523</v>
      </c>
      <c r="M133" s="399">
        <f t="shared" si="18"/>
        <v>3514</v>
      </c>
      <c r="N133" s="399">
        <f t="shared" si="18"/>
        <v>15808.202380952376</v>
      </c>
      <c r="O133" s="399">
        <f t="shared" si="18"/>
        <v>9310.4565476190492</v>
      </c>
      <c r="P133" s="399">
        <f t="shared" si="18"/>
        <v>12448.452380952376</v>
      </c>
      <c r="Q133" s="399">
        <f t="shared" si="18"/>
        <v>3359.75</v>
      </c>
    </row>
    <row r="134" spans="4:17" x14ac:dyDescent="0.35">
      <c r="F134" s="83"/>
    </row>
    <row r="135" spans="4:17" x14ac:dyDescent="0.35">
      <c r="F135" s="83"/>
    </row>
    <row r="136" spans="4:17" ht="13.5" x14ac:dyDescent="0.35">
      <c r="F136" s="83"/>
      <c r="J136" s="409">
        <v>21339.309523809523</v>
      </c>
      <c r="K136" s="409">
        <v>12749.340773809521</v>
      </c>
      <c r="L136" s="410">
        <f>S88</f>
        <v>17825.309523809519</v>
      </c>
      <c r="M136" s="410">
        <f>S89</f>
        <v>3514</v>
      </c>
      <c r="N136" s="411">
        <v>15808.202380952376</v>
      </c>
      <c r="O136" s="411">
        <v>9310.4565476190492</v>
      </c>
      <c r="P136" s="412">
        <f>U88</f>
        <v>12448.452380952376</v>
      </c>
      <c r="Q136" s="412">
        <f>U89</f>
        <v>3359.75</v>
      </c>
    </row>
    <row r="137" spans="4:17" x14ac:dyDescent="0.35">
      <c r="F137" s="83"/>
    </row>
    <row r="138" spans="4:17" x14ac:dyDescent="0.35">
      <c r="F138" s="83"/>
      <c r="J138" s="95" t="b">
        <f t="shared" ref="J138:Q138" si="19">J133=J136</f>
        <v>1</v>
      </c>
      <c r="K138" s="95" t="b">
        <f t="shared" si="19"/>
        <v>1</v>
      </c>
      <c r="L138" s="95" t="b">
        <f t="shared" si="19"/>
        <v>1</v>
      </c>
      <c r="M138" s="95" t="b">
        <f t="shared" si="19"/>
        <v>1</v>
      </c>
      <c r="N138" s="95" t="b">
        <f t="shared" si="19"/>
        <v>1</v>
      </c>
      <c r="O138" s="95" t="b">
        <f t="shared" si="19"/>
        <v>1</v>
      </c>
      <c r="P138" s="95" t="b">
        <f t="shared" si="19"/>
        <v>1</v>
      </c>
      <c r="Q138" s="95" t="b">
        <f t="shared" si="19"/>
        <v>1</v>
      </c>
    </row>
    <row r="139" spans="4:17" x14ac:dyDescent="0.35">
      <c r="F139" s="83"/>
    </row>
    <row r="140" spans="4:17" x14ac:dyDescent="0.35">
      <c r="F140" s="83"/>
    </row>
    <row r="141" spans="4:17" x14ac:dyDescent="0.35">
      <c r="F141" s="83"/>
    </row>
    <row r="142" spans="4:17" x14ac:dyDescent="0.35">
      <c r="F142" s="83"/>
    </row>
    <row r="143" spans="4:17" x14ac:dyDescent="0.35">
      <c r="F143" s="83"/>
    </row>
    <row r="144" spans="4:17" x14ac:dyDescent="0.35">
      <c r="F144" s="83"/>
    </row>
    <row r="145" spans="6:6" x14ac:dyDescent="0.35">
      <c r="F145" s="83"/>
    </row>
    <row r="146" spans="6:6" x14ac:dyDescent="0.35">
      <c r="F146" s="83"/>
    </row>
    <row r="147" spans="6:6" x14ac:dyDescent="0.35">
      <c r="F147" s="83"/>
    </row>
    <row r="148" spans="6:6" x14ac:dyDescent="0.35">
      <c r="F148" s="83"/>
    </row>
    <row r="149" spans="6:6" x14ac:dyDescent="0.35">
      <c r="F149" s="83"/>
    </row>
    <row r="150" spans="6:6" x14ac:dyDescent="0.35">
      <c r="F150" s="83"/>
    </row>
    <row r="151" spans="6:6" x14ac:dyDescent="0.35">
      <c r="F151" s="83"/>
    </row>
    <row r="152" spans="6:6" x14ac:dyDescent="0.35">
      <c r="F152" s="83"/>
    </row>
    <row r="153" spans="6:6" x14ac:dyDescent="0.35">
      <c r="F153" s="83"/>
    </row>
    <row r="154" spans="6:6" x14ac:dyDescent="0.35">
      <c r="F154" s="83"/>
    </row>
    <row r="155" spans="6:6" x14ac:dyDescent="0.35">
      <c r="F155" s="83"/>
    </row>
    <row r="156" spans="6:6" x14ac:dyDescent="0.35">
      <c r="F156" s="83"/>
    </row>
    <row r="157" spans="6:6" x14ac:dyDescent="0.35">
      <c r="F157" s="83"/>
    </row>
    <row r="158" spans="6:6" x14ac:dyDescent="0.35">
      <c r="F158" s="83"/>
    </row>
    <row r="159" spans="6:6" x14ac:dyDescent="0.35">
      <c r="F159" s="83"/>
    </row>
    <row r="160" spans="6:6" x14ac:dyDescent="0.35">
      <c r="F160" s="83"/>
    </row>
  </sheetData>
  <mergeCells count="6">
    <mergeCell ref="J5:L5"/>
    <mergeCell ref="M5:O5"/>
    <mergeCell ref="S5:T5"/>
    <mergeCell ref="U5:V5"/>
    <mergeCell ref="J79:M79"/>
    <mergeCell ref="N79:Q79"/>
  </mergeCells>
  <conditionalFormatting sqref="I7:I76">
    <cfRule type="cellIs" dxfId="14" priority="1" stopIfTrue="1" operator="equal">
      <formula>"Parada"</formula>
    </cfRule>
  </conditionalFormatting>
  <printOptions horizontalCentered="1"/>
  <pageMargins left="0.19685039370078741" right="0.19685039370078741" top="0.39370078740157483" bottom="0.39370078740157483" header="0.31496062992125984" footer="0.31496062992125984"/>
  <pageSetup paperSize="9" scale="74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  <pageSetUpPr fitToPage="1"/>
  </sheetPr>
  <dimension ref="A1:BR45"/>
  <sheetViews>
    <sheetView showGridLines="0" zoomScale="85" zoomScaleNormal="85" workbookViewId="0">
      <pane xSplit="3" ySplit="9" topLeftCell="D10" activePane="bottomRight" state="frozen"/>
      <selection activeCell="B2" sqref="B2"/>
      <selection pane="topRight" activeCell="B2" sqref="B2"/>
      <selection pane="bottomLeft" activeCell="B2" sqref="B2"/>
      <selection pane="bottomRight" activeCell="N24" sqref="L24:N24"/>
    </sheetView>
  </sheetViews>
  <sheetFormatPr baseColWidth="10" defaultColWidth="9.1328125" defaultRowHeight="13.5" x14ac:dyDescent="0.35"/>
  <cols>
    <col min="1" max="1" width="3.3984375" style="3" customWidth="1"/>
    <col min="2" max="2" width="25.73046875" style="3" customWidth="1"/>
    <col min="3" max="3" width="5" style="1" customWidth="1"/>
    <col min="4" max="4" width="9.1328125" style="3"/>
    <col min="5" max="5" width="6.59765625" style="3" customWidth="1"/>
    <col min="6" max="6" width="9.1328125" style="89"/>
    <col min="7" max="7" width="5.73046875" style="89" customWidth="1"/>
    <col min="8" max="8" width="9.1328125" style="3"/>
    <col min="9" max="9" width="6.59765625" style="3" customWidth="1"/>
    <col min="10" max="10" width="9.1328125" style="89"/>
    <col min="11" max="11" width="5.73046875" style="89" customWidth="1"/>
    <col min="12" max="12" width="9.1328125" style="3"/>
    <col min="13" max="13" width="5.73046875" style="3" customWidth="1"/>
    <col min="14" max="14" width="9.1328125" style="89"/>
    <col min="15" max="15" width="5.73046875" style="89" customWidth="1"/>
    <col min="16" max="16" width="0.86328125" style="101" customWidth="1"/>
    <col min="17" max="17" width="9.1328125" style="47"/>
    <col min="18" max="18" width="5.73046875" style="47" customWidth="1"/>
    <col min="19" max="19" width="9.1328125" style="102"/>
    <col min="20" max="20" width="5.73046875" style="102" customWidth="1"/>
    <col min="21" max="21" width="3.265625" style="101" customWidth="1"/>
    <col min="22" max="22" width="5.1328125" style="82" customWidth="1"/>
    <col min="23" max="23" width="9.265625" style="82" customWidth="1"/>
    <col min="24" max="24" width="5.86328125" style="82" customWidth="1"/>
    <col min="25" max="25" width="9.1328125" style="82" customWidth="1"/>
    <col min="26" max="26" width="5.73046875" style="82" customWidth="1"/>
    <col min="27" max="27" width="9.265625" style="82" customWidth="1"/>
    <col min="28" max="28" width="5.86328125" style="82" customWidth="1"/>
    <col min="29" max="29" width="9.265625" style="82" customWidth="1"/>
    <col min="30" max="30" width="5.86328125" style="82" customWidth="1"/>
    <col min="31" max="31" width="8" style="82" bestFit="1" customWidth="1"/>
    <col min="32" max="32" width="5.73046875" style="82" customWidth="1"/>
    <col min="33" max="33" width="8" style="82" bestFit="1" customWidth="1"/>
    <col min="34" max="34" width="5.73046875" style="82" customWidth="1"/>
    <col min="35" max="35" width="12.59765625" style="82" customWidth="1"/>
    <col min="36" max="36" width="5.73046875" style="82" customWidth="1"/>
    <col min="37" max="37" width="11.3984375" style="82" customWidth="1"/>
    <col min="38" max="38" width="5.73046875" style="82" customWidth="1"/>
    <col min="39" max="39" width="9.265625" style="89" customWidth="1"/>
    <col min="40" max="40" width="5.86328125" style="89" customWidth="1"/>
    <col min="41" max="41" width="9.1328125" style="89" customWidth="1"/>
    <col min="42" max="42" width="5.73046875" style="89" customWidth="1"/>
    <col min="43" max="43" width="9.73046875" style="89" customWidth="1"/>
    <col min="44" max="44" width="5.73046875" style="89" customWidth="1"/>
    <col min="45" max="45" width="9.265625" style="89" customWidth="1"/>
    <col min="46" max="46" width="5.73046875" style="89" customWidth="1"/>
    <col min="47" max="47" width="9.1328125" style="89"/>
    <col min="48" max="48" width="5.73046875" style="89" customWidth="1"/>
    <col min="49" max="49" width="9.1328125" style="89"/>
    <col min="50" max="50" width="5.73046875" style="89" customWidth="1"/>
    <col min="51" max="51" width="9.1328125" style="89"/>
    <col min="52" max="52" width="5.73046875" style="89" customWidth="1"/>
    <col min="53" max="53" width="9.1328125" style="89"/>
    <col min="54" max="54" width="5.73046875" style="89" customWidth="1"/>
    <col min="55" max="55" width="9.1328125" style="89"/>
    <col min="56" max="56" width="5.73046875" style="89" customWidth="1"/>
    <col min="57" max="57" width="9.1328125" style="89"/>
    <col min="58" max="58" width="5.73046875" style="89" customWidth="1"/>
    <col min="59" max="59" width="9.1328125" style="89"/>
    <col min="60" max="60" width="5.73046875" style="89" customWidth="1"/>
    <col min="61" max="61" width="9.1328125" style="89"/>
    <col min="62" max="62" width="5.73046875" style="89" customWidth="1"/>
    <col min="63" max="63" width="9.1328125" style="89"/>
    <col min="64" max="64" width="5.73046875" style="89" customWidth="1"/>
    <col min="65" max="65" width="9.1328125" style="89"/>
    <col min="66" max="66" width="5.73046875" style="89" customWidth="1"/>
    <col min="67" max="67" width="9.1328125" style="89"/>
    <col min="68" max="68" width="5.73046875" style="89" customWidth="1"/>
    <col min="69" max="69" width="9.1328125" style="89"/>
    <col min="70" max="70" width="5.73046875" style="89" customWidth="1"/>
    <col min="71" max="16384" width="9.1328125" style="3"/>
  </cols>
  <sheetData>
    <row r="1" spans="1:70" s="83" customFormat="1" ht="13.15" x14ac:dyDescent="0.4">
      <c r="A1" s="82"/>
      <c r="B1" s="10"/>
      <c r="D1" s="84"/>
      <c r="E1" s="84"/>
      <c r="H1" s="84"/>
      <c r="I1" s="84"/>
      <c r="L1" s="84"/>
      <c r="M1" s="84"/>
      <c r="P1" s="93"/>
      <c r="Q1" s="94"/>
      <c r="R1" s="94"/>
      <c r="S1" s="95"/>
      <c r="T1" s="95"/>
      <c r="U1" s="93"/>
      <c r="AM1" s="95"/>
      <c r="AN1" s="95"/>
      <c r="AO1" s="95"/>
      <c r="AU1" s="95"/>
      <c r="AV1" s="95"/>
      <c r="AW1" s="95"/>
      <c r="AY1" s="95"/>
      <c r="AZ1" s="95"/>
      <c r="BA1" s="95"/>
      <c r="BC1" s="95"/>
      <c r="BD1" s="95"/>
      <c r="BE1" s="95"/>
      <c r="BG1" s="95"/>
      <c r="BH1" s="95"/>
      <c r="BI1" s="95"/>
      <c r="BK1" s="95"/>
      <c r="BL1" s="95"/>
      <c r="BM1" s="95"/>
      <c r="BO1" s="95"/>
      <c r="BP1" s="95"/>
      <c r="BQ1" s="95"/>
    </row>
    <row r="2" spans="1:70" s="83" customFormat="1" ht="30.75" customHeight="1" x14ac:dyDescent="0.55000000000000004">
      <c r="A2" s="82"/>
      <c r="B2" s="358" t="s">
        <v>279</v>
      </c>
      <c r="C2" s="95"/>
      <c r="D2" s="94"/>
      <c r="E2" s="94"/>
      <c r="F2" s="95"/>
      <c r="G2" s="95"/>
      <c r="H2" s="94"/>
      <c r="I2" s="94"/>
      <c r="L2" s="84"/>
      <c r="M2" s="84"/>
      <c r="N2" s="10" t="s">
        <v>5609</v>
      </c>
      <c r="P2" s="93"/>
      <c r="Q2" s="94"/>
      <c r="R2" s="94"/>
      <c r="S2" s="95"/>
      <c r="T2" s="95"/>
      <c r="U2" s="93"/>
      <c r="AM2" s="95"/>
      <c r="AN2" s="95"/>
      <c r="AO2" s="95"/>
      <c r="AU2" s="95"/>
      <c r="AV2" s="95"/>
      <c r="AW2" s="95"/>
      <c r="AY2" s="95"/>
      <c r="AZ2" s="95"/>
      <c r="BA2" s="95"/>
      <c r="BC2" s="95"/>
      <c r="BD2" s="95"/>
      <c r="BE2" s="95"/>
      <c r="BG2" s="95"/>
      <c r="BH2" s="95"/>
      <c r="BI2" s="95"/>
      <c r="BK2" s="95"/>
      <c r="BL2" s="95"/>
      <c r="BM2" s="95"/>
      <c r="BO2" s="95"/>
      <c r="BP2" s="95"/>
      <c r="BQ2" s="95"/>
    </row>
    <row r="3" spans="1:70" s="83" customFormat="1" ht="20.25" customHeight="1" x14ac:dyDescent="0.45">
      <c r="A3" s="82"/>
      <c r="B3" s="26" t="s">
        <v>166</v>
      </c>
      <c r="C3" s="13"/>
      <c r="D3" s="84"/>
      <c r="E3" s="84"/>
      <c r="H3" s="84"/>
      <c r="I3" s="84"/>
      <c r="L3" s="84"/>
      <c r="M3" s="84"/>
      <c r="N3" s="374" t="s">
        <v>5608</v>
      </c>
      <c r="P3" s="93"/>
      <c r="Q3" s="94"/>
      <c r="R3" s="94"/>
      <c r="S3" s="95"/>
      <c r="T3" s="95"/>
      <c r="U3" s="93"/>
      <c r="AM3" s="95"/>
      <c r="AN3" s="95"/>
      <c r="AO3" s="95"/>
      <c r="AU3" s="95"/>
      <c r="AV3" s="95"/>
      <c r="AW3" s="95"/>
      <c r="AY3" s="95"/>
      <c r="AZ3" s="95"/>
      <c r="BA3" s="95"/>
      <c r="BC3" s="95"/>
      <c r="BD3" s="95"/>
      <c r="BE3" s="95"/>
      <c r="BG3" s="95"/>
      <c r="BH3" s="95"/>
      <c r="BI3" s="95"/>
      <c r="BK3" s="95"/>
      <c r="BL3" s="95"/>
      <c r="BM3" s="95"/>
      <c r="BO3" s="95"/>
      <c r="BP3" s="95"/>
      <c r="BQ3" s="95"/>
    </row>
    <row r="4" spans="1:70" s="83" customFormat="1" ht="12.75" x14ac:dyDescent="0.35">
      <c r="A4" s="82"/>
      <c r="D4" s="85"/>
      <c r="E4" s="85"/>
      <c r="F4" s="86"/>
      <c r="G4" s="86"/>
      <c r="H4" s="85"/>
      <c r="I4" s="85"/>
      <c r="J4" s="86"/>
      <c r="K4" s="86"/>
      <c r="L4" s="85"/>
      <c r="M4" s="85"/>
      <c r="O4" s="86"/>
      <c r="P4" s="93"/>
      <c r="Q4" s="96"/>
      <c r="R4" s="96"/>
      <c r="S4" s="93"/>
      <c r="T4" s="93"/>
      <c r="U4" s="93"/>
      <c r="AM4" s="95"/>
      <c r="AN4" s="95"/>
      <c r="AO4" s="95"/>
      <c r="AU4" s="95"/>
      <c r="AV4" s="95"/>
      <c r="AW4" s="95"/>
      <c r="AY4" s="95"/>
      <c r="AZ4" s="95"/>
      <c r="BA4" s="95"/>
      <c r="BC4" s="95"/>
      <c r="BD4" s="95"/>
      <c r="BE4" s="95"/>
      <c r="BG4" s="95"/>
      <c r="BH4" s="95"/>
      <c r="BI4" s="95"/>
      <c r="BK4" s="95"/>
      <c r="BL4" s="95"/>
      <c r="BM4" s="95"/>
      <c r="BO4" s="95"/>
      <c r="BP4" s="95"/>
      <c r="BQ4" s="95"/>
    </row>
    <row r="5" spans="1:70" s="83" customFormat="1" thickBot="1" x14ac:dyDescent="0.45">
      <c r="A5" s="87"/>
      <c r="B5" s="20"/>
      <c r="C5" s="88"/>
      <c r="D5" s="20"/>
      <c r="E5" s="20"/>
      <c r="F5" s="21"/>
      <c r="G5" s="21"/>
      <c r="H5" s="20"/>
      <c r="I5" s="20"/>
      <c r="J5" s="21"/>
      <c r="K5" s="21"/>
      <c r="L5" s="48"/>
      <c r="M5" s="48"/>
      <c r="N5" s="12"/>
      <c r="O5" s="12"/>
      <c r="P5" s="45"/>
      <c r="Q5" s="46"/>
      <c r="R5" s="46"/>
      <c r="S5" s="33"/>
      <c r="T5" s="33"/>
      <c r="U5" s="45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9"/>
      <c r="AN5" s="100"/>
      <c r="AO5" s="100"/>
      <c r="AP5" s="98"/>
      <c r="AQ5" s="98"/>
      <c r="AR5" s="98"/>
      <c r="AS5" s="98"/>
      <c r="AT5" s="98"/>
      <c r="AU5" s="99"/>
      <c r="AV5" s="100"/>
      <c r="AW5" s="100"/>
      <c r="AX5" s="98"/>
      <c r="AY5" s="99"/>
      <c r="AZ5" s="100"/>
      <c r="BA5" s="100"/>
      <c r="BB5" s="98"/>
      <c r="BC5" s="99"/>
      <c r="BD5" s="100"/>
      <c r="BE5" s="100"/>
      <c r="BF5" s="98"/>
      <c r="BG5" s="99"/>
      <c r="BH5" s="100"/>
      <c r="BI5" s="100"/>
      <c r="BJ5" s="98"/>
      <c r="BK5" s="99"/>
      <c r="BL5" s="100"/>
      <c r="BM5" s="100"/>
      <c r="BN5" s="98"/>
      <c r="BO5" s="99"/>
      <c r="BP5" s="100"/>
      <c r="BQ5" s="100"/>
      <c r="BR5" s="98"/>
    </row>
    <row r="6" spans="1:70" s="89" customFormat="1" ht="13.15" x14ac:dyDescent="0.4">
      <c r="B6" s="419" t="s">
        <v>66</v>
      </c>
      <c r="C6" s="425" t="s">
        <v>0</v>
      </c>
      <c r="D6" s="457" t="s">
        <v>65</v>
      </c>
      <c r="E6" s="458"/>
      <c r="F6" s="458"/>
      <c r="G6" s="459"/>
      <c r="H6" s="457" t="s">
        <v>171</v>
      </c>
      <c r="I6" s="458"/>
      <c r="J6" s="458"/>
      <c r="K6" s="458"/>
      <c r="L6" s="470" t="s">
        <v>173</v>
      </c>
      <c r="M6" s="471"/>
      <c r="N6" s="471"/>
      <c r="O6" s="472"/>
      <c r="P6" s="210"/>
      <c r="Q6" s="457" t="s">
        <v>153</v>
      </c>
      <c r="R6" s="458"/>
      <c r="S6" s="458"/>
      <c r="T6" s="459"/>
      <c r="U6" s="28"/>
      <c r="V6" s="254"/>
      <c r="W6" s="457" t="s">
        <v>173</v>
      </c>
      <c r="X6" s="458"/>
      <c r="Y6" s="458"/>
      <c r="Z6" s="459"/>
      <c r="AA6" s="457" t="s">
        <v>153</v>
      </c>
      <c r="AB6" s="458"/>
      <c r="AC6" s="458"/>
      <c r="AD6" s="459"/>
      <c r="AE6" s="457" t="s">
        <v>143</v>
      </c>
      <c r="AF6" s="458"/>
      <c r="AG6" s="458"/>
      <c r="AH6" s="459"/>
      <c r="AI6" s="457" t="s">
        <v>120</v>
      </c>
      <c r="AJ6" s="458"/>
      <c r="AK6" s="458"/>
      <c r="AL6" s="459"/>
      <c r="AM6" s="458" t="s">
        <v>107</v>
      </c>
      <c r="AN6" s="458"/>
      <c r="AO6" s="458"/>
      <c r="AP6" s="459"/>
      <c r="AQ6" s="457" t="s">
        <v>105</v>
      </c>
      <c r="AR6" s="458"/>
      <c r="AS6" s="458"/>
      <c r="AT6" s="459"/>
      <c r="AU6" s="457" t="s">
        <v>102</v>
      </c>
      <c r="AV6" s="458"/>
      <c r="AW6" s="458"/>
      <c r="AX6" s="459"/>
      <c r="AY6" s="457" t="s">
        <v>96</v>
      </c>
      <c r="AZ6" s="458"/>
      <c r="BA6" s="458"/>
      <c r="BB6" s="459"/>
      <c r="BC6" s="457" t="s">
        <v>95</v>
      </c>
      <c r="BD6" s="458"/>
      <c r="BE6" s="458"/>
      <c r="BF6" s="459"/>
      <c r="BG6" s="457" t="s">
        <v>86</v>
      </c>
      <c r="BH6" s="458"/>
      <c r="BI6" s="458"/>
      <c r="BJ6" s="459"/>
      <c r="BK6" s="457" t="s">
        <v>82</v>
      </c>
      <c r="BL6" s="458"/>
      <c r="BM6" s="458"/>
      <c r="BN6" s="459"/>
      <c r="BO6" s="457" t="s">
        <v>81</v>
      </c>
      <c r="BP6" s="458"/>
      <c r="BQ6" s="458"/>
      <c r="BR6" s="459"/>
    </row>
    <row r="7" spans="1:70" s="89" customFormat="1" ht="13.15" x14ac:dyDescent="0.4">
      <c r="B7" s="420"/>
      <c r="C7" s="453"/>
      <c r="D7" s="465" t="s">
        <v>6</v>
      </c>
      <c r="E7" s="466"/>
      <c r="F7" s="465" t="s">
        <v>6</v>
      </c>
      <c r="G7" s="466"/>
      <c r="H7" s="465" t="s">
        <v>6</v>
      </c>
      <c r="I7" s="466"/>
      <c r="J7" s="465" t="s">
        <v>6</v>
      </c>
      <c r="K7" s="467"/>
      <c r="L7" s="468" t="s">
        <v>6</v>
      </c>
      <c r="M7" s="444"/>
      <c r="N7" s="427" t="s">
        <v>6</v>
      </c>
      <c r="O7" s="469"/>
      <c r="P7" s="210"/>
      <c r="Q7" s="427" t="s">
        <v>6</v>
      </c>
      <c r="R7" s="444"/>
      <c r="S7" s="427" t="s">
        <v>6</v>
      </c>
      <c r="T7" s="444"/>
      <c r="U7" s="28"/>
      <c r="V7" s="245" t="s">
        <v>72</v>
      </c>
      <c r="W7" s="427" t="s">
        <v>6</v>
      </c>
      <c r="X7" s="444"/>
      <c r="Y7" s="427" t="s">
        <v>6</v>
      </c>
      <c r="Z7" s="444"/>
      <c r="AA7" s="427" t="s">
        <v>6</v>
      </c>
      <c r="AB7" s="444"/>
      <c r="AC7" s="427" t="s">
        <v>6</v>
      </c>
      <c r="AD7" s="444"/>
      <c r="AE7" s="427" t="s">
        <v>6</v>
      </c>
      <c r="AF7" s="444"/>
      <c r="AG7" s="427" t="s">
        <v>6</v>
      </c>
      <c r="AH7" s="444"/>
      <c r="AI7" s="427" t="s">
        <v>6</v>
      </c>
      <c r="AJ7" s="444"/>
      <c r="AK7" s="427" t="s">
        <v>6</v>
      </c>
      <c r="AL7" s="444"/>
      <c r="AM7" s="427" t="s">
        <v>6</v>
      </c>
      <c r="AN7" s="444"/>
      <c r="AO7" s="427" t="s">
        <v>6</v>
      </c>
      <c r="AP7" s="444"/>
      <c r="AQ7" s="427" t="s">
        <v>6</v>
      </c>
      <c r="AR7" s="444"/>
      <c r="AS7" s="427" t="s">
        <v>6</v>
      </c>
      <c r="AT7" s="444"/>
      <c r="AU7" s="427" t="s">
        <v>6</v>
      </c>
      <c r="AV7" s="444"/>
      <c r="AW7" s="427" t="s">
        <v>6</v>
      </c>
      <c r="AX7" s="444"/>
      <c r="AY7" s="427" t="s">
        <v>6</v>
      </c>
      <c r="AZ7" s="444"/>
      <c r="BA7" s="427" t="s">
        <v>6</v>
      </c>
      <c r="BB7" s="444"/>
      <c r="BC7" s="427" t="s">
        <v>6</v>
      </c>
      <c r="BD7" s="444"/>
      <c r="BE7" s="427" t="s">
        <v>6</v>
      </c>
      <c r="BF7" s="444"/>
      <c r="BG7" s="427" t="s">
        <v>6</v>
      </c>
      <c r="BH7" s="444"/>
      <c r="BI7" s="427" t="s">
        <v>6</v>
      </c>
      <c r="BJ7" s="444"/>
      <c r="BK7" s="427" t="s">
        <v>6</v>
      </c>
      <c r="BL7" s="444"/>
      <c r="BM7" s="427" t="s">
        <v>6</v>
      </c>
      <c r="BN7" s="444"/>
      <c r="BO7" s="427" t="s">
        <v>6</v>
      </c>
      <c r="BP7" s="444"/>
      <c r="BQ7" s="427" t="s">
        <v>6</v>
      </c>
      <c r="BR7" s="444"/>
    </row>
    <row r="8" spans="1:70" s="89" customFormat="1" ht="13.15" x14ac:dyDescent="0.4">
      <c r="B8" s="420"/>
      <c r="C8" s="453"/>
      <c r="D8" s="461" t="s">
        <v>17</v>
      </c>
      <c r="E8" s="462"/>
      <c r="F8" s="461" t="s">
        <v>148</v>
      </c>
      <c r="G8" s="462"/>
      <c r="H8" s="461" t="s">
        <v>17</v>
      </c>
      <c r="I8" s="462"/>
      <c r="J8" s="461" t="s">
        <v>148</v>
      </c>
      <c r="K8" s="463"/>
      <c r="L8" s="464" t="s">
        <v>17</v>
      </c>
      <c r="M8" s="456"/>
      <c r="N8" s="455" t="s">
        <v>148</v>
      </c>
      <c r="O8" s="460"/>
      <c r="P8" s="210"/>
      <c r="Q8" s="455" t="s">
        <v>17</v>
      </c>
      <c r="R8" s="456"/>
      <c r="S8" s="455" t="s">
        <v>148</v>
      </c>
      <c r="T8" s="456"/>
      <c r="U8" s="28"/>
      <c r="V8" s="255"/>
      <c r="W8" s="455" t="s">
        <v>17</v>
      </c>
      <c r="X8" s="456"/>
      <c r="Y8" s="455" t="s">
        <v>148</v>
      </c>
      <c r="Z8" s="456"/>
      <c r="AA8" s="455" t="s">
        <v>17</v>
      </c>
      <c r="AB8" s="456"/>
      <c r="AC8" s="455" t="s">
        <v>148</v>
      </c>
      <c r="AD8" s="456"/>
      <c r="AE8" s="455" t="s">
        <v>17</v>
      </c>
      <c r="AF8" s="456"/>
      <c r="AG8" s="455" t="s">
        <v>148</v>
      </c>
      <c r="AH8" s="456"/>
      <c r="AI8" s="455" t="s">
        <v>17</v>
      </c>
      <c r="AJ8" s="456"/>
      <c r="AK8" s="455" t="s">
        <v>148</v>
      </c>
      <c r="AL8" s="456"/>
      <c r="AM8" s="455" t="s">
        <v>17</v>
      </c>
      <c r="AN8" s="456"/>
      <c r="AO8" s="455" t="s">
        <v>148</v>
      </c>
      <c r="AP8" s="456"/>
      <c r="AQ8" s="455" t="s">
        <v>17</v>
      </c>
      <c r="AR8" s="456"/>
      <c r="AS8" s="455" t="s">
        <v>148</v>
      </c>
      <c r="AT8" s="456"/>
      <c r="AU8" s="455" t="s">
        <v>17</v>
      </c>
      <c r="AV8" s="456"/>
      <c r="AW8" s="455" t="s">
        <v>148</v>
      </c>
      <c r="AX8" s="456"/>
      <c r="AY8" s="455" t="s">
        <v>17</v>
      </c>
      <c r="AZ8" s="456"/>
      <c r="BA8" s="455" t="s">
        <v>148</v>
      </c>
      <c r="BB8" s="456"/>
      <c r="BC8" s="455" t="s">
        <v>17</v>
      </c>
      <c r="BD8" s="456"/>
      <c r="BE8" s="455" t="s">
        <v>148</v>
      </c>
      <c r="BF8" s="456"/>
      <c r="BG8" s="455" t="s">
        <v>17</v>
      </c>
      <c r="BH8" s="456"/>
      <c r="BI8" s="455" t="s">
        <v>148</v>
      </c>
      <c r="BJ8" s="456"/>
      <c r="BK8" s="455" t="s">
        <v>17</v>
      </c>
      <c r="BL8" s="456"/>
      <c r="BM8" s="455" t="s">
        <v>148</v>
      </c>
      <c r="BN8" s="456"/>
      <c r="BO8" s="455" t="s">
        <v>17</v>
      </c>
      <c r="BP8" s="456"/>
      <c r="BQ8" s="455" t="s">
        <v>148</v>
      </c>
      <c r="BR8" s="456"/>
    </row>
    <row r="9" spans="1:70" s="90" customFormat="1" ht="13.15" x14ac:dyDescent="0.35">
      <c r="B9" s="421"/>
      <c r="C9" s="454"/>
      <c r="D9" s="249" t="s">
        <v>2</v>
      </c>
      <c r="E9" s="251" t="s">
        <v>67</v>
      </c>
      <c r="F9" s="249" t="s">
        <v>2</v>
      </c>
      <c r="G9" s="251" t="s">
        <v>67</v>
      </c>
      <c r="H9" s="249" t="s">
        <v>2</v>
      </c>
      <c r="I9" s="251" t="s">
        <v>67</v>
      </c>
      <c r="J9" s="249" t="s">
        <v>2</v>
      </c>
      <c r="K9" s="259" t="s">
        <v>67</v>
      </c>
      <c r="L9" s="263" t="s">
        <v>2</v>
      </c>
      <c r="M9" s="251" t="s">
        <v>67</v>
      </c>
      <c r="N9" s="249" t="s">
        <v>2</v>
      </c>
      <c r="O9" s="264" t="s">
        <v>67</v>
      </c>
      <c r="P9" s="261"/>
      <c r="Q9" s="249" t="s">
        <v>2</v>
      </c>
      <c r="R9" s="251" t="s">
        <v>67</v>
      </c>
      <c r="S9" s="249" t="s">
        <v>2</v>
      </c>
      <c r="T9" s="251" t="s">
        <v>67</v>
      </c>
      <c r="U9" s="44"/>
      <c r="V9" s="256"/>
      <c r="W9" s="249" t="s">
        <v>2</v>
      </c>
      <c r="X9" s="251" t="s">
        <v>67</v>
      </c>
      <c r="Y9" s="249" t="s">
        <v>2</v>
      </c>
      <c r="Z9" s="251" t="s">
        <v>67</v>
      </c>
      <c r="AA9" s="249" t="s">
        <v>2</v>
      </c>
      <c r="AB9" s="251" t="s">
        <v>67</v>
      </c>
      <c r="AC9" s="249" t="s">
        <v>2</v>
      </c>
      <c r="AD9" s="251" t="s">
        <v>67</v>
      </c>
      <c r="AE9" s="249" t="s">
        <v>2</v>
      </c>
      <c r="AF9" s="251" t="s">
        <v>67</v>
      </c>
      <c r="AG9" s="249" t="s">
        <v>2</v>
      </c>
      <c r="AH9" s="251" t="s">
        <v>67</v>
      </c>
      <c r="AI9" s="249" t="s">
        <v>2</v>
      </c>
      <c r="AJ9" s="251" t="s">
        <v>67</v>
      </c>
      <c r="AK9" s="249" t="s">
        <v>2</v>
      </c>
      <c r="AL9" s="251" t="s">
        <v>67</v>
      </c>
      <c r="AM9" s="249" t="s">
        <v>2</v>
      </c>
      <c r="AN9" s="251" t="s">
        <v>67</v>
      </c>
      <c r="AO9" s="249" t="s">
        <v>2</v>
      </c>
      <c r="AP9" s="251" t="s">
        <v>67</v>
      </c>
      <c r="AQ9" s="249" t="s">
        <v>2</v>
      </c>
      <c r="AR9" s="251" t="s">
        <v>67</v>
      </c>
      <c r="AS9" s="249" t="s">
        <v>2</v>
      </c>
      <c r="AT9" s="251" t="s">
        <v>67</v>
      </c>
      <c r="AU9" s="249" t="s">
        <v>2</v>
      </c>
      <c r="AV9" s="251" t="s">
        <v>67</v>
      </c>
      <c r="AW9" s="249" t="s">
        <v>2</v>
      </c>
      <c r="AX9" s="251" t="s">
        <v>67</v>
      </c>
      <c r="AY9" s="249" t="s">
        <v>2</v>
      </c>
      <c r="AZ9" s="251" t="s">
        <v>67</v>
      </c>
      <c r="BA9" s="249" t="s">
        <v>2</v>
      </c>
      <c r="BB9" s="251" t="s">
        <v>67</v>
      </c>
      <c r="BC9" s="249" t="s">
        <v>2</v>
      </c>
      <c r="BD9" s="251" t="s">
        <v>67</v>
      </c>
      <c r="BE9" s="249" t="s">
        <v>2</v>
      </c>
      <c r="BF9" s="251" t="s">
        <v>67</v>
      </c>
      <c r="BG9" s="249" t="s">
        <v>2</v>
      </c>
      <c r="BH9" s="251" t="s">
        <v>67</v>
      </c>
      <c r="BI9" s="249" t="s">
        <v>2</v>
      </c>
      <c r="BJ9" s="251" t="s">
        <v>67</v>
      </c>
      <c r="BK9" s="249" t="s">
        <v>2</v>
      </c>
      <c r="BL9" s="251" t="s">
        <v>67</v>
      </c>
      <c r="BM9" s="249" t="s">
        <v>2</v>
      </c>
      <c r="BN9" s="251" t="s">
        <v>67</v>
      </c>
      <c r="BO9" s="249" t="s">
        <v>2</v>
      </c>
      <c r="BP9" s="251" t="s">
        <v>67</v>
      </c>
      <c r="BQ9" s="249" t="s">
        <v>2</v>
      </c>
      <c r="BR9" s="251" t="s">
        <v>67</v>
      </c>
    </row>
    <row r="10" spans="1:70" s="89" customFormat="1" ht="13.15" x14ac:dyDescent="0.4">
      <c r="A10" s="127"/>
      <c r="B10" s="127" t="s">
        <v>24</v>
      </c>
      <c r="C10" s="91" t="s">
        <v>22</v>
      </c>
      <c r="D10" s="179">
        <v>4005</v>
      </c>
      <c r="E10" s="157">
        <f>D10/$D$24*100</f>
        <v>19.9223996418445</v>
      </c>
      <c r="F10" s="156">
        <v>2550</v>
      </c>
      <c r="G10" s="157">
        <f>F10/$F$24*100</f>
        <v>18.382352941176471</v>
      </c>
      <c r="H10" s="179">
        <v>2160</v>
      </c>
      <c r="I10" s="157">
        <f>H10/$H$24*100</f>
        <v>50.57363615078436</v>
      </c>
      <c r="J10" s="156">
        <v>2150</v>
      </c>
      <c r="K10" s="260">
        <f>J10/$J$24*100</f>
        <v>53.709717711716209</v>
      </c>
      <c r="L10" s="357">
        <f>D10+H10</f>
        <v>6165</v>
      </c>
      <c r="M10" s="240">
        <f t="shared" ref="M10:M23" si="0">L10/$L$24*100</f>
        <v>25.293345368015096</v>
      </c>
      <c r="N10" s="359">
        <f>F10+J10</f>
        <v>4700</v>
      </c>
      <c r="O10" s="265">
        <f t="shared" ref="O10:O23" si="1">N10/$N$24*100</f>
        <v>26.293706293706293</v>
      </c>
      <c r="P10" s="162"/>
      <c r="Q10" s="159">
        <v>6215</v>
      </c>
      <c r="R10" s="162">
        <v>25.405714752892099</v>
      </c>
      <c r="S10" s="161">
        <v>4650</v>
      </c>
      <c r="T10" s="160">
        <v>26.166728235438999</v>
      </c>
      <c r="U10" s="158"/>
      <c r="V10" s="208"/>
      <c r="W10" s="225"/>
      <c r="X10" s="241"/>
      <c r="Y10" s="225"/>
      <c r="Z10" s="241"/>
      <c r="AA10" s="338"/>
      <c r="AB10" s="338"/>
      <c r="AC10" s="339"/>
      <c r="AD10" s="338"/>
      <c r="AE10" s="180"/>
      <c r="AF10" s="181"/>
      <c r="AG10" s="180"/>
      <c r="AH10" s="181"/>
      <c r="AI10" s="180"/>
      <c r="AJ10" s="181"/>
      <c r="AK10" s="180"/>
      <c r="AL10" s="181"/>
      <c r="AM10" s="180"/>
      <c r="AN10" s="182"/>
      <c r="AO10" s="180"/>
      <c r="AP10" s="182"/>
      <c r="AQ10" s="161"/>
      <c r="AR10" s="162"/>
      <c r="AS10" s="161"/>
      <c r="AT10" s="162"/>
      <c r="AU10" s="161"/>
      <c r="AV10" s="162"/>
      <c r="AW10" s="161"/>
      <c r="AX10" s="162"/>
      <c r="AY10" s="161"/>
      <c r="AZ10" s="162"/>
      <c r="BA10" s="161"/>
      <c r="BB10" s="162"/>
      <c r="BC10" s="161"/>
      <c r="BD10" s="162"/>
      <c r="BE10" s="161"/>
      <c r="BF10" s="162"/>
      <c r="BG10" s="161"/>
      <c r="BH10" s="162"/>
      <c r="BI10" s="161"/>
      <c r="BJ10" s="162"/>
      <c r="BK10" s="161"/>
      <c r="BL10" s="162"/>
      <c r="BM10" s="161"/>
      <c r="BN10" s="162"/>
      <c r="BO10" s="161"/>
      <c r="BP10" s="162"/>
      <c r="BQ10" s="161"/>
      <c r="BR10" s="162"/>
    </row>
    <row r="11" spans="1:70" s="89" customFormat="1" ht="13.15" x14ac:dyDescent="0.4">
      <c r="A11" s="127"/>
      <c r="B11" s="127" t="s">
        <v>62</v>
      </c>
      <c r="C11" s="91" t="s">
        <v>12</v>
      </c>
      <c r="D11" s="179">
        <v>3480</v>
      </c>
      <c r="E11" s="157">
        <f t="shared" ref="E11:E23" si="2">D11/$D$24*100</f>
        <v>17.310849126995969</v>
      </c>
      <c r="F11" s="156">
        <v>1582</v>
      </c>
      <c r="G11" s="157">
        <f t="shared" ref="G11:G23" si="3">F11/$F$24*100</f>
        <v>11.404267589388697</v>
      </c>
      <c r="H11" s="179">
        <v>550</v>
      </c>
      <c r="I11" s="157">
        <f t="shared" ref="I11:I23" si="4">H11/$H$24*100</f>
        <v>12.877546242097871</v>
      </c>
      <c r="J11" s="156">
        <v>450</v>
      </c>
      <c r="K11" s="260">
        <f>J11/$J$24*100</f>
        <v>11.241568823382462</v>
      </c>
      <c r="L11" s="357">
        <f t="shared" ref="L11:L23" si="5">D11+H11</f>
        <v>4030</v>
      </c>
      <c r="M11" s="240">
        <f t="shared" si="0"/>
        <v>16.534011651760071</v>
      </c>
      <c r="N11" s="359">
        <f t="shared" ref="N11:N23" si="6">F11+J11</f>
        <v>2032</v>
      </c>
      <c r="O11" s="265">
        <f t="shared" si="1"/>
        <v>11.367832167832168</v>
      </c>
      <c r="P11" s="162"/>
      <c r="Q11" s="159">
        <v>4080</v>
      </c>
      <c r="R11" s="162">
        <v>16.678248783877692</v>
      </c>
      <c r="S11" s="161">
        <v>2032</v>
      </c>
      <c r="T11" s="160">
        <v>12.0182243566063</v>
      </c>
      <c r="U11" s="158"/>
      <c r="V11" s="208" t="s">
        <v>87</v>
      </c>
      <c r="W11" s="225">
        <f>L11+L13+L19</f>
        <v>7148</v>
      </c>
      <c r="X11" s="337">
        <f>W11/W24</f>
        <v>0.29326331336670225</v>
      </c>
      <c r="Y11" s="225">
        <f>N11+N13+N19</f>
        <v>4354</v>
      </c>
      <c r="Z11" s="241">
        <f>Y11/Y24</f>
        <v>0.24358041958041959</v>
      </c>
      <c r="AA11" s="161">
        <v>7174</v>
      </c>
      <c r="AB11" s="338">
        <v>0.29325920778318276</v>
      </c>
      <c r="AC11" s="161">
        <v>4354</v>
      </c>
      <c r="AD11" s="338">
        <v>0.25095100864553316</v>
      </c>
      <c r="AE11" s="180">
        <v>7114</v>
      </c>
      <c r="AF11" s="181">
        <v>0.30462895559457032</v>
      </c>
      <c r="AG11" s="180">
        <v>4224</v>
      </c>
      <c r="AH11" s="181">
        <v>0.26006649427410417</v>
      </c>
      <c r="AI11" s="180">
        <v>6310</v>
      </c>
      <c r="AJ11" s="181">
        <v>0.27446715963462376</v>
      </c>
      <c r="AK11" s="180">
        <v>4211</v>
      </c>
      <c r="AL11" s="181">
        <v>0.25706611317990352</v>
      </c>
      <c r="AM11" s="180">
        <v>6210</v>
      </c>
      <c r="AN11" s="182">
        <v>27.165354330708663</v>
      </c>
      <c r="AO11" s="180">
        <v>4231</v>
      </c>
      <c r="AP11" s="182">
        <v>26.167357288638755</v>
      </c>
      <c r="AQ11" s="161">
        <v>5910</v>
      </c>
      <c r="AR11" s="162">
        <v>27.424593967517403</v>
      </c>
      <c r="AS11" s="161">
        <v>4056</v>
      </c>
      <c r="AT11" s="162">
        <v>25.94179724976015</v>
      </c>
      <c r="AU11" s="161">
        <v>5910</v>
      </c>
      <c r="AV11" s="162">
        <v>32.979910714285715</v>
      </c>
      <c r="AW11" s="161">
        <v>3930</v>
      </c>
      <c r="AX11" s="162">
        <v>28.707085463842219</v>
      </c>
      <c r="AY11" s="161">
        <v>5560</v>
      </c>
      <c r="AZ11" s="162">
        <v>31.026785714285715</v>
      </c>
      <c r="BA11" s="161">
        <v>3946</v>
      </c>
      <c r="BB11" s="162">
        <v>28.823959094229362</v>
      </c>
      <c r="BC11" s="161">
        <v>5340</v>
      </c>
      <c r="BD11" s="162">
        <v>29.799107142857146</v>
      </c>
      <c r="BE11" s="161">
        <v>3771</v>
      </c>
      <c r="BF11" s="162">
        <v>27.545653761869975</v>
      </c>
      <c r="BG11" s="161">
        <v>5090</v>
      </c>
      <c r="BH11" s="162">
        <v>28.404017857142854</v>
      </c>
      <c r="BI11" s="161">
        <v>3571</v>
      </c>
      <c r="BJ11" s="162">
        <v>26.084733382030677</v>
      </c>
      <c r="BK11" s="161">
        <v>5090</v>
      </c>
      <c r="BL11" s="162">
        <v>28.404017857142854</v>
      </c>
      <c r="BM11" s="161">
        <v>3571</v>
      </c>
      <c r="BN11" s="162">
        <v>26.084733382030677</v>
      </c>
      <c r="BO11" s="161">
        <v>4910</v>
      </c>
      <c r="BP11" s="162">
        <v>27.399553571428569</v>
      </c>
      <c r="BQ11" s="161">
        <v>4710</v>
      </c>
      <c r="BR11" s="162">
        <v>34.404674945215483</v>
      </c>
    </row>
    <row r="12" spans="1:70" s="89" customFormat="1" ht="13.15" x14ac:dyDescent="0.4">
      <c r="A12" s="127"/>
      <c r="B12" s="127" t="s">
        <v>113</v>
      </c>
      <c r="C12" s="91" t="s">
        <v>19</v>
      </c>
      <c r="D12" s="179">
        <v>2950</v>
      </c>
      <c r="E12" s="157">
        <f t="shared" si="2"/>
        <v>14.674426702482215</v>
      </c>
      <c r="F12" s="156">
        <v>3127</v>
      </c>
      <c r="G12" s="157">
        <f t="shared" si="3"/>
        <v>22.541810841983853</v>
      </c>
      <c r="H12" s="179">
        <v>150</v>
      </c>
      <c r="I12" s="157">
        <f t="shared" si="4"/>
        <v>3.5120580660266918</v>
      </c>
      <c r="J12" s="156">
        <v>0</v>
      </c>
      <c r="K12" s="260">
        <f>J12/$J$24*100</f>
        <v>0</v>
      </c>
      <c r="L12" s="357">
        <f t="shared" si="5"/>
        <v>3100</v>
      </c>
      <c r="M12" s="240">
        <f t="shared" si="0"/>
        <v>12.718470501353901</v>
      </c>
      <c r="N12" s="359">
        <f t="shared" si="6"/>
        <v>3127</v>
      </c>
      <c r="O12" s="265">
        <f t="shared" si="1"/>
        <v>17.493706293706293</v>
      </c>
      <c r="P12" s="162"/>
      <c r="Q12" s="159">
        <v>3090</v>
      </c>
      <c r="R12" s="162">
        <v>12.631320770142665</v>
      </c>
      <c r="S12" s="161">
        <v>2512</v>
      </c>
      <c r="T12" s="160">
        <v>14.85038788326561</v>
      </c>
      <c r="U12" s="158"/>
      <c r="V12" s="242"/>
      <c r="W12" s="225"/>
      <c r="X12" s="337"/>
      <c r="Y12" s="225"/>
      <c r="Z12" s="241"/>
      <c r="AA12" s="161"/>
      <c r="AB12" s="338"/>
      <c r="AC12" s="161"/>
      <c r="AD12" s="338"/>
      <c r="AE12" s="180"/>
      <c r="AF12" s="181"/>
      <c r="AG12" s="180"/>
      <c r="AH12" s="181"/>
      <c r="AI12" s="180"/>
      <c r="AJ12" s="181"/>
      <c r="AK12" s="180"/>
      <c r="AL12" s="181"/>
      <c r="AM12" s="180"/>
      <c r="AN12" s="182"/>
      <c r="AO12" s="180"/>
      <c r="AP12" s="182"/>
      <c r="AQ12" s="161"/>
      <c r="AR12" s="162"/>
      <c r="AS12" s="161"/>
      <c r="AT12" s="162"/>
      <c r="AU12" s="161"/>
      <c r="AV12" s="162"/>
      <c r="AW12" s="161"/>
      <c r="AX12" s="162"/>
      <c r="AY12" s="161"/>
      <c r="AZ12" s="162"/>
      <c r="BA12" s="161"/>
      <c r="BB12" s="162"/>
      <c r="BC12" s="161"/>
      <c r="BD12" s="162"/>
      <c r="BE12" s="161"/>
      <c r="BF12" s="162"/>
      <c r="BG12" s="161"/>
      <c r="BH12" s="162"/>
      <c r="BI12" s="161"/>
      <c r="BJ12" s="162"/>
      <c r="BK12" s="161"/>
      <c r="BL12" s="162"/>
      <c r="BM12" s="161"/>
      <c r="BN12" s="162"/>
      <c r="BO12" s="161"/>
      <c r="BP12" s="162"/>
      <c r="BQ12" s="161"/>
      <c r="BR12" s="162"/>
    </row>
    <row r="13" spans="1:70" s="89" customFormat="1" ht="13.15" x14ac:dyDescent="0.4">
      <c r="A13" s="127"/>
      <c r="B13" s="127" t="s">
        <v>63</v>
      </c>
      <c r="C13" s="91" t="s">
        <v>13</v>
      </c>
      <c r="D13" s="179">
        <v>1720</v>
      </c>
      <c r="E13" s="157">
        <f t="shared" si="2"/>
        <v>8.5559369248370896</v>
      </c>
      <c r="F13" s="156">
        <v>1120</v>
      </c>
      <c r="G13" s="157">
        <f t="shared" si="3"/>
        <v>8.0738177623990772</v>
      </c>
      <c r="H13" s="179">
        <v>700</v>
      </c>
      <c r="I13" s="157">
        <f t="shared" si="4"/>
        <v>16.389604308124561</v>
      </c>
      <c r="J13" s="156">
        <v>853</v>
      </c>
      <c r="K13" s="260">
        <f>J13/$J$24*100</f>
        <v>21.309018236322757</v>
      </c>
      <c r="L13" s="357">
        <f t="shared" si="5"/>
        <v>2420</v>
      </c>
      <c r="M13" s="240">
        <f t="shared" si="0"/>
        <v>9.9286124558956264</v>
      </c>
      <c r="N13" s="359">
        <f t="shared" si="6"/>
        <v>1973</v>
      </c>
      <c r="O13" s="265">
        <f t="shared" si="1"/>
        <v>11.037762237762237</v>
      </c>
      <c r="P13" s="162"/>
      <c r="Q13" s="159">
        <v>2420</v>
      </c>
      <c r="R13" s="162">
        <v>9.8924907002411793</v>
      </c>
      <c r="S13" s="161">
        <v>1973</v>
      </c>
      <c r="T13" s="160">
        <v>11.839674916882158</v>
      </c>
      <c r="U13" s="158"/>
      <c r="V13" s="208" t="s">
        <v>68</v>
      </c>
      <c r="W13" s="225">
        <f>L$10+L$14</f>
        <v>7465</v>
      </c>
      <c r="X13" s="337">
        <f>W13/W24</f>
        <v>0.30626897513744156</v>
      </c>
      <c r="Y13" s="225">
        <f>N$10+N$14</f>
        <v>5605</v>
      </c>
      <c r="Z13" s="241">
        <f>Y13/Y24</f>
        <v>0.31356643356643354</v>
      </c>
      <c r="AA13" s="161">
        <v>7545</v>
      </c>
      <c r="AB13" s="338">
        <v>0.30842496831950295</v>
      </c>
      <c r="AC13" s="161">
        <v>5640</v>
      </c>
      <c r="AD13" s="338">
        <v>0.32507204610951007</v>
      </c>
      <c r="AE13" s="180">
        <v>7545</v>
      </c>
      <c r="AF13" s="181">
        <v>0.32308482850169146</v>
      </c>
      <c r="AG13" s="180">
        <v>5200</v>
      </c>
      <c r="AH13" s="181">
        <v>0.32015761605713583</v>
      </c>
      <c r="AI13" s="180">
        <v>7430</v>
      </c>
      <c r="AJ13" s="181">
        <v>0.32318399304045237</v>
      </c>
      <c r="AK13" s="180">
        <v>5333</v>
      </c>
      <c r="AL13" s="181">
        <v>0.32556010011598802</v>
      </c>
      <c r="AM13" s="180">
        <v>7500</v>
      </c>
      <c r="AN13" s="182">
        <v>32.808398950131235</v>
      </c>
      <c r="AO13" s="180">
        <v>5420</v>
      </c>
      <c r="AP13" s="182">
        <v>33.520935122765785</v>
      </c>
      <c r="AQ13" s="161">
        <v>7190</v>
      </c>
      <c r="AR13" s="162">
        <v>33.364269141531324</v>
      </c>
      <c r="AS13" s="161">
        <v>5504</v>
      </c>
      <c r="AT13" s="162">
        <v>35.20307003517749</v>
      </c>
      <c r="AU13" s="161">
        <v>7490</v>
      </c>
      <c r="AV13" s="162">
        <v>41.796875</v>
      </c>
      <c r="AW13" s="161">
        <v>6084</v>
      </c>
      <c r="AX13" s="162">
        <v>44.44119795471147</v>
      </c>
      <c r="AY13" s="161">
        <v>7120</v>
      </c>
      <c r="AZ13" s="162">
        <v>39.732142857142854</v>
      </c>
      <c r="BA13" s="161">
        <v>5784</v>
      </c>
      <c r="BB13" s="162">
        <v>42.249817384952522</v>
      </c>
      <c r="BC13" s="161">
        <v>7280</v>
      </c>
      <c r="BD13" s="162">
        <v>40.625</v>
      </c>
      <c r="BE13" s="161">
        <v>5034</v>
      </c>
      <c r="BF13" s="162">
        <v>36.771365960555151</v>
      </c>
      <c r="BG13" s="161">
        <v>7500</v>
      </c>
      <c r="BH13" s="162">
        <v>41.852678571428569</v>
      </c>
      <c r="BI13" s="161">
        <v>5204</v>
      </c>
      <c r="BJ13" s="162">
        <v>38.013148283418552</v>
      </c>
      <c r="BK13" s="161">
        <v>7500</v>
      </c>
      <c r="BL13" s="162">
        <v>41.852678571428569</v>
      </c>
      <c r="BM13" s="161">
        <v>5204</v>
      </c>
      <c r="BN13" s="162">
        <v>38.013148283418552</v>
      </c>
      <c r="BO13" s="161">
        <v>7110</v>
      </c>
      <c r="BP13" s="162">
        <v>39.676339285714285</v>
      </c>
      <c r="BQ13" s="161">
        <v>4380</v>
      </c>
      <c r="BR13" s="162">
        <v>31.994156318480645</v>
      </c>
    </row>
    <row r="14" spans="1:70" s="89" customFormat="1" ht="13.15" x14ac:dyDescent="0.4">
      <c r="A14" s="127"/>
      <c r="B14" s="127" t="s">
        <v>57</v>
      </c>
      <c r="C14" s="91" t="s">
        <v>15</v>
      </c>
      <c r="D14" s="179">
        <v>1300</v>
      </c>
      <c r="E14" s="157">
        <f>D14/$D$24*100</f>
        <v>6.4666965129582641</v>
      </c>
      <c r="F14" s="156">
        <v>905</v>
      </c>
      <c r="G14" s="157">
        <f>F14/$F$24*100</f>
        <v>6.5239331026528262</v>
      </c>
      <c r="H14" s="179">
        <v>0</v>
      </c>
      <c r="I14" s="157">
        <f>H14/$H$24*100</f>
        <v>0</v>
      </c>
      <c r="J14" s="156">
        <v>0</v>
      </c>
      <c r="K14" s="260">
        <f t="shared" ref="K14:K23" si="7">J14/$J$24*100</f>
        <v>0</v>
      </c>
      <c r="L14" s="357">
        <f t="shared" si="5"/>
        <v>1300</v>
      </c>
      <c r="M14" s="240">
        <f t="shared" si="0"/>
        <v>5.3335521457290556</v>
      </c>
      <c r="N14" s="359">
        <f t="shared" si="6"/>
        <v>905</v>
      </c>
      <c r="O14" s="265">
        <f t="shared" si="1"/>
        <v>5.0629370629370634</v>
      </c>
      <c r="P14" s="162"/>
      <c r="Q14" s="159">
        <v>1330</v>
      </c>
      <c r="R14" s="162">
        <v>5.4367820790581698</v>
      </c>
      <c r="S14" s="161">
        <v>990</v>
      </c>
      <c r="T14" s="160">
        <v>5.8490333702745962</v>
      </c>
      <c r="U14" s="158"/>
      <c r="V14" s="242"/>
      <c r="W14" s="225"/>
      <c r="X14" s="337"/>
      <c r="Y14" s="225"/>
      <c r="Z14" s="241"/>
      <c r="AA14" s="161"/>
      <c r="AB14" s="338"/>
      <c r="AC14" s="161"/>
      <c r="AD14" s="338"/>
      <c r="AE14" s="180"/>
      <c r="AF14" s="181"/>
      <c r="AG14" s="180"/>
      <c r="AH14" s="181"/>
      <c r="AI14" s="180"/>
      <c r="AJ14" s="181"/>
      <c r="AK14" s="180"/>
      <c r="AL14" s="181"/>
      <c r="AM14" s="180"/>
      <c r="AN14" s="182"/>
      <c r="AO14" s="180"/>
      <c r="AP14" s="182"/>
      <c r="AQ14" s="161"/>
      <c r="AR14" s="162"/>
      <c r="AS14" s="161"/>
      <c r="AT14" s="162"/>
      <c r="AU14" s="161"/>
      <c r="AV14" s="162"/>
      <c r="AW14" s="161"/>
      <c r="AX14" s="162"/>
      <c r="AY14" s="161"/>
      <c r="AZ14" s="162"/>
      <c r="BA14" s="161"/>
      <c r="BB14" s="162"/>
      <c r="BC14" s="161"/>
      <c r="BD14" s="162"/>
      <c r="BE14" s="161"/>
      <c r="BF14" s="162"/>
      <c r="BG14" s="161"/>
      <c r="BH14" s="162"/>
      <c r="BI14" s="161"/>
      <c r="BJ14" s="162"/>
      <c r="BK14" s="161"/>
      <c r="BL14" s="162"/>
      <c r="BM14" s="161"/>
      <c r="BN14" s="162"/>
      <c r="BO14" s="161"/>
      <c r="BP14" s="162"/>
      <c r="BQ14" s="161"/>
      <c r="BR14" s="162"/>
    </row>
    <row r="15" spans="1:70" s="89" customFormat="1" ht="13.15" x14ac:dyDescent="0.4">
      <c r="A15" s="127"/>
      <c r="B15" s="127" t="s">
        <v>59</v>
      </c>
      <c r="C15" s="91" t="s">
        <v>11</v>
      </c>
      <c r="D15" s="179">
        <v>3150</v>
      </c>
      <c r="E15" s="157">
        <f>D15/$D$24*100</f>
        <v>15.66930308909118</v>
      </c>
      <c r="F15" s="156">
        <v>2405</v>
      </c>
      <c r="G15" s="157">
        <f>F15/$F$24*100</f>
        <v>17.337081891580162</v>
      </c>
      <c r="H15" s="179">
        <v>113</v>
      </c>
      <c r="I15" s="157">
        <f>H15/$H$24*100</f>
        <v>2.6457504097401077</v>
      </c>
      <c r="J15" s="156">
        <v>0</v>
      </c>
      <c r="K15" s="260">
        <f t="shared" si="7"/>
        <v>0</v>
      </c>
      <c r="L15" s="357">
        <f t="shared" si="5"/>
        <v>3263</v>
      </c>
      <c r="M15" s="240">
        <f t="shared" si="0"/>
        <v>13.387215885779929</v>
      </c>
      <c r="N15" s="359">
        <f t="shared" si="6"/>
        <v>2405</v>
      </c>
      <c r="O15" s="265">
        <f t="shared" si="1"/>
        <v>13.454545454545455</v>
      </c>
      <c r="P15" s="162"/>
      <c r="Q15" s="159">
        <v>3313</v>
      </c>
      <c r="R15" s="162">
        <v>13.542901524751667</v>
      </c>
      <c r="S15" s="161">
        <v>2536</v>
      </c>
      <c r="T15" s="160">
        <v>15.164388622090874</v>
      </c>
      <c r="U15" s="158"/>
      <c r="V15" s="208" t="s">
        <v>69</v>
      </c>
      <c r="W15" s="225">
        <f>L$12+L$15+L$18</f>
        <v>7661</v>
      </c>
      <c r="X15" s="337">
        <f>W15/W24</f>
        <v>0.31431033068023301</v>
      </c>
      <c r="Y15" s="225">
        <f>N$12+N$15+N$18</f>
        <v>6105</v>
      </c>
      <c r="Z15" s="241">
        <f>Y15/Y24</f>
        <v>0.34153846153846151</v>
      </c>
      <c r="AA15" s="161">
        <v>7681</v>
      </c>
      <c r="AB15" s="338">
        <v>0.31398438458079547</v>
      </c>
      <c r="AC15" s="161">
        <v>5568</v>
      </c>
      <c r="AD15" s="338">
        <v>0.32092219020172913</v>
      </c>
      <c r="AE15" s="180">
        <v>6951</v>
      </c>
      <c r="AF15" s="181">
        <v>0.29764912430951057</v>
      </c>
      <c r="AG15" s="180">
        <v>5390</v>
      </c>
      <c r="AH15" s="181">
        <v>0.33185568279768501</v>
      </c>
      <c r="AI15" s="180">
        <v>7590</v>
      </c>
      <c r="AJ15" s="181">
        <v>0.33014354066985646</v>
      </c>
      <c r="AK15" s="180">
        <v>5416</v>
      </c>
      <c r="AL15" s="181">
        <v>0.33062694585190161</v>
      </c>
      <c r="AM15" s="180">
        <v>7530</v>
      </c>
      <c r="AN15" s="182">
        <v>32.939632545931758</v>
      </c>
      <c r="AO15" s="180">
        <v>5130</v>
      </c>
      <c r="AP15" s="182">
        <v>31.727379553466513</v>
      </c>
      <c r="AQ15" s="161">
        <v>6830</v>
      </c>
      <c r="AR15" s="162">
        <v>31.69373549883991</v>
      </c>
      <c r="AS15" s="161">
        <v>4553</v>
      </c>
      <c r="AT15" s="162">
        <v>29.120562839782536</v>
      </c>
      <c r="AU15" s="161">
        <v>6310</v>
      </c>
      <c r="AV15" s="162">
        <v>35.212053571428569</v>
      </c>
      <c r="AW15" s="161">
        <v>4025</v>
      </c>
      <c r="AX15" s="162">
        <v>29.40102264426589</v>
      </c>
      <c r="AY15" s="161">
        <v>5760</v>
      </c>
      <c r="AZ15" s="162">
        <v>32.142857142857146</v>
      </c>
      <c r="BA15" s="161">
        <v>4562</v>
      </c>
      <c r="BB15" s="162">
        <v>33.323593864134402</v>
      </c>
      <c r="BC15" s="161">
        <v>4020</v>
      </c>
      <c r="BD15" s="162">
        <v>22.433035714285715</v>
      </c>
      <c r="BE15" s="161">
        <v>3465</v>
      </c>
      <c r="BF15" s="162">
        <v>25.31044558071585</v>
      </c>
      <c r="BG15" s="161">
        <v>3880</v>
      </c>
      <c r="BH15" s="162">
        <v>21.651785714285715</v>
      </c>
      <c r="BI15" s="161">
        <v>3505</v>
      </c>
      <c r="BJ15" s="162">
        <v>25.60262965668371</v>
      </c>
      <c r="BK15" s="161">
        <v>3880</v>
      </c>
      <c r="BL15" s="162">
        <v>21.651785714285715</v>
      </c>
      <c r="BM15" s="161">
        <v>3505</v>
      </c>
      <c r="BN15" s="162">
        <v>25.60262965668371</v>
      </c>
      <c r="BO15" s="161">
        <v>2760</v>
      </c>
      <c r="BP15" s="162">
        <v>15.401785714285715</v>
      </c>
      <c r="BQ15" s="161">
        <v>2660</v>
      </c>
      <c r="BR15" s="162">
        <v>19.430241051862673</v>
      </c>
    </row>
    <row r="16" spans="1:70" s="89" customFormat="1" ht="13.15" x14ac:dyDescent="0.4">
      <c r="A16" s="127"/>
      <c r="B16" s="127" t="s">
        <v>104</v>
      </c>
      <c r="C16" s="91" t="s">
        <v>103</v>
      </c>
      <c r="D16" s="179">
        <v>300</v>
      </c>
      <c r="E16" s="157">
        <f>D16/$D$24*100</f>
        <v>1.4923145799134456</v>
      </c>
      <c r="F16" s="156">
        <v>300</v>
      </c>
      <c r="G16" s="157">
        <f>F16/$F$24*100</f>
        <v>2.1626297577854672</v>
      </c>
      <c r="H16" s="179">
        <v>0</v>
      </c>
      <c r="I16" s="157">
        <f>H16/$H$24*100</f>
        <v>0</v>
      </c>
      <c r="J16" s="179">
        <v>0</v>
      </c>
      <c r="K16" s="260">
        <f t="shared" si="7"/>
        <v>0</v>
      </c>
      <c r="L16" s="357">
        <f t="shared" si="5"/>
        <v>300</v>
      </c>
      <c r="M16" s="240">
        <f t="shared" si="0"/>
        <v>1.2308197259374745</v>
      </c>
      <c r="N16" s="359">
        <f t="shared" si="6"/>
        <v>300</v>
      </c>
      <c r="O16" s="265">
        <f t="shared" si="1"/>
        <v>1.6783216783216783</v>
      </c>
      <c r="P16" s="162"/>
      <c r="Q16" s="159">
        <v>300</v>
      </c>
      <c r="R16" s="162">
        <v>1.226341822343948</v>
      </c>
      <c r="S16" s="161">
        <v>300</v>
      </c>
      <c r="T16" s="160">
        <v>0</v>
      </c>
      <c r="U16" s="158"/>
      <c r="V16" s="242"/>
      <c r="W16" s="225"/>
      <c r="X16" s="337"/>
      <c r="Y16" s="225"/>
      <c r="Z16" s="241"/>
      <c r="AA16" s="161"/>
      <c r="AB16" s="338"/>
      <c r="AC16" s="161"/>
      <c r="AD16" s="338"/>
      <c r="AE16" s="180"/>
      <c r="AF16" s="181"/>
      <c r="AG16" s="180"/>
      <c r="AH16" s="181"/>
      <c r="AI16" s="180"/>
      <c r="AJ16" s="181"/>
      <c r="AK16" s="180"/>
      <c r="AL16" s="181"/>
      <c r="AM16" s="180"/>
      <c r="AN16" s="182"/>
      <c r="AO16" s="180"/>
      <c r="AP16" s="182"/>
      <c r="AQ16" s="161"/>
      <c r="AR16" s="162"/>
      <c r="AS16" s="161"/>
      <c r="AT16" s="162"/>
      <c r="AU16" s="161"/>
      <c r="AV16" s="162"/>
      <c r="AW16" s="161"/>
      <c r="AX16" s="162"/>
      <c r="AY16" s="161"/>
      <c r="AZ16" s="162"/>
      <c r="BA16" s="161"/>
      <c r="BB16" s="162"/>
      <c r="BC16" s="161"/>
      <c r="BD16" s="162"/>
      <c r="BE16" s="161"/>
      <c r="BF16" s="162"/>
      <c r="BG16" s="161"/>
      <c r="BH16" s="162"/>
      <c r="BI16" s="161"/>
      <c r="BJ16" s="162"/>
      <c r="BK16" s="161"/>
      <c r="BL16" s="162"/>
      <c r="BM16" s="161"/>
      <c r="BN16" s="162"/>
      <c r="BO16" s="161"/>
      <c r="BP16" s="162"/>
      <c r="BQ16" s="161"/>
      <c r="BR16" s="162"/>
    </row>
    <row r="17" spans="1:70" s="89" customFormat="1" ht="13.15" x14ac:dyDescent="0.4">
      <c r="A17" s="127"/>
      <c r="B17" s="127" t="s">
        <v>56</v>
      </c>
      <c r="C17" s="91" t="s">
        <v>21</v>
      </c>
      <c r="D17" s="179">
        <v>1090</v>
      </c>
      <c r="E17" s="157">
        <f t="shared" si="2"/>
        <v>5.4220763070188527</v>
      </c>
      <c r="F17" s="156">
        <v>969</v>
      </c>
      <c r="G17" s="157">
        <f>F17/$F$24*100</f>
        <v>6.9852941176470589</v>
      </c>
      <c r="H17" s="179">
        <v>0</v>
      </c>
      <c r="I17" s="157">
        <f t="shared" si="4"/>
        <v>0</v>
      </c>
      <c r="J17" s="156">
        <v>0</v>
      </c>
      <c r="K17" s="260">
        <f t="shared" si="7"/>
        <v>0</v>
      </c>
      <c r="L17" s="357">
        <f t="shared" si="5"/>
        <v>1090</v>
      </c>
      <c r="M17" s="240">
        <f t="shared" si="0"/>
        <v>4.471978337572823</v>
      </c>
      <c r="N17" s="359">
        <f t="shared" si="6"/>
        <v>969</v>
      </c>
      <c r="O17" s="265">
        <f t="shared" si="1"/>
        <v>5.4209790209790203</v>
      </c>
      <c r="P17" s="162"/>
      <c r="Q17" s="159">
        <v>1093</v>
      </c>
      <c r="R17" s="162">
        <v>4.4679720394064502</v>
      </c>
      <c r="S17" s="161">
        <v>946</v>
      </c>
      <c r="T17" s="160">
        <v>5.8244058613471248</v>
      </c>
      <c r="U17" s="158"/>
      <c r="V17" s="208" t="s">
        <v>70</v>
      </c>
      <c r="W17" s="225">
        <f>L$16+L$17+L$20+L$21+L$22</f>
        <v>2100</v>
      </c>
      <c r="X17" s="337">
        <f>W17/W24</f>
        <v>8.61573808156232E-2</v>
      </c>
      <c r="Y17" s="225">
        <f>N$16+N$17+N$20+N$21+N$22</f>
        <v>1771</v>
      </c>
      <c r="Z17" s="241">
        <f>Y17/Y24</f>
        <v>9.9076923076923076E-2</v>
      </c>
      <c r="AA17" s="161">
        <v>2063</v>
      </c>
      <c r="AB17" s="338">
        <v>8.4331439316518819E-2</v>
      </c>
      <c r="AC17" s="161">
        <v>1748</v>
      </c>
      <c r="AD17" s="338">
        <v>0.1007492795389049</v>
      </c>
      <c r="AE17" s="180">
        <v>1743</v>
      </c>
      <c r="AF17" s="181">
        <v>7.4637091594227725E-2</v>
      </c>
      <c r="AG17" s="180">
        <v>1428</v>
      </c>
      <c r="AH17" s="181">
        <v>8.7920206871074991E-2</v>
      </c>
      <c r="AI17" s="180">
        <v>1660</v>
      </c>
      <c r="AJ17" s="181">
        <v>7.2205306655067414E-2</v>
      </c>
      <c r="AK17" s="180">
        <v>1421</v>
      </c>
      <c r="AL17" s="181">
        <v>8.6746840852206825E-2</v>
      </c>
      <c r="AM17" s="180">
        <v>1620</v>
      </c>
      <c r="AN17" s="182">
        <v>7.0866141732283463</v>
      </c>
      <c r="AO17" s="180">
        <v>1388</v>
      </c>
      <c r="AP17" s="182">
        <v>8.5843280351289497</v>
      </c>
      <c r="AQ17" s="161">
        <v>1620</v>
      </c>
      <c r="AR17" s="162">
        <v>7.5174013921113687</v>
      </c>
      <c r="AS17" s="161">
        <v>1522</v>
      </c>
      <c r="AT17" s="162">
        <v>9.7345698752798206</v>
      </c>
      <c r="AU17" s="161">
        <v>1570</v>
      </c>
      <c r="AV17" s="162">
        <v>8.7611607142857135</v>
      </c>
      <c r="AW17" s="161">
        <v>1660</v>
      </c>
      <c r="AX17" s="162">
        <v>12.12563915266618</v>
      </c>
      <c r="AY17" s="161">
        <v>1570</v>
      </c>
      <c r="AZ17" s="162">
        <v>8.7611607142857135</v>
      </c>
      <c r="BA17" s="161">
        <v>1660</v>
      </c>
      <c r="BB17" s="162">
        <v>12.12563915266618</v>
      </c>
      <c r="BC17" s="161">
        <v>1530</v>
      </c>
      <c r="BD17" s="162">
        <v>8.5379464285714288</v>
      </c>
      <c r="BE17" s="161">
        <v>1490</v>
      </c>
      <c r="BF17" s="162">
        <v>10.883856829802776</v>
      </c>
      <c r="BG17" s="161">
        <v>1530</v>
      </c>
      <c r="BH17" s="162">
        <v>8.5379464285714288</v>
      </c>
      <c r="BI17" s="161">
        <v>1490</v>
      </c>
      <c r="BJ17" s="162">
        <v>10.883856829802776</v>
      </c>
      <c r="BK17" s="161">
        <v>1450</v>
      </c>
      <c r="BL17" s="162">
        <v>8.0915178571428577</v>
      </c>
      <c r="BM17" s="161">
        <v>1410</v>
      </c>
      <c r="BN17" s="162">
        <v>10.299488677867057</v>
      </c>
      <c r="BO17" s="161">
        <v>1590</v>
      </c>
      <c r="BP17" s="162">
        <v>8.8727678571428577</v>
      </c>
      <c r="BQ17" s="161">
        <v>1675</v>
      </c>
      <c r="BR17" s="162">
        <v>12.235208181154126</v>
      </c>
    </row>
    <row r="18" spans="1:70" s="89" customFormat="1" ht="13.15" x14ac:dyDescent="0.4">
      <c r="A18" s="127"/>
      <c r="B18" s="127" t="s">
        <v>58</v>
      </c>
      <c r="C18" s="91" t="s">
        <v>8</v>
      </c>
      <c r="D18" s="179">
        <v>950</v>
      </c>
      <c r="E18" s="157">
        <f t="shared" si="2"/>
        <v>4.7256628363925781</v>
      </c>
      <c r="F18" s="156">
        <v>273</v>
      </c>
      <c r="G18" s="157">
        <f t="shared" si="3"/>
        <v>1.9679930795847751</v>
      </c>
      <c r="H18" s="179">
        <v>348</v>
      </c>
      <c r="I18" s="157">
        <f t="shared" si="4"/>
        <v>8.1479747131819238</v>
      </c>
      <c r="J18" s="156">
        <v>300</v>
      </c>
      <c r="K18" s="260">
        <f t="shared" si="7"/>
        <v>7.4943792155883093</v>
      </c>
      <c r="L18" s="357">
        <f t="shared" si="5"/>
        <v>1298</v>
      </c>
      <c r="M18" s="240">
        <f t="shared" si="0"/>
        <v>5.3253466808894725</v>
      </c>
      <c r="N18" s="359">
        <f t="shared" si="6"/>
        <v>573</v>
      </c>
      <c r="O18" s="265">
        <f t="shared" si="1"/>
        <v>3.2055944055944057</v>
      </c>
      <c r="P18" s="162"/>
      <c r="Q18" s="159">
        <v>1278</v>
      </c>
      <c r="R18" s="162">
        <v>5.2242161631852184</v>
      </c>
      <c r="S18" s="161">
        <v>520</v>
      </c>
      <c r="T18" s="160">
        <v>3.1707917744120184</v>
      </c>
      <c r="U18" s="158"/>
      <c r="V18" s="242"/>
      <c r="W18" s="225"/>
      <c r="X18" s="241"/>
      <c r="Y18" s="225"/>
      <c r="Z18" s="241"/>
      <c r="AA18" s="161"/>
      <c r="AB18" s="338"/>
      <c r="AC18" s="161"/>
      <c r="AD18" s="338"/>
      <c r="AE18" s="180"/>
      <c r="AF18" s="181"/>
      <c r="AG18" s="180"/>
      <c r="AH18" s="181"/>
      <c r="AI18" s="180"/>
      <c r="AJ18" s="181"/>
      <c r="AK18" s="180"/>
      <c r="AL18" s="181"/>
      <c r="AM18" s="180"/>
      <c r="AN18" s="182"/>
      <c r="AO18" s="180"/>
      <c r="AP18" s="182"/>
      <c r="AQ18" s="161"/>
      <c r="AR18" s="162"/>
      <c r="AS18" s="161"/>
      <c r="AT18" s="162"/>
      <c r="AU18" s="161"/>
      <c r="AV18" s="162"/>
      <c r="AW18" s="161"/>
      <c r="AX18" s="162"/>
      <c r="AY18" s="161"/>
      <c r="AZ18" s="162"/>
      <c r="BA18" s="161"/>
      <c r="BB18" s="162"/>
      <c r="BC18" s="161"/>
      <c r="BD18" s="162"/>
      <c r="BE18" s="161"/>
      <c r="BF18" s="162"/>
      <c r="BG18" s="161"/>
      <c r="BH18" s="162"/>
      <c r="BI18" s="161"/>
      <c r="BJ18" s="162"/>
      <c r="BK18" s="161"/>
      <c r="BL18" s="162"/>
      <c r="BM18" s="161"/>
      <c r="BN18" s="162"/>
      <c r="BO18" s="161"/>
      <c r="BP18" s="162"/>
      <c r="BQ18" s="161"/>
      <c r="BR18" s="162"/>
    </row>
    <row r="19" spans="1:70" s="89" customFormat="1" ht="13.15" x14ac:dyDescent="0.4">
      <c r="A19" s="127"/>
      <c r="B19" s="127" t="s">
        <v>64</v>
      </c>
      <c r="C19" s="91" t="s">
        <v>14</v>
      </c>
      <c r="D19" s="179">
        <v>548</v>
      </c>
      <c r="E19" s="157">
        <f t="shared" si="2"/>
        <v>2.7259612993085609</v>
      </c>
      <c r="F19" s="156">
        <v>199</v>
      </c>
      <c r="G19" s="157">
        <f t="shared" si="3"/>
        <v>1.4345444059976933</v>
      </c>
      <c r="H19" s="179">
        <v>150</v>
      </c>
      <c r="I19" s="157">
        <f t="shared" si="4"/>
        <v>3.5120580660266918</v>
      </c>
      <c r="J19" s="156">
        <v>150</v>
      </c>
      <c r="K19" s="260">
        <f t="shared" si="7"/>
        <v>3.7471896077941547</v>
      </c>
      <c r="L19" s="357">
        <f t="shared" si="5"/>
        <v>698</v>
      </c>
      <c r="M19" s="240">
        <f t="shared" si="0"/>
        <v>2.8637072290145236</v>
      </c>
      <c r="N19" s="359">
        <f t="shared" si="6"/>
        <v>349</v>
      </c>
      <c r="O19" s="265">
        <f t="shared" si="1"/>
        <v>1.9524475524475524</v>
      </c>
      <c r="P19" s="162"/>
      <c r="Q19" s="159">
        <v>674</v>
      </c>
      <c r="R19" s="162">
        <v>2.7551812941994034</v>
      </c>
      <c r="S19" s="161">
        <v>349</v>
      </c>
      <c r="T19" s="160">
        <v>2.1487501539219309</v>
      </c>
      <c r="U19" s="158"/>
      <c r="V19" s="242" t="s">
        <v>88</v>
      </c>
      <c r="W19" s="225">
        <f>L23</f>
        <v>0</v>
      </c>
      <c r="X19" s="243">
        <f>W19/W24</f>
        <v>0</v>
      </c>
      <c r="Y19" s="225">
        <f>N23</f>
        <v>40</v>
      </c>
      <c r="Z19" s="244">
        <f>Y19/Y24</f>
        <v>2.2377622377622378E-3</v>
      </c>
      <c r="AA19" s="161">
        <v>0</v>
      </c>
      <c r="AB19" s="340">
        <v>0</v>
      </c>
      <c r="AC19" s="161">
        <v>40</v>
      </c>
      <c r="AD19" s="340">
        <v>2.3054755043227667E-3</v>
      </c>
      <c r="AE19" s="180">
        <v>0</v>
      </c>
      <c r="AF19" s="183">
        <v>0</v>
      </c>
      <c r="AG19" s="180">
        <v>0</v>
      </c>
      <c r="AH19" s="183">
        <v>0</v>
      </c>
      <c r="AI19" s="180">
        <v>0</v>
      </c>
      <c r="AJ19" s="183">
        <v>0</v>
      </c>
      <c r="AK19" s="180">
        <v>0</v>
      </c>
      <c r="AL19" s="183">
        <v>0</v>
      </c>
      <c r="AM19" s="180">
        <v>0</v>
      </c>
      <c r="AN19" s="183">
        <v>0</v>
      </c>
      <c r="AO19" s="180">
        <v>0</v>
      </c>
      <c r="AP19" s="78">
        <v>0</v>
      </c>
      <c r="AQ19" s="161">
        <v>0</v>
      </c>
      <c r="AR19" s="30">
        <v>0</v>
      </c>
      <c r="AS19" s="161">
        <v>0</v>
      </c>
      <c r="AT19" s="30">
        <v>0</v>
      </c>
      <c r="AU19" s="161">
        <v>0</v>
      </c>
      <c r="AV19" s="30">
        <v>0</v>
      </c>
      <c r="AW19" s="161">
        <v>0</v>
      </c>
      <c r="AX19" s="30">
        <v>0</v>
      </c>
      <c r="AY19" s="161">
        <v>0</v>
      </c>
      <c r="AZ19" s="30">
        <v>0</v>
      </c>
      <c r="BA19" s="161">
        <v>0</v>
      </c>
      <c r="BB19" s="30">
        <v>0</v>
      </c>
      <c r="BC19" s="161">
        <v>0</v>
      </c>
      <c r="BD19" s="30">
        <v>0</v>
      </c>
      <c r="BE19" s="161">
        <v>0</v>
      </c>
      <c r="BF19" s="30">
        <v>0</v>
      </c>
      <c r="BG19" s="161">
        <v>0</v>
      </c>
      <c r="BH19" s="30">
        <v>0</v>
      </c>
      <c r="BI19" s="161">
        <v>0</v>
      </c>
      <c r="BJ19" s="30">
        <v>0</v>
      </c>
      <c r="BK19" s="161">
        <v>0</v>
      </c>
      <c r="BL19" s="30">
        <v>0</v>
      </c>
      <c r="BM19" s="161">
        <v>0</v>
      </c>
      <c r="BN19" s="30">
        <v>0</v>
      </c>
      <c r="BO19" s="161">
        <v>0</v>
      </c>
      <c r="BP19" s="30">
        <v>0</v>
      </c>
      <c r="BQ19" s="161">
        <v>0</v>
      </c>
      <c r="BR19" s="30">
        <v>0</v>
      </c>
    </row>
    <row r="20" spans="1:70" s="89" customFormat="1" ht="13.15" x14ac:dyDescent="0.4">
      <c r="A20" s="127"/>
      <c r="B20" s="127" t="s">
        <v>60</v>
      </c>
      <c r="C20" s="91" t="s">
        <v>25</v>
      </c>
      <c r="D20" s="179">
        <v>490</v>
      </c>
      <c r="E20" s="157">
        <f t="shared" si="2"/>
        <v>2.4374471471919614</v>
      </c>
      <c r="F20" s="156">
        <v>222</v>
      </c>
      <c r="G20" s="157">
        <f t="shared" si="3"/>
        <v>1.6003460207612457</v>
      </c>
      <c r="H20" s="179">
        <v>0</v>
      </c>
      <c r="I20" s="157">
        <f t="shared" si="4"/>
        <v>0</v>
      </c>
      <c r="J20" s="156">
        <v>0</v>
      </c>
      <c r="K20" s="260">
        <f t="shared" si="7"/>
        <v>0</v>
      </c>
      <c r="L20" s="357">
        <f t="shared" si="5"/>
        <v>490</v>
      </c>
      <c r="M20" s="240">
        <f t="shared" si="0"/>
        <v>2.010338885697875</v>
      </c>
      <c r="N20" s="359">
        <f t="shared" si="6"/>
        <v>222</v>
      </c>
      <c r="O20" s="265">
        <f t="shared" si="1"/>
        <v>1.241958041958042</v>
      </c>
      <c r="P20" s="162"/>
      <c r="Q20" s="159">
        <v>450</v>
      </c>
      <c r="R20" s="162">
        <v>1.839512733515922</v>
      </c>
      <c r="S20" s="161">
        <v>222</v>
      </c>
      <c r="T20" s="160">
        <v>1.3668267454746954</v>
      </c>
      <c r="U20" s="158"/>
      <c r="V20" s="242"/>
      <c r="W20" s="225"/>
      <c r="X20" s="201"/>
      <c r="Y20" s="225"/>
      <c r="Z20" s="243"/>
      <c r="AA20" s="341"/>
      <c r="AB20" s="342"/>
      <c r="AC20" s="341"/>
      <c r="AD20" s="341"/>
      <c r="AE20" s="180"/>
      <c r="AF20" s="78"/>
      <c r="AG20" s="180"/>
      <c r="AH20" s="183"/>
      <c r="AI20" s="180"/>
      <c r="AJ20" s="183"/>
      <c r="AK20" s="180"/>
      <c r="AL20" s="183"/>
      <c r="AM20" s="180"/>
      <c r="AN20" s="78"/>
      <c r="AO20" s="180"/>
      <c r="AP20" s="78"/>
      <c r="AQ20" s="161"/>
      <c r="AR20" s="30"/>
      <c r="AS20" s="161"/>
      <c r="AT20" s="30"/>
      <c r="AU20" s="161"/>
      <c r="AV20" s="30"/>
      <c r="AW20" s="161"/>
      <c r="AX20" s="30"/>
      <c r="AY20" s="161"/>
      <c r="AZ20" s="30"/>
      <c r="BA20" s="161"/>
      <c r="BB20" s="30"/>
      <c r="BC20" s="161"/>
      <c r="BD20" s="30"/>
      <c r="BE20" s="161"/>
      <c r="BF20" s="30"/>
      <c r="BG20" s="161"/>
      <c r="BH20" s="30"/>
      <c r="BI20" s="161"/>
      <c r="BJ20" s="30"/>
      <c r="BK20" s="161"/>
      <c r="BL20" s="30"/>
      <c r="BM20" s="161"/>
      <c r="BN20" s="30"/>
      <c r="BO20" s="161"/>
      <c r="BP20" s="30"/>
      <c r="BQ20" s="161"/>
      <c r="BR20" s="30"/>
    </row>
    <row r="21" spans="1:70" s="89" customFormat="1" ht="13.15" x14ac:dyDescent="0.4">
      <c r="A21" s="127"/>
      <c r="B21" s="127" t="s">
        <v>61</v>
      </c>
      <c r="C21" s="91" t="s">
        <v>27</v>
      </c>
      <c r="D21" s="179">
        <v>120</v>
      </c>
      <c r="E21" s="157">
        <f t="shared" si="2"/>
        <v>0.5969258319653783</v>
      </c>
      <c r="F21" s="156">
        <v>180</v>
      </c>
      <c r="G21" s="157">
        <f t="shared" si="3"/>
        <v>1.2975778546712802</v>
      </c>
      <c r="H21" s="179">
        <v>0</v>
      </c>
      <c r="I21" s="157">
        <f t="shared" si="4"/>
        <v>0</v>
      </c>
      <c r="J21" s="156">
        <v>0</v>
      </c>
      <c r="K21" s="260">
        <f t="shared" si="7"/>
        <v>0</v>
      </c>
      <c r="L21" s="357">
        <f t="shared" si="5"/>
        <v>120</v>
      </c>
      <c r="M21" s="240">
        <f t="shared" si="0"/>
        <v>0.49232789037498975</v>
      </c>
      <c r="N21" s="359">
        <f t="shared" si="6"/>
        <v>180</v>
      </c>
      <c r="O21" s="265">
        <f t="shared" si="1"/>
        <v>1.0069930069930071</v>
      </c>
      <c r="P21" s="162"/>
      <c r="Q21" s="159">
        <v>120</v>
      </c>
      <c r="R21" s="162">
        <v>0.49053672893757921</v>
      </c>
      <c r="S21" s="161">
        <v>180</v>
      </c>
      <c r="T21" s="160">
        <v>1.1082379017362394</v>
      </c>
      <c r="U21" s="158"/>
      <c r="V21" s="242"/>
      <c r="W21" s="225"/>
      <c r="X21" s="201"/>
      <c r="Y21" s="225"/>
      <c r="Z21" s="243"/>
      <c r="AA21" s="341"/>
      <c r="AB21" s="342"/>
      <c r="AC21" s="341"/>
      <c r="AD21" s="341"/>
      <c r="AE21" s="180"/>
      <c r="AF21" s="78"/>
      <c r="AG21" s="180"/>
      <c r="AH21" s="183"/>
      <c r="AI21" s="180"/>
      <c r="AJ21" s="183"/>
      <c r="AK21" s="180"/>
      <c r="AL21" s="183"/>
      <c r="AM21" s="180"/>
      <c r="AN21" s="78"/>
      <c r="AO21" s="180"/>
      <c r="AP21" s="78"/>
      <c r="AQ21" s="161"/>
      <c r="AR21" s="30"/>
      <c r="AS21" s="161"/>
      <c r="AT21" s="30"/>
      <c r="AU21" s="161"/>
      <c r="AV21" s="30"/>
      <c r="AW21" s="161"/>
      <c r="AX21" s="30"/>
      <c r="AY21" s="161"/>
      <c r="AZ21" s="30"/>
      <c r="BA21" s="161"/>
      <c r="BB21" s="30"/>
      <c r="BC21" s="161"/>
      <c r="BD21" s="30"/>
      <c r="BE21" s="161"/>
      <c r="BF21" s="30"/>
      <c r="BG21" s="161"/>
      <c r="BH21" s="30"/>
      <c r="BI21" s="161"/>
      <c r="BJ21" s="30"/>
      <c r="BK21" s="161"/>
      <c r="BL21" s="30"/>
      <c r="BM21" s="161"/>
      <c r="BN21" s="30"/>
      <c r="BO21" s="161"/>
      <c r="BP21" s="30"/>
      <c r="BQ21" s="161"/>
      <c r="BR21" s="30"/>
    </row>
    <row r="22" spans="1:70" s="89" customFormat="1" ht="13.15" x14ac:dyDescent="0.4">
      <c r="A22" s="127"/>
      <c r="B22" s="127" t="s">
        <v>123</v>
      </c>
      <c r="C22" s="91" t="s">
        <v>55</v>
      </c>
      <c r="D22" s="333">
        <v>0</v>
      </c>
      <c r="E22" s="334">
        <f t="shared" si="2"/>
        <v>0</v>
      </c>
      <c r="F22" s="156">
        <v>0</v>
      </c>
      <c r="G22" s="157">
        <f t="shared" si="3"/>
        <v>0</v>
      </c>
      <c r="H22" s="179">
        <v>100</v>
      </c>
      <c r="I22" s="157">
        <f t="shared" si="4"/>
        <v>2.3413720440177945</v>
      </c>
      <c r="J22" s="156">
        <v>100</v>
      </c>
      <c r="K22" s="260">
        <f t="shared" si="7"/>
        <v>2.498126405196103</v>
      </c>
      <c r="L22" s="357">
        <f t="shared" si="5"/>
        <v>100</v>
      </c>
      <c r="M22" s="240">
        <f t="shared" si="0"/>
        <v>0.41027324197915815</v>
      </c>
      <c r="N22" s="359">
        <f t="shared" si="6"/>
        <v>100</v>
      </c>
      <c r="O22" s="265">
        <f t="shared" si="1"/>
        <v>0.55944055944055948</v>
      </c>
      <c r="P22" s="162"/>
      <c r="Q22" s="159">
        <v>100</v>
      </c>
      <c r="R22" s="162">
        <v>0.40878060744798272</v>
      </c>
      <c r="S22" s="161">
        <v>100</v>
      </c>
      <c r="T22" s="160">
        <v>0.49255017854943972</v>
      </c>
      <c r="U22" s="158"/>
      <c r="V22" s="242"/>
      <c r="W22" s="225"/>
      <c r="X22" s="201"/>
      <c r="Y22" s="225"/>
      <c r="Z22" s="243"/>
      <c r="AA22" s="341"/>
      <c r="AB22" s="342"/>
      <c r="AC22" s="341"/>
      <c r="AD22" s="341"/>
      <c r="AE22" s="180"/>
      <c r="AF22" s="78"/>
      <c r="AG22" s="180"/>
      <c r="AH22" s="183"/>
      <c r="AI22" s="180"/>
      <c r="AJ22" s="183"/>
      <c r="AK22" s="180"/>
      <c r="AL22" s="183"/>
      <c r="AM22" s="180"/>
      <c r="AN22" s="78"/>
      <c r="AO22" s="180"/>
      <c r="AP22" s="78"/>
      <c r="AQ22" s="161"/>
      <c r="AR22" s="30"/>
      <c r="AS22" s="161"/>
      <c r="AT22" s="30"/>
      <c r="AU22" s="161"/>
      <c r="AV22" s="30"/>
      <c r="AW22" s="161"/>
      <c r="AX22" s="30"/>
      <c r="AY22" s="161"/>
      <c r="AZ22" s="30"/>
      <c r="BA22" s="161"/>
      <c r="BB22" s="30"/>
      <c r="BC22" s="161"/>
      <c r="BD22" s="30"/>
      <c r="BE22" s="161"/>
      <c r="BF22" s="30"/>
      <c r="BG22" s="161"/>
      <c r="BH22" s="30"/>
      <c r="BI22" s="161"/>
      <c r="BJ22" s="30"/>
      <c r="BK22" s="161"/>
      <c r="BL22" s="30"/>
      <c r="BM22" s="161"/>
      <c r="BN22" s="30"/>
      <c r="BO22" s="161"/>
      <c r="BP22" s="30"/>
      <c r="BQ22" s="161"/>
      <c r="BR22" s="30"/>
    </row>
    <row r="23" spans="1:70" s="89" customFormat="1" thickBot="1" x14ac:dyDescent="0.45">
      <c r="A23" s="127"/>
      <c r="B23" s="235" t="s">
        <v>121</v>
      </c>
      <c r="C23" s="236" t="s">
        <v>122</v>
      </c>
      <c r="D23" s="335">
        <v>0</v>
      </c>
      <c r="E23" s="336">
        <f t="shared" si="2"/>
        <v>0</v>
      </c>
      <c r="F23" s="316">
        <v>40</v>
      </c>
      <c r="G23" s="315">
        <f t="shared" si="3"/>
        <v>0.28835063437139563</v>
      </c>
      <c r="H23" s="314">
        <v>0</v>
      </c>
      <c r="I23" s="315">
        <f t="shared" si="4"/>
        <v>0</v>
      </c>
      <c r="J23" s="316">
        <v>0</v>
      </c>
      <c r="K23" s="317">
        <f t="shared" si="7"/>
        <v>0</v>
      </c>
      <c r="L23" s="361">
        <f t="shared" si="5"/>
        <v>0</v>
      </c>
      <c r="M23" s="318">
        <f t="shared" si="0"/>
        <v>0</v>
      </c>
      <c r="N23" s="360">
        <f t="shared" si="6"/>
        <v>40</v>
      </c>
      <c r="O23" s="320">
        <f t="shared" si="1"/>
        <v>0.22377622377622378</v>
      </c>
      <c r="P23" s="162"/>
      <c r="Q23" s="237">
        <v>0</v>
      </c>
      <c r="R23" s="321">
        <v>0</v>
      </c>
      <c r="S23" s="237">
        <v>40</v>
      </c>
      <c r="T23" s="321"/>
      <c r="U23" s="158"/>
      <c r="V23" s="326"/>
      <c r="W23" s="319"/>
      <c r="X23" s="327"/>
      <c r="Y23" s="319"/>
      <c r="Z23" s="328"/>
      <c r="AA23" s="343"/>
      <c r="AB23" s="344"/>
      <c r="AC23" s="343"/>
      <c r="AD23" s="343"/>
      <c r="AE23" s="329"/>
      <c r="AF23" s="330"/>
      <c r="AG23" s="329"/>
      <c r="AH23" s="331"/>
      <c r="AI23" s="329"/>
      <c r="AJ23" s="331"/>
      <c r="AK23" s="329"/>
      <c r="AL23" s="331"/>
      <c r="AM23" s="329"/>
      <c r="AN23" s="330"/>
      <c r="AO23" s="329"/>
      <c r="AP23" s="330"/>
      <c r="AQ23" s="237"/>
      <c r="AR23" s="332"/>
      <c r="AS23" s="237"/>
      <c r="AT23" s="332"/>
      <c r="AU23" s="237"/>
      <c r="AV23" s="332"/>
      <c r="AW23" s="237"/>
      <c r="AX23" s="332"/>
      <c r="AY23" s="237"/>
      <c r="AZ23" s="332"/>
      <c r="BA23" s="237"/>
      <c r="BB23" s="332"/>
      <c r="BC23" s="237"/>
      <c r="BD23" s="332"/>
      <c r="BE23" s="237"/>
      <c r="BF23" s="332"/>
      <c r="BG23" s="237"/>
      <c r="BH23" s="332"/>
      <c r="BI23" s="237"/>
      <c r="BJ23" s="332"/>
      <c r="BK23" s="237"/>
      <c r="BL23" s="332"/>
      <c r="BM23" s="237"/>
      <c r="BN23" s="332"/>
      <c r="BO23" s="237"/>
      <c r="BP23" s="332"/>
      <c r="BQ23" s="237"/>
      <c r="BR23" s="332"/>
    </row>
    <row r="24" spans="1:70" s="89" customFormat="1" ht="13.9" thickTop="1" thickBot="1" x14ac:dyDescent="0.45">
      <c r="A24" s="127"/>
      <c r="B24" s="307" t="s">
        <v>3</v>
      </c>
      <c r="C24" s="130"/>
      <c r="D24" s="239">
        <f>SUM(D10:D23)</f>
        <v>20103</v>
      </c>
      <c r="E24" s="308"/>
      <c r="F24" s="239">
        <f>SUM(F10:F23)</f>
        <v>13872</v>
      </c>
      <c r="G24" s="308"/>
      <c r="H24" s="239">
        <f>SUM(H10:H23)</f>
        <v>4271</v>
      </c>
      <c r="I24" s="308"/>
      <c r="J24" s="239">
        <f>SUM(J10:J23)</f>
        <v>4003</v>
      </c>
      <c r="K24" s="309"/>
      <c r="L24" s="310">
        <f>SUM(L10:L23)</f>
        <v>24374</v>
      </c>
      <c r="M24" s="311"/>
      <c r="N24" s="312">
        <f>SUM(N10:N23)</f>
        <v>17875</v>
      </c>
      <c r="O24" s="313"/>
      <c r="P24" s="262"/>
      <c r="Q24" s="234">
        <v>23353</v>
      </c>
      <c r="R24" s="165"/>
      <c r="S24" s="234">
        <v>16242</v>
      </c>
      <c r="T24" s="165"/>
      <c r="U24" s="216"/>
      <c r="V24" s="194"/>
      <c r="W24" s="248">
        <f>SUM(W11:W22)</f>
        <v>24374</v>
      </c>
      <c r="X24" s="193"/>
      <c r="Y24" s="248">
        <f>SUM(Y11:Y22)</f>
        <v>17875</v>
      </c>
      <c r="Z24" s="322"/>
      <c r="AA24" s="234">
        <v>24463</v>
      </c>
      <c r="AB24" s="31"/>
      <c r="AC24" s="234">
        <v>17350</v>
      </c>
      <c r="AD24" s="345"/>
      <c r="AE24" s="323">
        <v>23353</v>
      </c>
      <c r="AF24" s="324"/>
      <c r="AG24" s="323">
        <v>16242</v>
      </c>
      <c r="AH24" s="325"/>
      <c r="AI24" s="323">
        <v>22990</v>
      </c>
      <c r="AJ24" s="325"/>
      <c r="AK24" s="323">
        <v>16381</v>
      </c>
      <c r="AL24" s="325"/>
      <c r="AM24" s="323">
        <v>22860</v>
      </c>
      <c r="AN24" s="324"/>
      <c r="AO24" s="323">
        <v>16169</v>
      </c>
      <c r="AP24" s="324"/>
      <c r="AQ24" s="234">
        <v>21550</v>
      </c>
      <c r="AR24" s="31"/>
      <c r="AS24" s="234">
        <v>15635</v>
      </c>
      <c r="AT24" s="31"/>
      <c r="AU24" s="234">
        <v>21280</v>
      </c>
      <c r="AV24" s="31"/>
      <c r="AW24" s="234">
        <v>15699</v>
      </c>
      <c r="AX24" s="31"/>
      <c r="AY24" s="234">
        <v>20010</v>
      </c>
      <c r="AZ24" s="31"/>
      <c r="BA24" s="234">
        <v>15952</v>
      </c>
      <c r="BB24" s="31"/>
      <c r="BC24" s="234">
        <v>18170</v>
      </c>
      <c r="BD24" s="31"/>
      <c r="BE24" s="234">
        <v>13760</v>
      </c>
      <c r="BF24" s="31"/>
      <c r="BG24" s="234">
        <v>18000</v>
      </c>
      <c r="BH24" s="31"/>
      <c r="BI24" s="234">
        <v>13770</v>
      </c>
      <c r="BJ24" s="31"/>
      <c r="BK24" s="234">
        <v>17920</v>
      </c>
      <c r="BL24" s="31"/>
      <c r="BM24" s="234">
        <v>13690</v>
      </c>
      <c r="BN24" s="31"/>
      <c r="BO24" s="234">
        <v>16370</v>
      </c>
      <c r="BP24" s="31"/>
      <c r="BQ24" s="234">
        <v>13425</v>
      </c>
      <c r="BR24" s="31"/>
    </row>
    <row r="25" spans="1:70" s="89" customFormat="1" ht="15.75" customHeight="1" x14ac:dyDescent="0.35">
      <c r="B25" s="37" t="s">
        <v>94</v>
      </c>
      <c r="C25" s="82"/>
      <c r="D25" s="82"/>
      <c r="E25" s="82"/>
      <c r="F25" s="82"/>
      <c r="P25" s="101"/>
      <c r="Q25" s="102"/>
      <c r="R25" s="102"/>
      <c r="S25" s="102"/>
      <c r="T25" s="102"/>
      <c r="U25" s="101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</row>
    <row r="26" spans="1:70" s="90" customFormat="1" ht="22.5" customHeight="1" x14ac:dyDescent="0.35">
      <c r="B26" s="89"/>
      <c r="C26" s="82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101"/>
      <c r="Q26" s="102"/>
      <c r="R26" s="102"/>
      <c r="S26" s="102"/>
      <c r="T26" s="102"/>
      <c r="U26" s="101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</row>
    <row r="27" spans="1:70" s="89" customFormat="1" ht="12.75" x14ac:dyDescent="0.35">
      <c r="P27" s="101"/>
      <c r="Q27" s="102"/>
      <c r="R27" s="102"/>
      <c r="S27" s="102"/>
      <c r="T27" s="102"/>
      <c r="U27" s="101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</row>
    <row r="28" spans="1:70" s="89" customFormat="1" ht="12.75" x14ac:dyDescent="0.35">
      <c r="P28" s="101"/>
      <c r="Q28" s="102"/>
      <c r="R28" s="102"/>
      <c r="S28" s="102"/>
      <c r="T28" s="102"/>
      <c r="U28" s="101"/>
    </row>
    <row r="29" spans="1:70" s="89" customFormat="1" ht="19.5" customHeight="1" x14ac:dyDescent="0.35">
      <c r="P29" s="101"/>
      <c r="Q29" s="102"/>
      <c r="R29" s="102"/>
      <c r="S29" s="102"/>
      <c r="T29" s="102"/>
      <c r="U29" s="101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</row>
    <row r="30" spans="1:70" s="89" customFormat="1" ht="12.75" x14ac:dyDescent="0.35">
      <c r="P30" s="101"/>
      <c r="Q30" s="102"/>
      <c r="R30" s="102"/>
      <c r="S30" s="102"/>
      <c r="T30" s="102"/>
      <c r="U30" s="101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</row>
    <row r="31" spans="1:70" s="89" customFormat="1" ht="12.75" x14ac:dyDescent="0.35">
      <c r="C31" s="82"/>
      <c r="P31" s="101"/>
      <c r="Q31" s="102"/>
      <c r="R31" s="102"/>
      <c r="S31" s="102"/>
      <c r="T31" s="102"/>
      <c r="U31" s="101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</row>
    <row r="32" spans="1:70" s="89" customFormat="1" ht="12.75" x14ac:dyDescent="0.35">
      <c r="C32" s="82"/>
      <c r="P32" s="101"/>
      <c r="Q32" s="102"/>
      <c r="R32" s="102"/>
      <c r="S32" s="102"/>
      <c r="T32" s="102"/>
      <c r="U32" s="101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</row>
    <row r="33" spans="3:38" s="89" customFormat="1" ht="12.75" x14ac:dyDescent="0.35">
      <c r="C33" s="82"/>
      <c r="P33" s="101"/>
      <c r="Q33" s="102"/>
      <c r="R33" s="102"/>
      <c r="S33" s="102"/>
      <c r="T33" s="102"/>
      <c r="U33" s="101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</row>
    <row r="34" spans="3:38" s="89" customFormat="1" ht="12.75" x14ac:dyDescent="0.35">
      <c r="C34" s="82"/>
      <c r="P34" s="101"/>
      <c r="Q34" s="102"/>
      <c r="R34" s="102"/>
      <c r="S34" s="102"/>
      <c r="T34" s="102"/>
      <c r="U34" s="101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</row>
    <row r="35" spans="3:38" s="89" customFormat="1" ht="12.75" x14ac:dyDescent="0.35">
      <c r="C35" s="82"/>
      <c r="P35" s="101"/>
      <c r="Q35" s="102"/>
      <c r="R35" s="102"/>
      <c r="S35" s="102"/>
      <c r="T35" s="102"/>
      <c r="U35" s="101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</row>
    <row r="36" spans="3:38" s="89" customFormat="1" ht="12.75" x14ac:dyDescent="0.35">
      <c r="C36" s="82"/>
      <c r="P36" s="101"/>
      <c r="Q36" s="102"/>
      <c r="R36" s="102"/>
      <c r="S36" s="102"/>
      <c r="T36" s="102"/>
      <c r="U36" s="101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</row>
    <row r="37" spans="3:38" s="89" customFormat="1" ht="12.75" x14ac:dyDescent="0.35">
      <c r="C37" s="82"/>
      <c r="P37" s="101"/>
      <c r="Q37" s="102"/>
      <c r="R37" s="102"/>
      <c r="S37" s="102"/>
      <c r="T37" s="102"/>
      <c r="U37" s="101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</row>
    <row r="38" spans="3:38" s="89" customFormat="1" ht="12.75" x14ac:dyDescent="0.35">
      <c r="C38" s="82"/>
      <c r="P38" s="101"/>
      <c r="Q38" s="102"/>
      <c r="R38" s="102"/>
      <c r="S38" s="102"/>
      <c r="T38" s="102"/>
      <c r="U38" s="101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</row>
    <row r="39" spans="3:38" s="89" customFormat="1" ht="12.75" x14ac:dyDescent="0.35">
      <c r="C39" s="82"/>
      <c r="P39" s="101"/>
      <c r="Q39" s="102"/>
      <c r="R39" s="102"/>
      <c r="S39" s="102"/>
      <c r="T39" s="102"/>
      <c r="U39" s="101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</row>
    <row r="40" spans="3:38" s="89" customFormat="1" ht="12.75" x14ac:dyDescent="0.35">
      <c r="C40" s="82"/>
      <c r="P40" s="101"/>
      <c r="Q40" s="102"/>
      <c r="R40" s="102"/>
      <c r="S40" s="102"/>
      <c r="T40" s="102"/>
      <c r="U40" s="101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</row>
    <row r="41" spans="3:38" s="89" customFormat="1" ht="12.75" x14ac:dyDescent="0.35">
      <c r="C41" s="82"/>
      <c r="P41" s="101"/>
      <c r="Q41" s="102"/>
      <c r="R41" s="102"/>
      <c r="S41" s="102"/>
      <c r="T41" s="102"/>
      <c r="U41" s="101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</row>
    <row r="42" spans="3:38" s="89" customFormat="1" ht="12.75" x14ac:dyDescent="0.35">
      <c r="C42" s="82"/>
      <c r="P42" s="101"/>
      <c r="Q42" s="102"/>
      <c r="R42" s="102"/>
      <c r="S42" s="102"/>
      <c r="T42" s="102"/>
      <c r="U42" s="101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</row>
    <row r="43" spans="3:38" s="89" customFormat="1" ht="12.75" x14ac:dyDescent="0.35">
      <c r="C43" s="82"/>
      <c r="P43" s="101"/>
      <c r="Q43" s="102"/>
      <c r="R43" s="102"/>
      <c r="S43" s="102"/>
      <c r="T43" s="102"/>
      <c r="U43" s="101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</row>
    <row r="44" spans="3:38" s="89" customFormat="1" ht="12.75" x14ac:dyDescent="0.35">
      <c r="C44" s="82"/>
      <c r="P44" s="101"/>
      <c r="Q44" s="102"/>
      <c r="R44" s="102"/>
      <c r="S44" s="102"/>
      <c r="T44" s="102"/>
      <c r="U44" s="101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</row>
    <row r="45" spans="3:38" s="89" customFormat="1" ht="12.75" x14ac:dyDescent="0.35">
      <c r="C45" s="82"/>
      <c r="P45" s="101"/>
      <c r="Q45" s="102"/>
      <c r="R45" s="102"/>
      <c r="S45" s="102"/>
      <c r="T45" s="102"/>
      <c r="U45" s="101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</row>
  </sheetData>
  <mergeCells count="82">
    <mergeCell ref="BC6:BF6"/>
    <mergeCell ref="D6:G6"/>
    <mergeCell ref="H6:K6"/>
    <mergeCell ref="L6:O6"/>
    <mergeCell ref="Q6:T6"/>
    <mergeCell ref="W6:Z6"/>
    <mergeCell ref="AE6:AH6"/>
    <mergeCell ref="BG6:BJ6"/>
    <mergeCell ref="BK6:BN6"/>
    <mergeCell ref="BO6:BR6"/>
    <mergeCell ref="D7:E7"/>
    <mergeCell ref="F7:G7"/>
    <mergeCell ref="H7:I7"/>
    <mergeCell ref="J7:K7"/>
    <mergeCell ref="L7:M7"/>
    <mergeCell ref="N7:O7"/>
    <mergeCell ref="AM7:AN7"/>
    <mergeCell ref="Q7:R7"/>
    <mergeCell ref="AI6:AL6"/>
    <mergeCell ref="AM6:AP6"/>
    <mergeCell ref="AQ6:AT6"/>
    <mergeCell ref="AU6:AX6"/>
    <mergeCell ref="AY6:BB6"/>
    <mergeCell ref="BO7:BP7"/>
    <mergeCell ref="BQ7:BR7"/>
    <mergeCell ref="D8:E8"/>
    <mergeCell ref="F8:G8"/>
    <mergeCell ref="H8:I8"/>
    <mergeCell ref="J8:K8"/>
    <mergeCell ref="L8:M8"/>
    <mergeCell ref="AW7:AX7"/>
    <mergeCell ref="AY7:AZ7"/>
    <mergeCell ref="BA7:BB7"/>
    <mergeCell ref="AU7:AV7"/>
    <mergeCell ref="S7:T7"/>
    <mergeCell ref="W7:X7"/>
    <mergeCell ref="Y7:Z7"/>
    <mergeCell ref="AE7:AF7"/>
    <mergeCell ref="AG7:AH7"/>
    <mergeCell ref="AE8:AF8"/>
    <mergeCell ref="BI7:BJ7"/>
    <mergeCell ref="BK7:BL7"/>
    <mergeCell ref="BM7:BN7"/>
    <mergeCell ref="BC7:BD7"/>
    <mergeCell ref="BE7:BF7"/>
    <mergeCell ref="BG7:BH7"/>
    <mergeCell ref="AK7:AL7"/>
    <mergeCell ref="AI7:AJ7"/>
    <mergeCell ref="AO7:AP7"/>
    <mergeCell ref="AQ7:AR7"/>
    <mergeCell ref="AS7:AT7"/>
    <mergeCell ref="BC8:BD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Q8:BR8"/>
    <mergeCell ref="BE8:BF8"/>
    <mergeCell ref="BG8:BH8"/>
    <mergeCell ref="BI8:BJ8"/>
    <mergeCell ref="BK8:BL8"/>
    <mergeCell ref="BM8:BN8"/>
    <mergeCell ref="BO8:BP8"/>
    <mergeCell ref="B6:B9"/>
    <mergeCell ref="C6:C9"/>
    <mergeCell ref="AA7:AB7"/>
    <mergeCell ref="AA8:AB8"/>
    <mergeCell ref="AC7:AD7"/>
    <mergeCell ref="AC8:AD8"/>
    <mergeCell ref="AA6:AD6"/>
    <mergeCell ref="N8:O8"/>
    <mergeCell ref="Q8:R8"/>
    <mergeCell ref="S8:T8"/>
    <mergeCell ref="W8:X8"/>
    <mergeCell ref="Y8:Z8"/>
  </mergeCells>
  <printOptions horizontalCentered="1"/>
  <pageMargins left="0.25" right="0.25" top="0.89" bottom="0.98425196850393704" header="0.51181102362204722" footer="0.51181102362204722"/>
  <pageSetup paperSize="9" scale="92" orientation="landscape" r:id="rId1"/>
  <headerFooter alignWithMargins="0"/>
  <ignoredErrors>
    <ignoredError sqref="X11:X19 M17:M23" 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6"/>
  <sheetViews>
    <sheetView showGridLines="0" zoomScale="90" zoomScaleNormal="90" workbookViewId="0">
      <selection activeCell="K10" sqref="K10"/>
    </sheetView>
  </sheetViews>
  <sheetFormatPr baseColWidth="10" defaultColWidth="9.1328125" defaultRowHeight="13.5" x14ac:dyDescent="0.35"/>
  <cols>
    <col min="1" max="1" width="3.3984375" style="23" customWidth="1"/>
    <col min="2" max="2" width="3" style="23" customWidth="1"/>
    <col min="3" max="3" width="29.59765625" style="5" customWidth="1"/>
    <col min="4" max="4" width="3.59765625" style="2" bestFit="1" customWidth="1"/>
    <col min="5" max="5" width="28.1328125" style="2" customWidth="1"/>
    <col min="6" max="6" width="3.59765625" style="2" bestFit="1" customWidth="1"/>
    <col min="7" max="7" width="18.86328125" style="2" customWidth="1"/>
    <col min="8" max="8" width="10.265625" style="2" customWidth="1"/>
    <col min="9" max="10" width="9.1328125" style="2"/>
    <col min="11" max="11" width="49.86328125" style="2" customWidth="1"/>
    <col min="12" max="16384" width="9.1328125" style="2"/>
  </cols>
  <sheetData>
    <row r="1" spans="1:11" s="5" customFormat="1" ht="13.15" x14ac:dyDescent="0.4">
      <c r="A1" s="16"/>
      <c r="B1" s="10"/>
    </row>
    <row r="2" spans="1:11" s="5" customFormat="1" ht="30.75" customHeight="1" x14ac:dyDescent="0.55000000000000004">
      <c r="A2" s="16"/>
      <c r="B2" s="25" t="s">
        <v>265</v>
      </c>
      <c r="J2" s="5" t="s">
        <v>280</v>
      </c>
    </row>
    <row r="3" spans="1:11" s="5" customFormat="1" ht="20.25" customHeight="1" x14ac:dyDescent="0.45">
      <c r="A3" s="16"/>
      <c r="B3" s="26" t="s">
        <v>117</v>
      </c>
      <c r="C3" s="13"/>
      <c r="J3" s="5" t="s">
        <v>281</v>
      </c>
    </row>
    <row r="4" spans="1:11" s="5" customFormat="1" ht="20.25" customHeight="1" x14ac:dyDescent="0.45">
      <c r="A4" s="16"/>
      <c r="B4" s="26"/>
      <c r="C4" s="13"/>
    </row>
    <row r="5" spans="1:11" s="60" customFormat="1" x14ac:dyDescent="0.35">
      <c r="A5" s="59"/>
      <c r="B5" s="432" t="s">
        <v>268</v>
      </c>
      <c r="C5" s="433"/>
      <c r="D5" s="433"/>
      <c r="E5" s="433"/>
      <c r="F5" s="433"/>
      <c r="G5" s="434"/>
      <c r="K5" s="39"/>
    </row>
    <row r="6" spans="1:11" s="62" customFormat="1" ht="13.9" thickBot="1" x14ac:dyDescent="0.4">
      <c r="A6" s="61"/>
      <c r="B6" s="435"/>
      <c r="C6" s="436"/>
      <c r="D6" s="436"/>
      <c r="E6" s="436"/>
      <c r="F6" s="436"/>
      <c r="G6" s="437"/>
      <c r="K6" s="39"/>
    </row>
    <row r="7" spans="1:11" s="39" customFormat="1" x14ac:dyDescent="0.35">
      <c r="A7" s="63"/>
      <c r="B7" s="109">
        <v>1</v>
      </c>
      <c r="C7" s="38" t="s">
        <v>5</v>
      </c>
      <c r="D7" s="113">
        <v>18</v>
      </c>
      <c r="E7" s="38" t="s">
        <v>45</v>
      </c>
      <c r="F7" s="113">
        <v>35</v>
      </c>
      <c r="G7" s="65" t="s">
        <v>52</v>
      </c>
    </row>
    <row r="8" spans="1:11" s="39" customFormat="1" x14ac:dyDescent="0.35">
      <c r="A8" s="63"/>
      <c r="B8" s="64">
        <v>2</v>
      </c>
      <c r="C8" s="38" t="s">
        <v>124</v>
      </c>
      <c r="D8" s="113">
        <v>19</v>
      </c>
      <c r="E8" s="38" t="s">
        <v>93</v>
      </c>
      <c r="F8" s="113">
        <v>36</v>
      </c>
      <c r="G8" s="65" t="s">
        <v>32</v>
      </c>
      <c r="I8" s="4"/>
    </row>
    <row r="9" spans="1:11" s="39" customFormat="1" x14ac:dyDescent="0.35">
      <c r="A9" s="63"/>
      <c r="B9" s="64">
        <v>3</v>
      </c>
      <c r="C9" s="38" t="s">
        <v>108</v>
      </c>
      <c r="D9" s="113">
        <v>20</v>
      </c>
      <c r="E9" s="38" t="s">
        <v>28</v>
      </c>
      <c r="F9" s="113">
        <v>37</v>
      </c>
      <c r="G9" s="65" t="s">
        <v>51</v>
      </c>
      <c r="I9" s="7"/>
      <c r="K9" s="7"/>
    </row>
    <row r="10" spans="1:11" s="39" customFormat="1" x14ac:dyDescent="0.35">
      <c r="A10" s="63"/>
      <c r="B10" s="64">
        <v>4</v>
      </c>
      <c r="C10" s="38" t="s">
        <v>140</v>
      </c>
      <c r="D10" s="113">
        <v>21</v>
      </c>
      <c r="E10" s="38" t="s">
        <v>40</v>
      </c>
      <c r="F10" s="113"/>
      <c r="G10" s="114"/>
      <c r="I10" s="4"/>
      <c r="K10" s="4"/>
    </row>
    <row r="11" spans="1:11" s="41" customFormat="1" x14ac:dyDescent="0.35">
      <c r="A11" s="63"/>
      <c r="B11" s="64">
        <v>5</v>
      </c>
      <c r="C11" s="38" t="s">
        <v>106</v>
      </c>
      <c r="D11" s="113">
        <v>22</v>
      </c>
      <c r="E11" s="38" t="s">
        <v>44</v>
      </c>
      <c r="F11" s="113"/>
      <c r="G11" s="65"/>
      <c r="K11" s="4"/>
    </row>
    <row r="12" spans="1:11" s="39" customFormat="1" x14ac:dyDescent="0.35">
      <c r="A12" s="63"/>
      <c r="B12" s="64">
        <v>6</v>
      </c>
      <c r="C12" s="38" t="s">
        <v>26</v>
      </c>
      <c r="D12" s="113">
        <v>23</v>
      </c>
      <c r="E12" s="110" t="s">
        <v>30</v>
      </c>
      <c r="F12" s="113"/>
      <c r="G12" s="65"/>
    </row>
    <row r="13" spans="1:11" s="39" customFormat="1" x14ac:dyDescent="0.35">
      <c r="A13" s="63"/>
      <c r="B13" s="64">
        <v>7</v>
      </c>
      <c r="C13" s="38" t="s">
        <v>75</v>
      </c>
      <c r="D13" s="113">
        <v>24</v>
      </c>
      <c r="E13" s="110" t="s">
        <v>46</v>
      </c>
      <c r="F13" s="113"/>
      <c r="G13" s="65"/>
    </row>
    <row r="14" spans="1:11" s="39" customFormat="1" x14ac:dyDescent="0.35">
      <c r="A14" s="63"/>
      <c r="B14" s="64">
        <v>8</v>
      </c>
      <c r="C14" s="38" t="s">
        <v>157</v>
      </c>
      <c r="D14" s="113">
        <v>25</v>
      </c>
      <c r="E14" s="110" t="s">
        <v>74</v>
      </c>
      <c r="F14" s="113"/>
      <c r="G14" s="65"/>
    </row>
    <row r="15" spans="1:11" s="39" customFormat="1" x14ac:dyDescent="0.35">
      <c r="A15" s="63"/>
      <c r="B15" s="64">
        <v>9</v>
      </c>
      <c r="C15" s="38" t="s">
        <v>20</v>
      </c>
      <c r="D15" s="113">
        <v>26</v>
      </c>
      <c r="E15" s="38" t="s">
        <v>35</v>
      </c>
      <c r="F15" s="113"/>
      <c r="G15" s="114"/>
    </row>
    <row r="16" spans="1:11" s="39" customFormat="1" x14ac:dyDescent="0.35">
      <c r="A16" s="63"/>
      <c r="B16" s="64">
        <v>10</v>
      </c>
      <c r="C16" s="38" t="s">
        <v>99</v>
      </c>
      <c r="D16" s="113">
        <v>27</v>
      </c>
      <c r="E16" s="38" t="s">
        <v>98</v>
      </c>
      <c r="F16" s="113"/>
      <c r="G16" s="114"/>
    </row>
    <row r="17" spans="1:11" s="39" customFormat="1" x14ac:dyDescent="0.35">
      <c r="A17" s="63"/>
      <c r="B17" s="64">
        <v>11</v>
      </c>
      <c r="C17" s="65" t="s">
        <v>18</v>
      </c>
      <c r="D17" s="113">
        <v>28</v>
      </c>
      <c r="E17" s="38" t="s">
        <v>178</v>
      </c>
      <c r="F17" s="113"/>
      <c r="G17" s="114"/>
    </row>
    <row r="18" spans="1:11" s="39" customFormat="1" x14ac:dyDescent="0.35">
      <c r="A18" s="63"/>
      <c r="B18" s="64">
        <v>12</v>
      </c>
      <c r="C18" s="38" t="s">
        <v>38</v>
      </c>
      <c r="D18" s="113">
        <v>29</v>
      </c>
      <c r="E18" s="38" t="s">
        <v>130</v>
      </c>
      <c r="F18" s="113"/>
      <c r="G18" s="114"/>
    </row>
    <row r="19" spans="1:11" s="39" customFormat="1" x14ac:dyDescent="0.35">
      <c r="A19" s="63"/>
      <c r="B19" s="64">
        <v>13</v>
      </c>
      <c r="C19" s="38" t="s">
        <v>109</v>
      </c>
      <c r="D19" s="113">
        <v>30</v>
      </c>
      <c r="E19" s="65" t="s">
        <v>54</v>
      </c>
      <c r="F19" s="113"/>
      <c r="G19" s="65"/>
    </row>
    <row r="20" spans="1:11" s="39" customFormat="1" x14ac:dyDescent="0.35">
      <c r="A20" s="63"/>
      <c r="B20" s="64">
        <v>14</v>
      </c>
      <c r="C20" s="65" t="s">
        <v>29</v>
      </c>
      <c r="D20" s="113">
        <v>31</v>
      </c>
      <c r="E20" s="65" t="s">
        <v>92</v>
      </c>
      <c r="F20" s="113"/>
      <c r="G20" s="65"/>
    </row>
    <row r="21" spans="1:11" s="39" customFormat="1" x14ac:dyDescent="0.35">
      <c r="A21" s="63"/>
      <c r="B21" s="64">
        <v>15</v>
      </c>
      <c r="C21" s="65" t="s">
        <v>47</v>
      </c>
      <c r="D21" s="113">
        <v>32</v>
      </c>
      <c r="E21" s="65" t="s">
        <v>33</v>
      </c>
      <c r="F21" s="113"/>
      <c r="G21" s="65"/>
    </row>
    <row r="22" spans="1:11" s="39" customFormat="1" x14ac:dyDescent="0.35">
      <c r="A22" s="63"/>
      <c r="B22" s="64">
        <v>16</v>
      </c>
      <c r="C22" s="65" t="s">
        <v>83</v>
      </c>
      <c r="D22" s="113">
        <v>33</v>
      </c>
      <c r="E22" s="65" t="s">
        <v>101</v>
      </c>
      <c r="F22" s="113"/>
      <c r="G22" s="65"/>
    </row>
    <row r="23" spans="1:11" s="39" customFormat="1" ht="12.75" customHeight="1" x14ac:dyDescent="0.35">
      <c r="A23" s="63"/>
      <c r="B23" s="67">
        <v>17</v>
      </c>
      <c r="C23" s="115" t="s">
        <v>168</v>
      </c>
      <c r="D23" s="116">
        <v>34</v>
      </c>
      <c r="E23" s="115" t="s">
        <v>53</v>
      </c>
      <c r="F23" s="117"/>
      <c r="G23" s="118"/>
    </row>
    <row r="24" spans="1:11" s="4" customFormat="1" ht="22.5" customHeight="1" x14ac:dyDescent="0.4">
      <c r="B24" s="68" t="s">
        <v>264</v>
      </c>
      <c r="I24" s="39"/>
      <c r="K24" s="39"/>
    </row>
    <row r="25" spans="1:11" s="7" customFormat="1" x14ac:dyDescent="0.35">
      <c r="B25" s="69" t="s">
        <v>263</v>
      </c>
      <c r="I25" s="39"/>
      <c r="K25" s="39"/>
    </row>
    <row r="26" spans="1:11" s="4" customFormat="1" x14ac:dyDescent="0.35">
      <c r="F26" s="7"/>
      <c r="I26" s="39"/>
      <c r="K26" s="39"/>
    </row>
    <row r="27" spans="1:11" s="4" customFormat="1" ht="13.9" x14ac:dyDescent="0.4">
      <c r="B27" s="10" t="s">
        <v>119</v>
      </c>
      <c r="C27" s="22"/>
      <c r="F27" s="7"/>
      <c r="I27" s="39"/>
      <c r="K27" s="39"/>
    </row>
    <row r="28" spans="1:11" s="39" customFormat="1" x14ac:dyDescent="0.35">
      <c r="A28" s="63"/>
      <c r="F28" s="35"/>
      <c r="G28" s="11"/>
    </row>
    <row r="29" spans="1:11" s="39" customFormat="1" x14ac:dyDescent="0.35">
      <c r="A29" s="63"/>
      <c r="F29" s="35"/>
      <c r="G29" s="11"/>
    </row>
    <row r="30" spans="1:11" s="39" customFormat="1" x14ac:dyDescent="0.35">
      <c r="A30" s="63"/>
      <c r="F30" s="35"/>
      <c r="G30" s="11"/>
      <c r="K30" s="42"/>
    </row>
    <row r="31" spans="1:11" s="39" customFormat="1" x14ac:dyDescent="0.35">
      <c r="A31" s="63"/>
      <c r="F31" s="70"/>
      <c r="G31" s="11"/>
      <c r="K31" s="42"/>
    </row>
    <row r="32" spans="1:11" s="39" customFormat="1" x14ac:dyDescent="0.35">
      <c r="A32" s="63"/>
      <c r="F32" s="70"/>
      <c r="G32" s="11"/>
      <c r="K32" s="42"/>
    </row>
    <row r="33" spans="1:11" s="39" customFormat="1" x14ac:dyDescent="0.35">
      <c r="A33" s="63"/>
      <c r="K33" s="42"/>
    </row>
    <row r="34" spans="1:11" s="39" customFormat="1" x14ac:dyDescent="0.35">
      <c r="A34" s="63"/>
      <c r="K34" s="42"/>
    </row>
    <row r="35" spans="1:11" s="39" customFormat="1" x14ac:dyDescent="0.35">
      <c r="A35" s="63"/>
      <c r="K35" s="42"/>
    </row>
    <row r="36" spans="1:11" s="39" customFormat="1" x14ac:dyDescent="0.35">
      <c r="A36" s="63"/>
      <c r="K36" s="42"/>
    </row>
    <row r="37" spans="1:11" s="39" customFormat="1" x14ac:dyDescent="0.35">
      <c r="A37" s="63"/>
      <c r="K37" s="42"/>
    </row>
    <row r="38" spans="1:11" s="39" customFormat="1" x14ac:dyDescent="0.35">
      <c r="A38" s="63"/>
      <c r="K38" s="42"/>
    </row>
    <row r="39" spans="1:11" s="39" customFormat="1" x14ac:dyDescent="0.35">
      <c r="A39" s="63"/>
      <c r="K39" s="42"/>
    </row>
    <row r="40" spans="1:11" s="39" customFormat="1" x14ac:dyDescent="0.35">
      <c r="A40" s="63"/>
    </row>
    <row r="41" spans="1:11" s="39" customFormat="1" x14ac:dyDescent="0.35">
      <c r="A41" s="63"/>
    </row>
    <row r="42" spans="1:11" s="39" customFormat="1" x14ac:dyDescent="0.35">
      <c r="A42" s="63"/>
    </row>
    <row r="43" spans="1:11" s="39" customFormat="1" x14ac:dyDescent="0.35">
      <c r="A43" s="63"/>
    </row>
    <row r="44" spans="1:11" s="39" customFormat="1" x14ac:dyDescent="0.35">
      <c r="A44" s="63"/>
    </row>
    <row r="45" spans="1:11" s="39" customFormat="1" x14ac:dyDescent="0.35">
      <c r="A45" s="63"/>
    </row>
    <row r="46" spans="1:11" s="39" customFormat="1" x14ac:dyDescent="0.35">
      <c r="A46" s="63"/>
    </row>
    <row r="47" spans="1:11" s="39" customFormat="1" x14ac:dyDescent="0.35">
      <c r="A47" s="63"/>
    </row>
    <row r="48" spans="1:11" s="39" customFormat="1" x14ac:dyDescent="0.35">
      <c r="A48" s="63"/>
    </row>
    <row r="49" spans="1:3" s="39" customFormat="1" x14ac:dyDescent="0.35">
      <c r="A49" s="63"/>
    </row>
    <row r="50" spans="1:3" s="39" customFormat="1" x14ac:dyDescent="0.35">
      <c r="A50" s="63"/>
    </row>
    <row r="51" spans="1:3" s="39" customFormat="1" x14ac:dyDescent="0.35">
      <c r="A51" s="63"/>
    </row>
    <row r="52" spans="1:3" s="39" customFormat="1" x14ac:dyDescent="0.35">
      <c r="A52" s="63"/>
    </row>
    <row r="53" spans="1:3" s="39" customFormat="1" x14ac:dyDescent="0.35">
      <c r="A53" s="63"/>
    </row>
    <row r="54" spans="1:3" s="39" customFormat="1" x14ac:dyDescent="0.35">
      <c r="A54" s="63"/>
    </row>
    <row r="55" spans="1:3" s="39" customFormat="1" x14ac:dyDescent="0.35">
      <c r="A55" s="63"/>
    </row>
    <row r="56" spans="1:3" s="42" customFormat="1" x14ac:dyDescent="0.35">
      <c r="A56" s="71"/>
    </row>
    <row r="57" spans="1:3" s="43" customFormat="1" x14ac:dyDescent="0.35">
      <c r="A57" s="70"/>
    </row>
    <row r="58" spans="1:3" s="42" customFormat="1" x14ac:dyDescent="0.35">
      <c r="A58" s="70"/>
    </row>
    <row r="59" spans="1:3" s="42" customFormat="1" x14ac:dyDescent="0.35">
      <c r="A59" s="70"/>
    </row>
    <row r="60" spans="1:3" s="42" customFormat="1" x14ac:dyDescent="0.35">
      <c r="A60" s="72"/>
    </row>
    <row r="61" spans="1:3" s="42" customFormat="1" x14ac:dyDescent="0.35">
      <c r="A61" s="70"/>
    </row>
    <row r="62" spans="1:3" s="42" customFormat="1" x14ac:dyDescent="0.35">
      <c r="A62" s="70"/>
    </row>
    <row r="63" spans="1:3" s="42" customFormat="1" x14ac:dyDescent="0.35">
      <c r="A63" s="70"/>
      <c r="B63" s="70"/>
      <c r="C63" s="11"/>
    </row>
    <row r="64" spans="1:3" s="42" customFormat="1" x14ac:dyDescent="0.35">
      <c r="A64" s="70"/>
      <c r="B64" s="70"/>
      <c r="C64" s="11"/>
    </row>
    <row r="65" spans="1:3" s="42" customFormat="1" x14ac:dyDescent="0.35">
      <c r="A65" s="70"/>
      <c r="B65" s="70"/>
      <c r="C65" s="11"/>
    </row>
    <row r="66" spans="1:3" s="42" customFormat="1" x14ac:dyDescent="0.35">
      <c r="A66" s="70"/>
      <c r="B66" s="70"/>
      <c r="C66" s="11"/>
    </row>
    <row r="67" spans="1:3" s="42" customFormat="1" x14ac:dyDescent="0.35">
      <c r="A67" s="70"/>
      <c r="B67" s="70"/>
      <c r="C67" s="11"/>
    </row>
    <row r="68" spans="1:3" s="42" customFormat="1" x14ac:dyDescent="0.35">
      <c r="A68" s="70"/>
      <c r="B68" s="70"/>
      <c r="C68" s="11"/>
    </row>
    <row r="69" spans="1:3" s="42" customFormat="1" x14ac:dyDescent="0.35">
      <c r="A69" s="70"/>
      <c r="B69" s="70"/>
      <c r="C69" s="11"/>
    </row>
    <row r="70" spans="1:3" s="42" customFormat="1" x14ac:dyDescent="0.35">
      <c r="A70" s="70"/>
      <c r="B70" s="70"/>
      <c r="C70" s="11"/>
    </row>
    <row r="71" spans="1:3" s="42" customFormat="1" x14ac:dyDescent="0.35">
      <c r="A71" s="70"/>
      <c r="B71" s="70"/>
      <c r="C71" s="11"/>
    </row>
    <row r="72" spans="1:3" s="42" customFormat="1" x14ac:dyDescent="0.35">
      <c r="A72" s="70"/>
      <c r="B72" s="70"/>
      <c r="C72" s="11"/>
    </row>
    <row r="73" spans="1:3" s="42" customFormat="1" x14ac:dyDescent="0.35">
      <c r="A73" s="70"/>
      <c r="B73" s="70"/>
      <c r="C73" s="11"/>
    </row>
    <row r="74" spans="1:3" s="42" customFormat="1" x14ac:dyDescent="0.35">
      <c r="A74" s="70"/>
      <c r="B74" s="70"/>
      <c r="C74" s="11"/>
    </row>
    <row r="75" spans="1:3" s="42" customFormat="1" x14ac:dyDescent="0.35">
      <c r="A75" s="70"/>
      <c r="B75" s="70"/>
      <c r="C75" s="11"/>
    </row>
    <row r="76" spans="1:3" s="42" customFormat="1" x14ac:dyDescent="0.35">
      <c r="A76" s="70"/>
      <c r="B76" s="70"/>
      <c r="C76" s="11"/>
    </row>
  </sheetData>
  <mergeCells count="1">
    <mergeCell ref="B5:G6"/>
  </mergeCells>
  <phoneticPr fontId="14" type="noConversion"/>
  <pageMargins left="0.78740157480314965" right="0.78740157480314965" top="0.98425196850393704" bottom="0.98425196850393704" header="0.51181102362204722" footer="0.51181102362204722"/>
  <pageSetup paperSize="9" scale="85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573"/>
  <sheetViews>
    <sheetView topLeftCell="A4021" workbookViewId="0">
      <selection activeCell="B4126" sqref="B4126"/>
    </sheetView>
  </sheetViews>
  <sheetFormatPr baseColWidth="10" defaultRowHeight="12.75" x14ac:dyDescent="0.35"/>
  <cols>
    <col min="1" max="1" width="12.265625" bestFit="1" customWidth="1"/>
    <col min="2" max="2" width="34" bestFit="1" customWidth="1"/>
    <col min="3" max="3" width="11.3984375" style="363"/>
    <col min="5" max="5" width="12.265625" bestFit="1" customWidth="1"/>
  </cols>
  <sheetData>
    <row r="1" spans="1:5" x14ac:dyDescent="0.35">
      <c r="A1" t="s">
        <v>369</v>
      </c>
      <c r="B1" t="s">
        <v>370</v>
      </c>
      <c r="C1" s="363" t="s">
        <v>371</v>
      </c>
      <c r="D1" t="s">
        <v>372</v>
      </c>
      <c r="E1" t="s">
        <v>369</v>
      </c>
    </row>
    <row r="2" spans="1:5" x14ac:dyDescent="0.35">
      <c r="A2">
        <v>1100015</v>
      </c>
      <c r="B2" t="s">
        <v>373</v>
      </c>
      <c r="C2">
        <v>11</v>
      </c>
      <c r="D2" t="s">
        <v>122</v>
      </c>
      <c r="E2">
        <v>1100015</v>
      </c>
    </row>
    <row r="3" spans="1:5" x14ac:dyDescent="0.35">
      <c r="A3">
        <v>1100023</v>
      </c>
      <c r="B3" t="s">
        <v>374</v>
      </c>
      <c r="C3">
        <v>11</v>
      </c>
      <c r="D3" t="s">
        <v>122</v>
      </c>
      <c r="E3">
        <v>1100023</v>
      </c>
    </row>
    <row r="4" spans="1:5" x14ac:dyDescent="0.35">
      <c r="A4">
        <v>1100031</v>
      </c>
      <c r="B4" t="s">
        <v>375</v>
      </c>
      <c r="C4">
        <v>11</v>
      </c>
      <c r="D4" t="s">
        <v>122</v>
      </c>
      <c r="E4">
        <v>1100031</v>
      </c>
    </row>
    <row r="5" spans="1:5" x14ac:dyDescent="0.35">
      <c r="A5">
        <v>1100049</v>
      </c>
      <c r="B5" t="s">
        <v>376</v>
      </c>
      <c r="C5">
        <v>11</v>
      </c>
      <c r="D5" t="s">
        <v>122</v>
      </c>
      <c r="E5">
        <v>1100049</v>
      </c>
    </row>
    <row r="6" spans="1:5" x14ac:dyDescent="0.35">
      <c r="A6">
        <v>1100056</v>
      </c>
      <c r="B6" t="s">
        <v>377</v>
      </c>
      <c r="C6">
        <v>11</v>
      </c>
      <c r="D6" t="s">
        <v>122</v>
      </c>
      <c r="E6">
        <v>1100056</v>
      </c>
    </row>
    <row r="7" spans="1:5" x14ac:dyDescent="0.35">
      <c r="A7">
        <v>1100064</v>
      </c>
      <c r="B7" t="s">
        <v>378</v>
      </c>
      <c r="C7">
        <v>11</v>
      </c>
      <c r="D7" t="s">
        <v>122</v>
      </c>
      <c r="E7">
        <v>1100064</v>
      </c>
    </row>
    <row r="8" spans="1:5" x14ac:dyDescent="0.35">
      <c r="A8">
        <v>1100072</v>
      </c>
      <c r="B8" t="s">
        <v>379</v>
      </c>
      <c r="C8">
        <v>11</v>
      </c>
      <c r="D8" t="s">
        <v>122</v>
      </c>
      <c r="E8">
        <v>1100072</v>
      </c>
    </row>
    <row r="9" spans="1:5" x14ac:dyDescent="0.35">
      <c r="A9">
        <v>1100080</v>
      </c>
      <c r="B9" t="s">
        <v>380</v>
      </c>
      <c r="C9">
        <v>11</v>
      </c>
      <c r="D9" t="s">
        <v>122</v>
      </c>
      <c r="E9">
        <v>1100080</v>
      </c>
    </row>
    <row r="10" spans="1:5" x14ac:dyDescent="0.35">
      <c r="A10">
        <v>1100098</v>
      </c>
      <c r="B10" t="s">
        <v>381</v>
      </c>
      <c r="C10">
        <v>11</v>
      </c>
      <c r="D10" t="s">
        <v>122</v>
      </c>
      <c r="E10">
        <v>1100098</v>
      </c>
    </row>
    <row r="11" spans="1:5" x14ac:dyDescent="0.35">
      <c r="A11">
        <v>1100106</v>
      </c>
      <c r="B11" t="s">
        <v>382</v>
      </c>
      <c r="C11">
        <v>11</v>
      </c>
      <c r="D11" t="s">
        <v>122</v>
      </c>
      <c r="E11">
        <v>1100106</v>
      </c>
    </row>
    <row r="12" spans="1:5" x14ac:dyDescent="0.35">
      <c r="A12">
        <v>1100114</v>
      </c>
      <c r="B12" t="s">
        <v>383</v>
      </c>
      <c r="C12">
        <v>11</v>
      </c>
      <c r="D12" t="s">
        <v>122</v>
      </c>
      <c r="E12">
        <v>1100114</v>
      </c>
    </row>
    <row r="13" spans="1:5" x14ac:dyDescent="0.35">
      <c r="A13">
        <v>1100122</v>
      </c>
      <c r="B13" t="s">
        <v>384</v>
      </c>
      <c r="C13">
        <v>11</v>
      </c>
      <c r="D13" t="s">
        <v>122</v>
      </c>
      <c r="E13">
        <v>1100122</v>
      </c>
    </row>
    <row r="14" spans="1:5" x14ac:dyDescent="0.35">
      <c r="A14">
        <v>1100130</v>
      </c>
      <c r="B14" t="s">
        <v>385</v>
      </c>
      <c r="C14">
        <v>11</v>
      </c>
      <c r="D14" t="s">
        <v>122</v>
      </c>
      <c r="E14">
        <v>1100130</v>
      </c>
    </row>
    <row r="15" spans="1:5" x14ac:dyDescent="0.35">
      <c r="A15">
        <v>1100148</v>
      </c>
      <c r="B15" t="s">
        <v>386</v>
      </c>
      <c r="C15">
        <v>11</v>
      </c>
      <c r="D15" t="s">
        <v>122</v>
      </c>
      <c r="E15">
        <v>1100148</v>
      </c>
    </row>
    <row r="16" spans="1:5" x14ac:dyDescent="0.35">
      <c r="A16">
        <v>1100155</v>
      </c>
      <c r="B16" t="s">
        <v>387</v>
      </c>
      <c r="C16">
        <v>11</v>
      </c>
      <c r="D16" t="s">
        <v>122</v>
      </c>
      <c r="E16">
        <v>1100155</v>
      </c>
    </row>
    <row r="17" spans="1:5" x14ac:dyDescent="0.35">
      <c r="A17">
        <v>1100189</v>
      </c>
      <c r="B17" t="s">
        <v>388</v>
      </c>
      <c r="C17">
        <v>11</v>
      </c>
      <c r="D17" t="s">
        <v>122</v>
      </c>
      <c r="E17">
        <v>1100189</v>
      </c>
    </row>
    <row r="18" spans="1:5" x14ac:dyDescent="0.35">
      <c r="A18">
        <v>1100205</v>
      </c>
      <c r="B18" t="s">
        <v>389</v>
      </c>
      <c r="C18">
        <v>11</v>
      </c>
      <c r="D18" t="s">
        <v>122</v>
      </c>
      <c r="E18">
        <v>1100205</v>
      </c>
    </row>
    <row r="19" spans="1:5" x14ac:dyDescent="0.35">
      <c r="A19">
        <v>1100254</v>
      </c>
      <c r="B19" t="s">
        <v>390</v>
      </c>
      <c r="C19">
        <v>11</v>
      </c>
      <c r="D19" t="s">
        <v>122</v>
      </c>
      <c r="E19">
        <v>1100254</v>
      </c>
    </row>
    <row r="20" spans="1:5" x14ac:dyDescent="0.35">
      <c r="A20">
        <v>1100262</v>
      </c>
      <c r="B20" t="s">
        <v>391</v>
      </c>
      <c r="C20">
        <v>11</v>
      </c>
      <c r="D20" t="s">
        <v>122</v>
      </c>
      <c r="E20">
        <v>1100262</v>
      </c>
    </row>
    <row r="21" spans="1:5" x14ac:dyDescent="0.35">
      <c r="A21">
        <v>1100288</v>
      </c>
      <c r="B21" t="s">
        <v>392</v>
      </c>
      <c r="C21">
        <v>11</v>
      </c>
      <c r="D21" t="s">
        <v>122</v>
      </c>
      <c r="E21">
        <v>1100288</v>
      </c>
    </row>
    <row r="22" spans="1:5" x14ac:dyDescent="0.35">
      <c r="A22">
        <v>1100296</v>
      </c>
      <c r="B22" t="s">
        <v>393</v>
      </c>
      <c r="C22">
        <v>11</v>
      </c>
      <c r="D22" t="s">
        <v>122</v>
      </c>
      <c r="E22">
        <v>1100296</v>
      </c>
    </row>
    <row r="23" spans="1:5" x14ac:dyDescent="0.35">
      <c r="A23">
        <v>1100304</v>
      </c>
      <c r="B23" t="s">
        <v>357</v>
      </c>
      <c r="C23">
        <v>11</v>
      </c>
      <c r="D23" t="s">
        <v>122</v>
      </c>
      <c r="E23">
        <v>1100304</v>
      </c>
    </row>
    <row r="24" spans="1:5" x14ac:dyDescent="0.35">
      <c r="A24">
        <v>1100320</v>
      </c>
      <c r="B24" t="s">
        <v>394</v>
      </c>
      <c r="C24">
        <v>11</v>
      </c>
      <c r="D24" t="s">
        <v>122</v>
      </c>
      <c r="E24">
        <v>1100320</v>
      </c>
    </row>
    <row r="25" spans="1:5" x14ac:dyDescent="0.35">
      <c r="A25">
        <v>1100338</v>
      </c>
      <c r="B25" t="s">
        <v>395</v>
      </c>
      <c r="C25">
        <v>11</v>
      </c>
      <c r="D25" t="s">
        <v>122</v>
      </c>
      <c r="E25">
        <v>1100338</v>
      </c>
    </row>
    <row r="26" spans="1:5" x14ac:dyDescent="0.35">
      <c r="A26">
        <v>1100346</v>
      </c>
      <c r="B26" t="s">
        <v>396</v>
      </c>
      <c r="C26">
        <v>11</v>
      </c>
      <c r="D26" t="s">
        <v>122</v>
      </c>
      <c r="E26">
        <v>1100346</v>
      </c>
    </row>
    <row r="27" spans="1:5" x14ac:dyDescent="0.35">
      <c r="A27">
        <v>1100379</v>
      </c>
      <c r="B27" t="s">
        <v>397</v>
      </c>
      <c r="C27">
        <v>11</v>
      </c>
      <c r="D27" t="s">
        <v>122</v>
      </c>
      <c r="E27">
        <v>1100379</v>
      </c>
    </row>
    <row r="28" spans="1:5" x14ac:dyDescent="0.35">
      <c r="A28">
        <v>1100403</v>
      </c>
      <c r="B28" t="s">
        <v>398</v>
      </c>
      <c r="C28">
        <v>11</v>
      </c>
      <c r="D28" t="s">
        <v>122</v>
      </c>
      <c r="E28">
        <v>1100403</v>
      </c>
    </row>
    <row r="29" spans="1:5" x14ac:dyDescent="0.35">
      <c r="A29">
        <v>1100452</v>
      </c>
      <c r="B29" t="s">
        <v>399</v>
      </c>
      <c r="C29">
        <v>11</v>
      </c>
      <c r="D29" t="s">
        <v>122</v>
      </c>
      <c r="E29">
        <v>1100452</v>
      </c>
    </row>
    <row r="30" spans="1:5" x14ac:dyDescent="0.35">
      <c r="A30">
        <v>1100502</v>
      </c>
      <c r="B30" t="s">
        <v>400</v>
      </c>
      <c r="C30">
        <v>11</v>
      </c>
      <c r="D30" t="s">
        <v>122</v>
      </c>
      <c r="E30">
        <v>1100502</v>
      </c>
    </row>
    <row r="31" spans="1:5" x14ac:dyDescent="0.35">
      <c r="A31">
        <v>1100601</v>
      </c>
      <c r="B31" t="s">
        <v>401</v>
      </c>
      <c r="C31">
        <v>11</v>
      </c>
      <c r="D31" t="s">
        <v>122</v>
      </c>
      <c r="E31">
        <v>1100601</v>
      </c>
    </row>
    <row r="32" spans="1:5" x14ac:dyDescent="0.35">
      <c r="A32">
        <v>1100700</v>
      </c>
      <c r="B32" t="s">
        <v>402</v>
      </c>
      <c r="C32">
        <v>11</v>
      </c>
      <c r="D32" t="s">
        <v>122</v>
      </c>
      <c r="E32">
        <v>1100700</v>
      </c>
    </row>
    <row r="33" spans="1:5" x14ac:dyDescent="0.35">
      <c r="A33">
        <v>1100809</v>
      </c>
      <c r="B33" t="s">
        <v>403</v>
      </c>
      <c r="C33">
        <v>11</v>
      </c>
      <c r="D33" t="s">
        <v>122</v>
      </c>
      <c r="E33">
        <v>1100809</v>
      </c>
    </row>
    <row r="34" spans="1:5" x14ac:dyDescent="0.35">
      <c r="A34">
        <v>1100908</v>
      </c>
      <c r="B34" t="s">
        <v>404</v>
      </c>
      <c r="C34">
        <v>11</v>
      </c>
      <c r="D34" t="s">
        <v>122</v>
      </c>
      <c r="E34">
        <v>1100908</v>
      </c>
    </row>
    <row r="35" spans="1:5" x14ac:dyDescent="0.35">
      <c r="A35">
        <v>1100924</v>
      </c>
      <c r="B35" t="s">
        <v>405</v>
      </c>
      <c r="C35">
        <v>11</v>
      </c>
      <c r="D35" t="s">
        <v>122</v>
      </c>
      <c r="E35">
        <v>1100924</v>
      </c>
    </row>
    <row r="36" spans="1:5" x14ac:dyDescent="0.35">
      <c r="A36">
        <v>1100940</v>
      </c>
      <c r="B36" t="s">
        <v>406</v>
      </c>
      <c r="C36">
        <v>11</v>
      </c>
      <c r="D36" t="s">
        <v>122</v>
      </c>
      <c r="E36">
        <v>1100940</v>
      </c>
    </row>
    <row r="37" spans="1:5" x14ac:dyDescent="0.35">
      <c r="A37">
        <v>1101005</v>
      </c>
      <c r="B37" t="s">
        <v>407</v>
      </c>
      <c r="C37">
        <v>11</v>
      </c>
      <c r="D37" t="s">
        <v>122</v>
      </c>
      <c r="E37">
        <v>1101005</v>
      </c>
    </row>
    <row r="38" spans="1:5" x14ac:dyDescent="0.35">
      <c r="A38">
        <v>1101104</v>
      </c>
      <c r="B38" t="s">
        <v>408</v>
      </c>
      <c r="C38">
        <v>11</v>
      </c>
      <c r="D38" t="s">
        <v>122</v>
      </c>
      <c r="E38">
        <v>1101104</v>
      </c>
    </row>
    <row r="39" spans="1:5" x14ac:dyDescent="0.35">
      <c r="A39">
        <v>1101203</v>
      </c>
      <c r="B39" t="s">
        <v>409</v>
      </c>
      <c r="C39">
        <v>11</v>
      </c>
      <c r="D39" t="s">
        <v>122</v>
      </c>
      <c r="E39">
        <v>1101203</v>
      </c>
    </row>
    <row r="40" spans="1:5" x14ac:dyDescent="0.35">
      <c r="A40">
        <v>1101302</v>
      </c>
      <c r="B40" t="s">
        <v>410</v>
      </c>
      <c r="C40">
        <v>11</v>
      </c>
      <c r="D40" t="s">
        <v>122</v>
      </c>
      <c r="E40">
        <v>1101302</v>
      </c>
    </row>
    <row r="41" spans="1:5" x14ac:dyDescent="0.35">
      <c r="A41">
        <v>1101401</v>
      </c>
      <c r="B41" t="s">
        <v>411</v>
      </c>
      <c r="C41">
        <v>11</v>
      </c>
      <c r="D41" t="s">
        <v>122</v>
      </c>
      <c r="E41">
        <v>1101401</v>
      </c>
    </row>
    <row r="42" spans="1:5" x14ac:dyDescent="0.35">
      <c r="A42">
        <v>1101435</v>
      </c>
      <c r="B42" t="s">
        <v>412</v>
      </c>
      <c r="C42">
        <v>11</v>
      </c>
      <c r="D42" t="s">
        <v>122</v>
      </c>
      <c r="E42">
        <v>1101435</v>
      </c>
    </row>
    <row r="43" spans="1:5" x14ac:dyDescent="0.35">
      <c r="A43">
        <v>1101450</v>
      </c>
      <c r="B43" t="s">
        <v>413</v>
      </c>
      <c r="C43">
        <v>11</v>
      </c>
      <c r="D43" t="s">
        <v>122</v>
      </c>
      <c r="E43">
        <v>1101450</v>
      </c>
    </row>
    <row r="44" spans="1:5" x14ac:dyDescent="0.35">
      <c r="A44">
        <v>1101468</v>
      </c>
      <c r="B44" t="s">
        <v>414</v>
      </c>
      <c r="C44">
        <v>11</v>
      </c>
      <c r="D44" t="s">
        <v>122</v>
      </c>
      <c r="E44">
        <v>1101468</v>
      </c>
    </row>
    <row r="45" spans="1:5" x14ac:dyDescent="0.35">
      <c r="A45">
        <v>1101476</v>
      </c>
      <c r="B45" t="s">
        <v>415</v>
      </c>
      <c r="C45">
        <v>11</v>
      </c>
      <c r="D45" t="s">
        <v>122</v>
      </c>
      <c r="E45">
        <v>1101476</v>
      </c>
    </row>
    <row r="46" spans="1:5" x14ac:dyDescent="0.35">
      <c r="A46">
        <v>1101484</v>
      </c>
      <c r="B46" t="s">
        <v>416</v>
      </c>
      <c r="C46">
        <v>11</v>
      </c>
      <c r="D46" t="s">
        <v>122</v>
      </c>
      <c r="E46">
        <v>1101484</v>
      </c>
    </row>
    <row r="47" spans="1:5" x14ac:dyDescent="0.35">
      <c r="A47">
        <v>1101492</v>
      </c>
      <c r="B47" t="s">
        <v>417</v>
      </c>
      <c r="C47">
        <v>11</v>
      </c>
      <c r="D47" t="s">
        <v>122</v>
      </c>
      <c r="E47">
        <v>1101492</v>
      </c>
    </row>
    <row r="48" spans="1:5" x14ac:dyDescent="0.35">
      <c r="A48">
        <v>1101500</v>
      </c>
      <c r="B48" t="s">
        <v>418</v>
      </c>
      <c r="C48">
        <v>11</v>
      </c>
      <c r="D48" t="s">
        <v>122</v>
      </c>
      <c r="E48">
        <v>1101500</v>
      </c>
    </row>
    <row r="49" spans="1:5" x14ac:dyDescent="0.35">
      <c r="A49">
        <v>1101559</v>
      </c>
      <c r="B49" t="s">
        <v>419</v>
      </c>
      <c r="C49">
        <v>11</v>
      </c>
      <c r="D49" t="s">
        <v>122</v>
      </c>
      <c r="E49">
        <v>1101559</v>
      </c>
    </row>
    <row r="50" spans="1:5" x14ac:dyDescent="0.35">
      <c r="A50">
        <v>1101609</v>
      </c>
      <c r="B50" t="s">
        <v>420</v>
      </c>
      <c r="C50">
        <v>11</v>
      </c>
      <c r="D50" t="s">
        <v>122</v>
      </c>
      <c r="E50">
        <v>1101609</v>
      </c>
    </row>
    <row r="51" spans="1:5" x14ac:dyDescent="0.35">
      <c r="A51">
        <v>1101708</v>
      </c>
      <c r="B51" t="s">
        <v>421</v>
      </c>
      <c r="C51">
        <v>11</v>
      </c>
      <c r="D51" t="s">
        <v>122</v>
      </c>
      <c r="E51">
        <v>1101708</v>
      </c>
    </row>
    <row r="52" spans="1:5" x14ac:dyDescent="0.35">
      <c r="A52">
        <v>1101757</v>
      </c>
      <c r="B52" t="s">
        <v>422</v>
      </c>
      <c r="C52">
        <v>11</v>
      </c>
      <c r="D52" t="s">
        <v>122</v>
      </c>
      <c r="E52">
        <v>1101757</v>
      </c>
    </row>
    <row r="53" spans="1:5" x14ac:dyDescent="0.35">
      <c r="A53">
        <v>1101807</v>
      </c>
      <c r="B53" t="s">
        <v>423</v>
      </c>
      <c r="C53">
        <v>11</v>
      </c>
      <c r="D53" t="s">
        <v>122</v>
      </c>
      <c r="E53">
        <v>1101807</v>
      </c>
    </row>
    <row r="54" spans="1:5" x14ac:dyDescent="0.35">
      <c r="A54">
        <v>1200013</v>
      </c>
      <c r="B54" t="s">
        <v>424</v>
      </c>
      <c r="C54">
        <v>12</v>
      </c>
      <c r="D54" t="s">
        <v>425</v>
      </c>
      <c r="E54">
        <v>1200013</v>
      </c>
    </row>
    <row r="55" spans="1:5" x14ac:dyDescent="0.35">
      <c r="A55">
        <v>1200054</v>
      </c>
      <c r="B55" t="s">
        <v>426</v>
      </c>
      <c r="C55">
        <v>12</v>
      </c>
      <c r="D55" t="s">
        <v>425</v>
      </c>
      <c r="E55">
        <v>1200054</v>
      </c>
    </row>
    <row r="56" spans="1:5" x14ac:dyDescent="0.35">
      <c r="A56">
        <v>1200104</v>
      </c>
      <c r="B56" t="s">
        <v>427</v>
      </c>
      <c r="C56">
        <v>12</v>
      </c>
      <c r="D56" t="s">
        <v>425</v>
      </c>
      <c r="E56">
        <v>1200104</v>
      </c>
    </row>
    <row r="57" spans="1:5" x14ac:dyDescent="0.35">
      <c r="A57">
        <v>1200138</v>
      </c>
      <c r="B57" t="s">
        <v>428</v>
      </c>
      <c r="C57">
        <v>12</v>
      </c>
      <c r="D57" t="s">
        <v>425</v>
      </c>
      <c r="E57">
        <v>1200138</v>
      </c>
    </row>
    <row r="58" spans="1:5" x14ac:dyDescent="0.35">
      <c r="A58">
        <v>1200179</v>
      </c>
      <c r="B58" t="s">
        <v>429</v>
      </c>
      <c r="C58">
        <v>12</v>
      </c>
      <c r="D58" t="s">
        <v>425</v>
      </c>
      <c r="E58">
        <v>1200179</v>
      </c>
    </row>
    <row r="59" spans="1:5" x14ac:dyDescent="0.35">
      <c r="A59">
        <v>1200203</v>
      </c>
      <c r="B59" t="s">
        <v>430</v>
      </c>
      <c r="C59">
        <v>12</v>
      </c>
      <c r="D59" t="s">
        <v>425</v>
      </c>
      <c r="E59">
        <v>1200203</v>
      </c>
    </row>
    <row r="60" spans="1:5" x14ac:dyDescent="0.35">
      <c r="A60">
        <v>1200252</v>
      </c>
      <c r="B60" t="s">
        <v>431</v>
      </c>
      <c r="C60">
        <v>12</v>
      </c>
      <c r="D60" t="s">
        <v>425</v>
      </c>
      <c r="E60">
        <v>1200252</v>
      </c>
    </row>
    <row r="61" spans="1:5" x14ac:dyDescent="0.35">
      <c r="A61">
        <v>1200302</v>
      </c>
      <c r="B61" t="s">
        <v>432</v>
      </c>
      <c r="C61">
        <v>12</v>
      </c>
      <c r="D61" t="s">
        <v>425</v>
      </c>
      <c r="E61">
        <v>1200302</v>
      </c>
    </row>
    <row r="62" spans="1:5" x14ac:dyDescent="0.35">
      <c r="A62">
        <v>1200328</v>
      </c>
      <c r="B62" t="s">
        <v>433</v>
      </c>
      <c r="C62">
        <v>12</v>
      </c>
      <c r="D62" t="s">
        <v>425</v>
      </c>
      <c r="E62">
        <v>1200328</v>
      </c>
    </row>
    <row r="63" spans="1:5" x14ac:dyDescent="0.35">
      <c r="A63">
        <v>1200336</v>
      </c>
      <c r="B63" t="s">
        <v>434</v>
      </c>
      <c r="C63">
        <v>12</v>
      </c>
      <c r="D63" t="s">
        <v>425</v>
      </c>
      <c r="E63">
        <v>1200336</v>
      </c>
    </row>
    <row r="64" spans="1:5" x14ac:dyDescent="0.35">
      <c r="A64">
        <v>1200344</v>
      </c>
      <c r="B64" t="s">
        <v>435</v>
      </c>
      <c r="C64">
        <v>12</v>
      </c>
      <c r="D64" t="s">
        <v>425</v>
      </c>
      <c r="E64">
        <v>1200344</v>
      </c>
    </row>
    <row r="65" spans="1:5" x14ac:dyDescent="0.35">
      <c r="A65">
        <v>1200351</v>
      </c>
      <c r="B65" t="s">
        <v>436</v>
      </c>
      <c r="C65">
        <v>12</v>
      </c>
      <c r="D65" t="s">
        <v>425</v>
      </c>
      <c r="E65">
        <v>1200351</v>
      </c>
    </row>
    <row r="66" spans="1:5" x14ac:dyDescent="0.35">
      <c r="A66">
        <v>1200385</v>
      </c>
      <c r="B66" t="s">
        <v>437</v>
      </c>
      <c r="C66">
        <v>12</v>
      </c>
      <c r="D66" t="s">
        <v>425</v>
      </c>
      <c r="E66">
        <v>1200385</v>
      </c>
    </row>
    <row r="67" spans="1:5" x14ac:dyDescent="0.35">
      <c r="A67">
        <v>1200393</v>
      </c>
      <c r="B67" t="s">
        <v>438</v>
      </c>
      <c r="C67">
        <v>12</v>
      </c>
      <c r="D67" t="s">
        <v>425</v>
      </c>
      <c r="E67">
        <v>1200393</v>
      </c>
    </row>
    <row r="68" spans="1:5" x14ac:dyDescent="0.35">
      <c r="A68">
        <v>1200401</v>
      </c>
      <c r="B68" t="s">
        <v>439</v>
      </c>
      <c r="C68">
        <v>12</v>
      </c>
      <c r="D68" t="s">
        <v>425</v>
      </c>
      <c r="E68">
        <v>1200401</v>
      </c>
    </row>
    <row r="69" spans="1:5" x14ac:dyDescent="0.35">
      <c r="A69">
        <v>1200427</v>
      </c>
      <c r="B69" t="s">
        <v>440</v>
      </c>
      <c r="C69">
        <v>12</v>
      </c>
      <c r="D69" t="s">
        <v>425</v>
      </c>
      <c r="E69">
        <v>1200427</v>
      </c>
    </row>
    <row r="70" spans="1:5" x14ac:dyDescent="0.35">
      <c r="A70">
        <v>1200435</v>
      </c>
      <c r="B70" t="s">
        <v>441</v>
      </c>
      <c r="C70">
        <v>12</v>
      </c>
      <c r="D70" t="s">
        <v>425</v>
      </c>
      <c r="E70">
        <v>1200435</v>
      </c>
    </row>
    <row r="71" spans="1:5" x14ac:dyDescent="0.35">
      <c r="A71">
        <v>1200450</v>
      </c>
      <c r="B71" t="s">
        <v>442</v>
      </c>
      <c r="C71">
        <v>12</v>
      </c>
      <c r="D71" t="s">
        <v>425</v>
      </c>
      <c r="E71">
        <v>1200450</v>
      </c>
    </row>
    <row r="72" spans="1:5" x14ac:dyDescent="0.35">
      <c r="A72">
        <v>1200500</v>
      </c>
      <c r="B72" t="s">
        <v>443</v>
      </c>
      <c r="C72">
        <v>12</v>
      </c>
      <c r="D72" t="s">
        <v>425</v>
      </c>
      <c r="E72">
        <v>1200500</v>
      </c>
    </row>
    <row r="73" spans="1:5" x14ac:dyDescent="0.35">
      <c r="A73">
        <v>1200609</v>
      </c>
      <c r="B73" t="s">
        <v>444</v>
      </c>
      <c r="C73">
        <v>12</v>
      </c>
      <c r="D73" t="s">
        <v>425</v>
      </c>
      <c r="E73">
        <v>1200609</v>
      </c>
    </row>
    <row r="74" spans="1:5" x14ac:dyDescent="0.35">
      <c r="A74">
        <v>1200708</v>
      </c>
      <c r="B74" t="s">
        <v>445</v>
      </c>
      <c r="C74">
        <v>12</v>
      </c>
      <c r="D74" t="s">
        <v>425</v>
      </c>
      <c r="E74">
        <v>1200708</v>
      </c>
    </row>
    <row r="75" spans="1:5" x14ac:dyDescent="0.35">
      <c r="A75">
        <v>1200807</v>
      </c>
      <c r="B75" t="s">
        <v>446</v>
      </c>
      <c r="C75">
        <v>12</v>
      </c>
      <c r="D75" t="s">
        <v>425</v>
      </c>
      <c r="E75">
        <v>1200807</v>
      </c>
    </row>
    <row r="76" spans="1:5" x14ac:dyDescent="0.35">
      <c r="A76">
        <v>1300029</v>
      </c>
      <c r="B76" t="s">
        <v>447</v>
      </c>
      <c r="C76">
        <v>13</v>
      </c>
      <c r="D76" t="s">
        <v>31</v>
      </c>
      <c r="E76">
        <v>1300029</v>
      </c>
    </row>
    <row r="77" spans="1:5" x14ac:dyDescent="0.35">
      <c r="A77">
        <v>1300060</v>
      </c>
      <c r="B77" t="s">
        <v>448</v>
      </c>
      <c r="C77">
        <v>13</v>
      </c>
      <c r="D77" t="s">
        <v>31</v>
      </c>
      <c r="E77">
        <v>1300060</v>
      </c>
    </row>
    <row r="78" spans="1:5" x14ac:dyDescent="0.35">
      <c r="A78">
        <v>1300086</v>
      </c>
      <c r="B78" t="s">
        <v>449</v>
      </c>
      <c r="C78">
        <v>13</v>
      </c>
      <c r="D78" t="s">
        <v>31</v>
      </c>
      <c r="E78">
        <v>1300086</v>
      </c>
    </row>
    <row r="79" spans="1:5" x14ac:dyDescent="0.35">
      <c r="A79">
        <v>1300102</v>
      </c>
      <c r="B79" t="s">
        <v>450</v>
      </c>
      <c r="C79">
        <v>13</v>
      </c>
      <c r="D79" t="s">
        <v>31</v>
      </c>
      <c r="E79">
        <v>1300102</v>
      </c>
    </row>
    <row r="80" spans="1:5" x14ac:dyDescent="0.35">
      <c r="A80">
        <v>1300144</v>
      </c>
      <c r="B80" t="s">
        <v>451</v>
      </c>
      <c r="C80">
        <v>13</v>
      </c>
      <c r="D80" t="s">
        <v>31</v>
      </c>
      <c r="E80">
        <v>1300144</v>
      </c>
    </row>
    <row r="81" spans="1:5" x14ac:dyDescent="0.35">
      <c r="A81">
        <v>1300201</v>
      </c>
      <c r="B81" t="s">
        <v>452</v>
      </c>
      <c r="C81">
        <v>13</v>
      </c>
      <c r="D81" t="s">
        <v>31</v>
      </c>
      <c r="E81">
        <v>1300201</v>
      </c>
    </row>
    <row r="82" spans="1:5" x14ac:dyDescent="0.35">
      <c r="A82">
        <v>1300300</v>
      </c>
      <c r="B82" t="s">
        <v>453</v>
      </c>
      <c r="C82">
        <v>13</v>
      </c>
      <c r="D82" t="s">
        <v>31</v>
      </c>
      <c r="E82">
        <v>1300300</v>
      </c>
    </row>
    <row r="83" spans="1:5" x14ac:dyDescent="0.35">
      <c r="A83">
        <v>1300409</v>
      </c>
      <c r="B83" t="s">
        <v>454</v>
      </c>
      <c r="C83">
        <v>13</v>
      </c>
      <c r="D83" t="s">
        <v>31</v>
      </c>
      <c r="E83">
        <v>1300409</v>
      </c>
    </row>
    <row r="84" spans="1:5" x14ac:dyDescent="0.35">
      <c r="A84">
        <v>1300508</v>
      </c>
      <c r="B84" t="s">
        <v>455</v>
      </c>
      <c r="C84">
        <v>13</v>
      </c>
      <c r="D84" t="s">
        <v>31</v>
      </c>
      <c r="E84">
        <v>1300508</v>
      </c>
    </row>
    <row r="85" spans="1:5" x14ac:dyDescent="0.35">
      <c r="A85">
        <v>1300607</v>
      </c>
      <c r="B85" t="s">
        <v>456</v>
      </c>
      <c r="C85">
        <v>13</v>
      </c>
      <c r="D85" t="s">
        <v>31</v>
      </c>
      <c r="E85">
        <v>1300607</v>
      </c>
    </row>
    <row r="86" spans="1:5" x14ac:dyDescent="0.35">
      <c r="A86">
        <v>1300631</v>
      </c>
      <c r="B86" t="s">
        <v>457</v>
      </c>
      <c r="C86">
        <v>13</v>
      </c>
      <c r="D86" t="s">
        <v>31</v>
      </c>
      <c r="E86">
        <v>1300631</v>
      </c>
    </row>
    <row r="87" spans="1:5" x14ac:dyDescent="0.35">
      <c r="A87">
        <v>1300680</v>
      </c>
      <c r="B87" t="s">
        <v>458</v>
      </c>
      <c r="C87">
        <v>13</v>
      </c>
      <c r="D87" t="s">
        <v>31</v>
      </c>
      <c r="E87">
        <v>1300680</v>
      </c>
    </row>
    <row r="88" spans="1:5" x14ac:dyDescent="0.35">
      <c r="A88">
        <v>1300706</v>
      </c>
      <c r="B88" t="s">
        <v>459</v>
      </c>
      <c r="C88">
        <v>13</v>
      </c>
      <c r="D88" t="s">
        <v>31</v>
      </c>
      <c r="E88">
        <v>1300706</v>
      </c>
    </row>
    <row r="89" spans="1:5" x14ac:dyDescent="0.35">
      <c r="A89">
        <v>1300805</v>
      </c>
      <c r="B89" t="s">
        <v>460</v>
      </c>
      <c r="C89">
        <v>13</v>
      </c>
      <c r="D89" t="s">
        <v>31</v>
      </c>
      <c r="E89">
        <v>1300805</v>
      </c>
    </row>
    <row r="90" spans="1:5" x14ac:dyDescent="0.35">
      <c r="A90">
        <v>1300839</v>
      </c>
      <c r="B90" t="s">
        <v>461</v>
      </c>
      <c r="C90">
        <v>13</v>
      </c>
      <c r="D90" t="s">
        <v>31</v>
      </c>
      <c r="E90">
        <v>1300839</v>
      </c>
    </row>
    <row r="91" spans="1:5" x14ac:dyDescent="0.35">
      <c r="A91">
        <v>1300904</v>
      </c>
      <c r="B91" t="s">
        <v>462</v>
      </c>
      <c r="C91">
        <v>13</v>
      </c>
      <c r="D91" t="s">
        <v>31</v>
      </c>
      <c r="E91">
        <v>1300904</v>
      </c>
    </row>
    <row r="92" spans="1:5" x14ac:dyDescent="0.35">
      <c r="A92">
        <v>1301001</v>
      </c>
      <c r="B92" t="s">
        <v>463</v>
      </c>
      <c r="C92">
        <v>13</v>
      </c>
      <c r="D92" t="s">
        <v>31</v>
      </c>
      <c r="E92">
        <v>1301001</v>
      </c>
    </row>
    <row r="93" spans="1:5" x14ac:dyDescent="0.35">
      <c r="A93">
        <v>1301100</v>
      </c>
      <c r="B93" t="s">
        <v>464</v>
      </c>
      <c r="C93">
        <v>13</v>
      </c>
      <c r="D93" t="s">
        <v>31</v>
      </c>
      <c r="E93">
        <v>1301100</v>
      </c>
    </row>
    <row r="94" spans="1:5" x14ac:dyDescent="0.35">
      <c r="A94">
        <v>1301159</v>
      </c>
      <c r="B94" t="s">
        <v>465</v>
      </c>
      <c r="C94">
        <v>13</v>
      </c>
      <c r="D94" t="s">
        <v>31</v>
      </c>
      <c r="E94">
        <v>1301159</v>
      </c>
    </row>
    <row r="95" spans="1:5" x14ac:dyDescent="0.35">
      <c r="A95">
        <v>1301209</v>
      </c>
      <c r="B95" t="s">
        <v>466</v>
      </c>
      <c r="C95">
        <v>13</v>
      </c>
      <c r="D95" t="s">
        <v>31</v>
      </c>
      <c r="E95">
        <v>1301209</v>
      </c>
    </row>
    <row r="96" spans="1:5" x14ac:dyDescent="0.35">
      <c r="A96">
        <v>1301308</v>
      </c>
      <c r="B96" t="s">
        <v>467</v>
      </c>
      <c r="C96">
        <v>13</v>
      </c>
      <c r="D96" t="s">
        <v>31</v>
      </c>
      <c r="E96">
        <v>1301308</v>
      </c>
    </row>
    <row r="97" spans="1:5" x14ac:dyDescent="0.35">
      <c r="A97">
        <v>1301407</v>
      </c>
      <c r="B97" t="s">
        <v>468</v>
      </c>
      <c r="C97">
        <v>13</v>
      </c>
      <c r="D97" t="s">
        <v>31</v>
      </c>
      <c r="E97">
        <v>1301407</v>
      </c>
    </row>
    <row r="98" spans="1:5" x14ac:dyDescent="0.35">
      <c r="A98">
        <v>1301506</v>
      </c>
      <c r="B98" t="s">
        <v>469</v>
      </c>
      <c r="C98">
        <v>13</v>
      </c>
      <c r="D98" t="s">
        <v>31</v>
      </c>
      <c r="E98">
        <v>1301506</v>
      </c>
    </row>
    <row r="99" spans="1:5" x14ac:dyDescent="0.35">
      <c r="A99">
        <v>1301605</v>
      </c>
      <c r="B99" t="s">
        <v>470</v>
      </c>
      <c r="C99">
        <v>13</v>
      </c>
      <c r="D99" t="s">
        <v>31</v>
      </c>
      <c r="E99">
        <v>1301605</v>
      </c>
    </row>
    <row r="100" spans="1:5" x14ac:dyDescent="0.35">
      <c r="A100">
        <v>1301654</v>
      </c>
      <c r="B100" t="s">
        <v>471</v>
      </c>
      <c r="C100">
        <v>13</v>
      </c>
      <c r="D100" t="s">
        <v>31</v>
      </c>
      <c r="E100">
        <v>1301654</v>
      </c>
    </row>
    <row r="101" spans="1:5" x14ac:dyDescent="0.35">
      <c r="A101">
        <v>1301704</v>
      </c>
      <c r="B101" t="s">
        <v>472</v>
      </c>
      <c r="C101">
        <v>13</v>
      </c>
      <c r="D101" t="s">
        <v>31</v>
      </c>
      <c r="E101">
        <v>1301704</v>
      </c>
    </row>
    <row r="102" spans="1:5" x14ac:dyDescent="0.35">
      <c r="A102">
        <v>1301803</v>
      </c>
      <c r="B102" t="s">
        <v>473</v>
      </c>
      <c r="C102">
        <v>13</v>
      </c>
      <c r="D102" t="s">
        <v>31</v>
      </c>
      <c r="E102">
        <v>1301803</v>
      </c>
    </row>
    <row r="103" spans="1:5" x14ac:dyDescent="0.35">
      <c r="A103">
        <v>1301852</v>
      </c>
      <c r="B103" t="s">
        <v>474</v>
      </c>
      <c r="C103">
        <v>13</v>
      </c>
      <c r="D103" t="s">
        <v>31</v>
      </c>
      <c r="E103">
        <v>1301852</v>
      </c>
    </row>
    <row r="104" spans="1:5" x14ac:dyDescent="0.35">
      <c r="A104">
        <v>1301902</v>
      </c>
      <c r="B104" t="s">
        <v>302</v>
      </c>
      <c r="C104">
        <v>13</v>
      </c>
      <c r="D104" t="s">
        <v>31</v>
      </c>
      <c r="E104">
        <v>1301902</v>
      </c>
    </row>
    <row r="105" spans="1:5" x14ac:dyDescent="0.35">
      <c r="A105">
        <v>1301951</v>
      </c>
      <c r="B105" t="s">
        <v>475</v>
      </c>
      <c r="C105">
        <v>13</v>
      </c>
      <c r="D105" t="s">
        <v>31</v>
      </c>
      <c r="E105">
        <v>1301951</v>
      </c>
    </row>
    <row r="106" spans="1:5" x14ac:dyDescent="0.35">
      <c r="A106">
        <v>1302009</v>
      </c>
      <c r="B106" t="s">
        <v>476</v>
      </c>
      <c r="C106">
        <v>13</v>
      </c>
      <c r="D106" t="s">
        <v>31</v>
      </c>
      <c r="E106">
        <v>1302009</v>
      </c>
    </row>
    <row r="107" spans="1:5" x14ac:dyDescent="0.35">
      <c r="A107">
        <v>1302108</v>
      </c>
      <c r="B107" t="s">
        <v>477</v>
      </c>
      <c r="C107">
        <v>13</v>
      </c>
      <c r="D107" t="s">
        <v>31</v>
      </c>
      <c r="E107">
        <v>1302108</v>
      </c>
    </row>
    <row r="108" spans="1:5" x14ac:dyDescent="0.35">
      <c r="A108">
        <v>1302207</v>
      </c>
      <c r="B108" t="s">
        <v>478</v>
      </c>
      <c r="C108">
        <v>13</v>
      </c>
      <c r="D108" t="s">
        <v>31</v>
      </c>
      <c r="E108">
        <v>1302207</v>
      </c>
    </row>
    <row r="109" spans="1:5" x14ac:dyDescent="0.35">
      <c r="A109">
        <v>1302306</v>
      </c>
      <c r="B109" t="s">
        <v>479</v>
      </c>
      <c r="C109">
        <v>13</v>
      </c>
      <c r="D109" t="s">
        <v>31</v>
      </c>
      <c r="E109">
        <v>1302306</v>
      </c>
    </row>
    <row r="110" spans="1:5" x14ac:dyDescent="0.35">
      <c r="A110">
        <v>1302405</v>
      </c>
      <c r="B110" t="s">
        <v>480</v>
      </c>
      <c r="C110">
        <v>13</v>
      </c>
      <c r="D110" t="s">
        <v>31</v>
      </c>
      <c r="E110">
        <v>1302405</v>
      </c>
    </row>
    <row r="111" spans="1:5" x14ac:dyDescent="0.35">
      <c r="A111">
        <v>1302504</v>
      </c>
      <c r="B111" t="s">
        <v>481</v>
      </c>
      <c r="C111">
        <v>13</v>
      </c>
      <c r="D111" t="s">
        <v>31</v>
      </c>
      <c r="E111">
        <v>1302504</v>
      </c>
    </row>
    <row r="112" spans="1:5" x14ac:dyDescent="0.35">
      <c r="A112">
        <v>1302553</v>
      </c>
      <c r="B112" t="s">
        <v>482</v>
      </c>
      <c r="C112">
        <v>13</v>
      </c>
      <c r="D112" t="s">
        <v>31</v>
      </c>
      <c r="E112">
        <v>1302553</v>
      </c>
    </row>
    <row r="113" spans="1:5" x14ac:dyDescent="0.35">
      <c r="A113">
        <v>1302603</v>
      </c>
      <c r="B113" t="s">
        <v>483</v>
      </c>
      <c r="C113">
        <v>13</v>
      </c>
      <c r="D113" t="s">
        <v>31</v>
      </c>
      <c r="E113">
        <v>1302603</v>
      </c>
    </row>
    <row r="114" spans="1:5" x14ac:dyDescent="0.35">
      <c r="A114">
        <v>1302702</v>
      </c>
      <c r="B114" t="s">
        <v>484</v>
      </c>
      <c r="C114">
        <v>13</v>
      </c>
      <c r="D114" t="s">
        <v>31</v>
      </c>
      <c r="E114">
        <v>1302702</v>
      </c>
    </row>
    <row r="115" spans="1:5" x14ac:dyDescent="0.35">
      <c r="A115">
        <v>1302801</v>
      </c>
      <c r="B115" t="s">
        <v>485</v>
      </c>
      <c r="C115">
        <v>13</v>
      </c>
      <c r="D115" t="s">
        <v>31</v>
      </c>
      <c r="E115">
        <v>1302801</v>
      </c>
    </row>
    <row r="116" spans="1:5" x14ac:dyDescent="0.35">
      <c r="A116">
        <v>1302900</v>
      </c>
      <c r="B116" t="s">
        <v>486</v>
      </c>
      <c r="C116">
        <v>13</v>
      </c>
      <c r="D116" t="s">
        <v>31</v>
      </c>
      <c r="E116">
        <v>1302900</v>
      </c>
    </row>
    <row r="117" spans="1:5" x14ac:dyDescent="0.35">
      <c r="A117">
        <v>1303007</v>
      </c>
      <c r="B117" t="s">
        <v>487</v>
      </c>
      <c r="C117">
        <v>13</v>
      </c>
      <c r="D117" t="s">
        <v>31</v>
      </c>
      <c r="E117">
        <v>1303007</v>
      </c>
    </row>
    <row r="118" spans="1:5" x14ac:dyDescent="0.35">
      <c r="A118">
        <v>1303106</v>
      </c>
      <c r="B118" t="s">
        <v>488</v>
      </c>
      <c r="C118">
        <v>13</v>
      </c>
      <c r="D118" t="s">
        <v>31</v>
      </c>
      <c r="E118">
        <v>1303106</v>
      </c>
    </row>
    <row r="119" spans="1:5" x14ac:dyDescent="0.35">
      <c r="A119">
        <v>1303205</v>
      </c>
      <c r="B119" t="s">
        <v>489</v>
      </c>
      <c r="C119">
        <v>13</v>
      </c>
      <c r="D119" t="s">
        <v>31</v>
      </c>
      <c r="E119">
        <v>1303205</v>
      </c>
    </row>
    <row r="120" spans="1:5" x14ac:dyDescent="0.35">
      <c r="A120">
        <v>1303304</v>
      </c>
      <c r="B120" t="s">
        <v>490</v>
      </c>
      <c r="C120">
        <v>13</v>
      </c>
      <c r="D120" t="s">
        <v>31</v>
      </c>
      <c r="E120">
        <v>1303304</v>
      </c>
    </row>
    <row r="121" spans="1:5" x14ac:dyDescent="0.35">
      <c r="A121">
        <v>1303403</v>
      </c>
      <c r="B121" t="s">
        <v>491</v>
      </c>
      <c r="C121">
        <v>13</v>
      </c>
      <c r="D121" t="s">
        <v>31</v>
      </c>
      <c r="E121">
        <v>1303403</v>
      </c>
    </row>
    <row r="122" spans="1:5" x14ac:dyDescent="0.35">
      <c r="A122">
        <v>1303502</v>
      </c>
      <c r="B122" t="s">
        <v>492</v>
      </c>
      <c r="C122">
        <v>13</v>
      </c>
      <c r="D122" t="s">
        <v>31</v>
      </c>
      <c r="E122">
        <v>1303502</v>
      </c>
    </row>
    <row r="123" spans="1:5" x14ac:dyDescent="0.35">
      <c r="A123">
        <v>1303536</v>
      </c>
      <c r="B123" t="s">
        <v>493</v>
      </c>
      <c r="C123">
        <v>13</v>
      </c>
      <c r="D123" t="s">
        <v>31</v>
      </c>
      <c r="E123">
        <v>1303536</v>
      </c>
    </row>
    <row r="124" spans="1:5" x14ac:dyDescent="0.35">
      <c r="A124">
        <v>1303569</v>
      </c>
      <c r="B124" t="s">
        <v>494</v>
      </c>
      <c r="C124">
        <v>13</v>
      </c>
      <c r="D124" t="s">
        <v>31</v>
      </c>
      <c r="E124">
        <v>1303569</v>
      </c>
    </row>
    <row r="125" spans="1:5" x14ac:dyDescent="0.35">
      <c r="A125">
        <v>1303601</v>
      </c>
      <c r="B125" t="s">
        <v>495</v>
      </c>
      <c r="C125">
        <v>13</v>
      </c>
      <c r="D125" t="s">
        <v>31</v>
      </c>
      <c r="E125">
        <v>1303601</v>
      </c>
    </row>
    <row r="126" spans="1:5" x14ac:dyDescent="0.35">
      <c r="A126">
        <v>1303700</v>
      </c>
      <c r="B126" t="s">
        <v>496</v>
      </c>
      <c r="C126">
        <v>13</v>
      </c>
      <c r="D126" t="s">
        <v>31</v>
      </c>
      <c r="E126">
        <v>1303700</v>
      </c>
    </row>
    <row r="127" spans="1:5" x14ac:dyDescent="0.35">
      <c r="A127">
        <v>1303809</v>
      </c>
      <c r="B127" t="s">
        <v>497</v>
      </c>
      <c r="C127">
        <v>13</v>
      </c>
      <c r="D127" t="s">
        <v>31</v>
      </c>
      <c r="E127">
        <v>1303809</v>
      </c>
    </row>
    <row r="128" spans="1:5" x14ac:dyDescent="0.35">
      <c r="A128">
        <v>1303908</v>
      </c>
      <c r="B128" t="s">
        <v>498</v>
      </c>
      <c r="C128">
        <v>13</v>
      </c>
      <c r="D128" t="s">
        <v>31</v>
      </c>
      <c r="E128">
        <v>1303908</v>
      </c>
    </row>
    <row r="129" spans="1:5" x14ac:dyDescent="0.35">
      <c r="A129">
        <v>1303957</v>
      </c>
      <c r="B129" t="s">
        <v>499</v>
      </c>
      <c r="C129">
        <v>13</v>
      </c>
      <c r="D129" t="s">
        <v>31</v>
      </c>
      <c r="E129">
        <v>1303957</v>
      </c>
    </row>
    <row r="130" spans="1:5" x14ac:dyDescent="0.35">
      <c r="A130">
        <v>1304005</v>
      </c>
      <c r="B130" t="s">
        <v>500</v>
      </c>
      <c r="C130">
        <v>13</v>
      </c>
      <c r="D130" t="s">
        <v>31</v>
      </c>
      <c r="E130">
        <v>1304005</v>
      </c>
    </row>
    <row r="131" spans="1:5" x14ac:dyDescent="0.35">
      <c r="A131">
        <v>1304062</v>
      </c>
      <c r="B131" t="s">
        <v>501</v>
      </c>
      <c r="C131">
        <v>13</v>
      </c>
      <c r="D131" t="s">
        <v>31</v>
      </c>
      <c r="E131">
        <v>1304062</v>
      </c>
    </row>
    <row r="132" spans="1:5" x14ac:dyDescent="0.35">
      <c r="A132">
        <v>1304104</v>
      </c>
      <c r="B132" t="s">
        <v>502</v>
      </c>
      <c r="C132">
        <v>13</v>
      </c>
      <c r="D132" t="s">
        <v>31</v>
      </c>
      <c r="E132">
        <v>1304104</v>
      </c>
    </row>
    <row r="133" spans="1:5" x14ac:dyDescent="0.35">
      <c r="A133">
        <v>1304203</v>
      </c>
      <c r="B133" t="s">
        <v>503</v>
      </c>
      <c r="C133">
        <v>13</v>
      </c>
      <c r="D133" t="s">
        <v>31</v>
      </c>
      <c r="E133">
        <v>1304203</v>
      </c>
    </row>
    <row r="134" spans="1:5" x14ac:dyDescent="0.35">
      <c r="A134">
        <v>1304237</v>
      </c>
      <c r="B134" t="s">
        <v>504</v>
      </c>
      <c r="C134">
        <v>13</v>
      </c>
      <c r="D134" t="s">
        <v>31</v>
      </c>
      <c r="E134">
        <v>1304237</v>
      </c>
    </row>
    <row r="135" spans="1:5" x14ac:dyDescent="0.35">
      <c r="A135">
        <v>1304260</v>
      </c>
      <c r="B135" t="s">
        <v>505</v>
      </c>
      <c r="C135">
        <v>13</v>
      </c>
      <c r="D135" t="s">
        <v>31</v>
      </c>
      <c r="E135">
        <v>1304260</v>
      </c>
    </row>
    <row r="136" spans="1:5" x14ac:dyDescent="0.35">
      <c r="A136">
        <v>1304302</v>
      </c>
      <c r="B136" t="s">
        <v>506</v>
      </c>
      <c r="C136">
        <v>13</v>
      </c>
      <c r="D136" t="s">
        <v>31</v>
      </c>
      <c r="E136">
        <v>1304302</v>
      </c>
    </row>
    <row r="137" spans="1:5" x14ac:dyDescent="0.35">
      <c r="A137">
        <v>1304401</v>
      </c>
      <c r="B137" t="s">
        <v>507</v>
      </c>
      <c r="C137">
        <v>13</v>
      </c>
      <c r="D137" t="s">
        <v>31</v>
      </c>
      <c r="E137">
        <v>1304401</v>
      </c>
    </row>
    <row r="138" spans="1:5" x14ac:dyDescent="0.35">
      <c r="A138">
        <v>1400027</v>
      </c>
      <c r="B138" t="s">
        <v>508</v>
      </c>
      <c r="C138">
        <v>14</v>
      </c>
      <c r="D138" t="s">
        <v>509</v>
      </c>
      <c r="E138">
        <v>1400027</v>
      </c>
    </row>
    <row r="139" spans="1:5" x14ac:dyDescent="0.35">
      <c r="A139">
        <v>1400050</v>
      </c>
      <c r="B139" t="s">
        <v>510</v>
      </c>
      <c r="C139">
        <v>14</v>
      </c>
      <c r="D139" t="s">
        <v>509</v>
      </c>
      <c r="E139">
        <v>1400050</v>
      </c>
    </row>
    <row r="140" spans="1:5" x14ac:dyDescent="0.35">
      <c r="A140">
        <v>1400100</v>
      </c>
      <c r="B140" t="s">
        <v>511</v>
      </c>
      <c r="C140">
        <v>14</v>
      </c>
      <c r="D140" t="s">
        <v>509</v>
      </c>
      <c r="E140">
        <v>1400100</v>
      </c>
    </row>
    <row r="141" spans="1:5" x14ac:dyDescent="0.35">
      <c r="A141">
        <v>1400159</v>
      </c>
      <c r="B141" t="s">
        <v>512</v>
      </c>
      <c r="C141">
        <v>14</v>
      </c>
      <c r="D141" t="s">
        <v>509</v>
      </c>
      <c r="E141">
        <v>1400159</v>
      </c>
    </row>
    <row r="142" spans="1:5" x14ac:dyDescent="0.35">
      <c r="A142">
        <v>1400175</v>
      </c>
      <c r="B142" t="s">
        <v>513</v>
      </c>
      <c r="C142">
        <v>14</v>
      </c>
      <c r="D142" t="s">
        <v>509</v>
      </c>
      <c r="E142">
        <v>1400175</v>
      </c>
    </row>
    <row r="143" spans="1:5" x14ac:dyDescent="0.35">
      <c r="A143">
        <v>1400209</v>
      </c>
      <c r="B143" t="s">
        <v>514</v>
      </c>
      <c r="C143">
        <v>14</v>
      </c>
      <c r="D143" t="s">
        <v>509</v>
      </c>
      <c r="E143">
        <v>1400209</v>
      </c>
    </row>
    <row r="144" spans="1:5" x14ac:dyDescent="0.35">
      <c r="A144">
        <v>1400233</v>
      </c>
      <c r="B144" t="s">
        <v>515</v>
      </c>
      <c r="C144">
        <v>14</v>
      </c>
      <c r="D144" t="s">
        <v>509</v>
      </c>
      <c r="E144">
        <v>1400233</v>
      </c>
    </row>
    <row r="145" spans="1:5" x14ac:dyDescent="0.35">
      <c r="A145">
        <v>1400282</v>
      </c>
      <c r="B145" t="s">
        <v>516</v>
      </c>
      <c r="C145">
        <v>14</v>
      </c>
      <c r="D145" t="s">
        <v>509</v>
      </c>
      <c r="E145">
        <v>1400282</v>
      </c>
    </row>
    <row r="146" spans="1:5" x14ac:dyDescent="0.35">
      <c r="A146">
        <v>1400308</v>
      </c>
      <c r="B146" t="s">
        <v>517</v>
      </c>
      <c r="C146">
        <v>14</v>
      </c>
      <c r="D146" t="s">
        <v>509</v>
      </c>
      <c r="E146">
        <v>1400308</v>
      </c>
    </row>
    <row r="147" spans="1:5" x14ac:dyDescent="0.35">
      <c r="A147">
        <v>1400407</v>
      </c>
      <c r="B147" t="s">
        <v>518</v>
      </c>
      <c r="C147">
        <v>14</v>
      </c>
      <c r="D147" t="s">
        <v>509</v>
      </c>
      <c r="E147">
        <v>1400407</v>
      </c>
    </row>
    <row r="148" spans="1:5" x14ac:dyDescent="0.35">
      <c r="A148">
        <v>1400456</v>
      </c>
      <c r="B148" t="s">
        <v>519</v>
      </c>
      <c r="C148">
        <v>14</v>
      </c>
      <c r="D148" t="s">
        <v>509</v>
      </c>
      <c r="E148">
        <v>1400456</v>
      </c>
    </row>
    <row r="149" spans="1:5" x14ac:dyDescent="0.35">
      <c r="A149">
        <v>1400472</v>
      </c>
      <c r="B149" t="s">
        <v>520</v>
      </c>
      <c r="C149">
        <v>14</v>
      </c>
      <c r="D149" t="s">
        <v>509</v>
      </c>
      <c r="E149">
        <v>1400472</v>
      </c>
    </row>
    <row r="150" spans="1:5" x14ac:dyDescent="0.35">
      <c r="A150">
        <v>1400506</v>
      </c>
      <c r="B150" t="s">
        <v>521</v>
      </c>
      <c r="C150">
        <v>14</v>
      </c>
      <c r="D150" t="s">
        <v>509</v>
      </c>
      <c r="E150">
        <v>1400506</v>
      </c>
    </row>
    <row r="151" spans="1:5" x14ac:dyDescent="0.35">
      <c r="A151">
        <v>1400605</v>
      </c>
      <c r="B151" t="s">
        <v>522</v>
      </c>
      <c r="C151">
        <v>14</v>
      </c>
      <c r="D151" t="s">
        <v>509</v>
      </c>
      <c r="E151">
        <v>1400605</v>
      </c>
    </row>
    <row r="152" spans="1:5" x14ac:dyDescent="0.35">
      <c r="A152">
        <v>1400704</v>
      </c>
      <c r="B152" t="s">
        <v>523</v>
      </c>
      <c r="C152">
        <v>14</v>
      </c>
      <c r="D152" t="s">
        <v>509</v>
      </c>
      <c r="E152">
        <v>1400704</v>
      </c>
    </row>
    <row r="153" spans="1:5" x14ac:dyDescent="0.35">
      <c r="A153">
        <v>1500107</v>
      </c>
      <c r="B153" t="s">
        <v>524</v>
      </c>
      <c r="C153">
        <v>15</v>
      </c>
      <c r="D153" t="s">
        <v>525</v>
      </c>
      <c r="E153">
        <v>1500107</v>
      </c>
    </row>
    <row r="154" spans="1:5" x14ac:dyDescent="0.35">
      <c r="A154">
        <v>1500131</v>
      </c>
      <c r="B154" t="s">
        <v>526</v>
      </c>
      <c r="C154">
        <v>15</v>
      </c>
      <c r="D154" t="s">
        <v>525</v>
      </c>
      <c r="E154">
        <v>1500131</v>
      </c>
    </row>
    <row r="155" spans="1:5" x14ac:dyDescent="0.35">
      <c r="A155">
        <v>1500206</v>
      </c>
      <c r="B155" t="s">
        <v>527</v>
      </c>
      <c r="C155">
        <v>15</v>
      </c>
      <c r="D155" t="s">
        <v>525</v>
      </c>
      <c r="E155">
        <v>1500206</v>
      </c>
    </row>
    <row r="156" spans="1:5" x14ac:dyDescent="0.35">
      <c r="A156">
        <v>1500305</v>
      </c>
      <c r="B156" t="s">
        <v>528</v>
      </c>
      <c r="C156">
        <v>15</v>
      </c>
      <c r="D156" t="s">
        <v>525</v>
      </c>
      <c r="E156">
        <v>1500305</v>
      </c>
    </row>
    <row r="157" spans="1:5" x14ac:dyDescent="0.35">
      <c r="A157">
        <v>1500347</v>
      </c>
      <c r="B157" t="s">
        <v>529</v>
      </c>
      <c r="C157">
        <v>15</v>
      </c>
      <c r="D157" t="s">
        <v>525</v>
      </c>
      <c r="E157">
        <v>1500347</v>
      </c>
    </row>
    <row r="158" spans="1:5" x14ac:dyDescent="0.35">
      <c r="A158">
        <v>1500404</v>
      </c>
      <c r="B158" t="s">
        <v>530</v>
      </c>
      <c r="C158">
        <v>15</v>
      </c>
      <c r="D158" t="s">
        <v>525</v>
      </c>
      <c r="E158">
        <v>1500404</v>
      </c>
    </row>
    <row r="159" spans="1:5" x14ac:dyDescent="0.35">
      <c r="A159">
        <v>1500503</v>
      </c>
      <c r="B159" t="s">
        <v>531</v>
      </c>
      <c r="C159">
        <v>15</v>
      </c>
      <c r="D159" t="s">
        <v>525</v>
      </c>
      <c r="E159">
        <v>1500503</v>
      </c>
    </row>
    <row r="160" spans="1:5" x14ac:dyDescent="0.35">
      <c r="A160">
        <v>1500602</v>
      </c>
      <c r="B160" t="s">
        <v>532</v>
      </c>
      <c r="C160">
        <v>15</v>
      </c>
      <c r="D160" t="s">
        <v>525</v>
      </c>
      <c r="E160">
        <v>1500602</v>
      </c>
    </row>
    <row r="161" spans="1:5" x14ac:dyDescent="0.35">
      <c r="A161">
        <v>1500701</v>
      </c>
      <c r="B161" t="s">
        <v>533</v>
      </c>
      <c r="C161">
        <v>15</v>
      </c>
      <c r="D161" t="s">
        <v>525</v>
      </c>
      <c r="E161">
        <v>1500701</v>
      </c>
    </row>
    <row r="162" spans="1:5" x14ac:dyDescent="0.35">
      <c r="A162">
        <v>1500800</v>
      </c>
      <c r="B162" t="s">
        <v>534</v>
      </c>
      <c r="C162">
        <v>15</v>
      </c>
      <c r="D162" t="s">
        <v>525</v>
      </c>
      <c r="E162">
        <v>1500800</v>
      </c>
    </row>
    <row r="163" spans="1:5" x14ac:dyDescent="0.35">
      <c r="A163">
        <v>1500859</v>
      </c>
      <c r="B163" t="s">
        <v>535</v>
      </c>
      <c r="C163">
        <v>15</v>
      </c>
      <c r="D163" t="s">
        <v>525</v>
      </c>
      <c r="E163">
        <v>1500859</v>
      </c>
    </row>
    <row r="164" spans="1:5" x14ac:dyDescent="0.35">
      <c r="A164">
        <v>1500909</v>
      </c>
      <c r="B164" t="s">
        <v>536</v>
      </c>
      <c r="C164">
        <v>15</v>
      </c>
      <c r="D164" t="s">
        <v>525</v>
      </c>
      <c r="E164">
        <v>1500909</v>
      </c>
    </row>
    <row r="165" spans="1:5" x14ac:dyDescent="0.35">
      <c r="A165">
        <v>1500958</v>
      </c>
      <c r="B165" t="s">
        <v>537</v>
      </c>
      <c r="C165">
        <v>15</v>
      </c>
      <c r="D165" t="s">
        <v>525</v>
      </c>
      <c r="E165">
        <v>1500958</v>
      </c>
    </row>
    <row r="166" spans="1:5" x14ac:dyDescent="0.35">
      <c r="A166">
        <v>1501006</v>
      </c>
      <c r="B166" t="s">
        <v>538</v>
      </c>
      <c r="C166">
        <v>15</v>
      </c>
      <c r="D166" t="s">
        <v>525</v>
      </c>
      <c r="E166">
        <v>1501006</v>
      </c>
    </row>
    <row r="167" spans="1:5" x14ac:dyDescent="0.35">
      <c r="A167">
        <v>1501105</v>
      </c>
      <c r="B167" t="s">
        <v>539</v>
      </c>
      <c r="C167">
        <v>15</v>
      </c>
      <c r="D167" t="s">
        <v>525</v>
      </c>
      <c r="E167">
        <v>1501105</v>
      </c>
    </row>
    <row r="168" spans="1:5" x14ac:dyDescent="0.35">
      <c r="A168">
        <v>1501204</v>
      </c>
      <c r="B168" t="s">
        <v>540</v>
      </c>
      <c r="C168">
        <v>15</v>
      </c>
      <c r="D168" t="s">
        <v>525</v>
      </c>
      <c r="E168">
        <v>1501204</v>
      </c>
    </row>
    <row r="169" spans="1:5" x14ac:dyDescent="0.35">
      <c r="A169">
        <v>1501253</v>
      </c>
      <c r="B169" t="s">
        <v>541</v>
      </c>
      <c r="C169">
        <v>15</v>
      </c>
      <c r="D169" t="s">
        <v>525</v>
      </c>
      <c r="E169">
        <v>1501253</v>
      </c>
    </row>
    <row r="170" spans="1:5" x14ac:dyDescent="0.35">
      <c r="A170">
        <v>1501303</v>
      </c>
      <c r="B170" t="s">
        <v>542</v>
      </c>
      <c r="C170">
        <v>15</v>
      </c>
      <c r="D170" t="s">
        <v>525</v>
      </c>
      <c r="E170">
        <v>1501303</v>
      </c>
    </row>
    <row r="171" spans="1:5" x14ac:dyDescent="0.35">
      <c r="A171">
        <v>1501402</v>
      </c>
      <c r="B171" t="s">
        <v>543</v>
      </c>
      <c r="C171">
        <v>15</v>
      </c>
      <c r="D171" t="s">
        <v>525</v>
      </c>
      <c r="E171">
        <v>1501402</v>
      </c>
    </row>
    <row r="172" spans="1:5" x14ac:dyDescent="0.35">
      <c r="A172">
        <v>1501451</v>
      </c>
      <c r="B172" t="s">
        <v>544</v>
      </c>
      <c r="C172">
        <v>15</v>
      </c>
      <c r="D172" t="s">
        <v>525</v>
      </c>
      <c r="E172">
        <v>1501451</v>
      </c>
    </row>
    <row r="173" spans="1:5" x14ac:dyDescent="0.35">
      <c r="A173">
        <v>1501501</v>
      </c>
      <c r="B173" t="s">
        <v>545</v>
      </c>
      <c r="C173">
        <v>15</v>
      </c>
      <c r="D173" t="s">
        <v>525</v>
      </c>
      <c r="E173">
        <v>1501501</v>
      </c>
    </row>
    <row r="174" spans="1:5" x14ac:dyDescent="0.35">
      <c r="A174">
        <v>1501576</v>
      </c>
      <c r="B174" t="s">
        <v>546</v>
      </c>
      <c r="C174">
        <v>15</v>
      </c>
      <c r="D174" t="s">
        <v>525</v>
      </c>
      <c r="E174">
        <v>1501576</v>
      </c>
    </row>
    <row r="175" spans="1:5" x14ac:dyDescent="0.35">
      <c r="A175">
        <v>1501600</v>
      </c>
      <c r="B175" t="s">
        <v>547</v>
      </c>
      <c r="C175">
        <v>15</v>
      </c>
      <c r="D175" t="s">
        <v>525</v>
      </c>
      <c r="E175">
        <v>1501600</v>
      </c>
    </row>
    <row r="176" spans="1:5" x14ac:dyDescent="0.35">
      <c r="A176">
        <v>1501709</v>
      </c>
      <c r="B176" t="s">
        <v>548</v>
      </c>
      <c r="C176">
        <v>15</v>
      </c>
      <c r="D176" t="s">
        <v>525</v>
      </c>
      <c r="E176">
        <v>1501709</v>
      </c>
    </row>
    <row r="177" spans="1:5" x14ac:dyDescent="0.35">
      <c r="A177">
        <v>1501725</v>
      </c>
      <c r="B177" t="s">
        <v>549</v>
      </c>
      <c r="C177">
        <v>15</v>
      </c>
      <c r="D177" t="s">
        <v>525</v>
      </c>
      <c r="E177">
        <v>1501725</v>
      </c>
    </row>
    <row r="178" spans="1:5" x14ac:dyDescent="0.35">
      <c r="A178">
        <v>1501758</v>
      </c>
      <c r="B178" t="s">
        <v>550</v>
      </c>
      <c r="C178">
        <v>15</v>
      </c>
      <c r="D178" t="s">
        <v>525</v>
      </c>
      <c r="E178">
        <v>1501758</v>
      </c>
    </row>
    <row r="179" spans="1:5" x14ac:dyDescent="0.35">
      <c r="A179">
        <v>1501782</v>
      </c>
      <c r="B179" t="s">
        <v>551</v>
      </c>
      <c r="C179">
        <v>15</v>
      </c>
      <c r="D179" t="s">
        <v>525</v>
      </c>
      <c r="E179">
        <v>1501782</v>
      </c>
    </row>
    <row r="180" spans="1:5" x14ac:dyDescent="0.35">
      <c r="A180">
        <v>1501808</v>
      </c>
      <c r="B180" t="s">
        <v>552</v>
      </c>
      <c r="C180">
        <v>15</v>
      </c>
      <c r="D180" t="s">
        <v>525</v>
      </c>
      <c r="E180">
        <v>1501808</v>
      </c>
    </row>
    <row r="181" spans="1:5" x14ac:dyDescent="0.35">
      <c r="A181">
        <v>1501907</v>
      </c>
      <c r="B181" t="s">
        <v>553</v>
      </c>
      <c r="C181">
        <v>15</v>
      </c>
      <c r="D181" t="s">
        <v>525</v>
      </c>
      <c r="E181">
        <v>1501907</v>
      </c>
    </row>
    <row r="182" spans="1:5" x14ac:dyDescent="0.35">
      <c r="A182">
        <v>1501956</v>
      </c>
      <c r="B182" t="s">
        <v>554</v>
      </c>
      <c r="C182">
        <v>15</v>
      </c>
      <c r="D182" t="s">
        <v>525</v>
      </c>
      <c r="E182">
        <v>1501956</v>
      </c>
    </row>
    <row r="183" spans="1:5" x14ac:dyDescent="0.35">
      <c r="A183">
        <v>1502004</v>
      </c>
      <c r="B183" t="s">
        <v>555</v>
      </c>
      <c r="C183">
        <v>15</v>
      </c>
      <c r="D183" t="s">
        <v>525</v>
      </c>
      <c r="E183">
        <v>1502004</v>
      </c>
    </row>
    <row r="184" spans="1:5" x14ac:dyDescent="0.35">
      <c r="A184">
        <v>1502103</v>
      </c>
      <c r="B184" t="s">
        <v>556</v>
      </c>
      <c r="C184">
        <v>15</v>
      </c>
      <c r="D184" t="s">
        <v>525</v>
      </c>
      <c r="E184">
        <v>1502103</v>
      </c>
    </row>
    <row r="185" spans="1:5" x14ac:dyDescent="0.35">
      <c r="A185">
        <v>1502152</v>
      </c>
      <c r="B185" t="s">
        <v>557</v>
      </c>
      <c r="C185">
        <v>15</v>
      </c>
      <c r="D185" t="s">
        <v>525</v>
      </c>
      <c r="E185">
        <v>1502152</v>
      </c>
    </row>
    <row r="186" spans="1:5" x14ac:dyDescent="0.35">
      <c r="A186">
        <v>1502202</v>
      </c>
      <c r="B186" t="s">
        <v>558</v>
      </c>
      <c r="C186">
        <v>15</v>
      </c>
      <c r="D186" t="s">
        <v>525</v>
      </c>
      <c r="E186">
        <v>1502202</v>
      </c>
    </row>
    <row r="187" spans="1:5" x14ac:dyDescent="0.35">
      <c r="A187">
        <v>1502301</v>
      </c>
      <c r="B187" t="s">
        <v>559</v>
      </c>
      <c r="C187">
        <v>15</v>
      </c>
      <c r="D187" t="s">
        <v>525</v>
      </c>
      <c r="E187">
        <v>1502301</v>
      </c>
    </row>
    <row r="188" spans="1:5" x14ac:dyDescent="0.35">
      <c r="A188">
        <v>1502400</v>
      </c>
      <c r="B188" t="s">
        <v>560</v>
      </c>
      <c r="C188">
        <v>15</v>
      </c>
      <c r="D188" t="s">
        <v>525</v>
      </c>
      <c r="E188">
        <v>1502400</v>
      </c>
    </row>
    <row r="189" spans="1:5" x14ac:dyDescent="0.35">
      <c r="A189">
        <v>1502509</v>
      </c>
      <c r="B189" t="s">
        <v>561</v>
      </c>
      <c r="C189">
        <v>15</v>
      </c>
      <c r="D189" t="s">
        <v>525</v>
      </c>
      <c r="E189">
        <v>1502509</v>
      </c>
    </row>
    <row r="190" spans="1:5" x14ac:dyDescent="0.35">
      <c r="A190">
        <v>1502608</v>
      </c>
      <c r="B190" t="s">
        <v>562</v>
      </c>
      <c r="C190">
        <v>15</v>
      </c>
      <c r="D190" t="s">
        <v>525</v>
      </c>
      <c r="E190">
        <v>1502608</v>
      </c>
    </row>
    <row r="191" spans="1:5" x14ac:dyDescent="0.35">
      <c r="A191">
        <v>1502707</v>
      </c>
      <c r="B191" t="s">
        <v>563</v>
      </c>
      <c r="C191">
        <v>15</v>
      </c>
      <c r="D191" t="s">
        <v>525</v>
      </c>
      <c r="E191">
        <v>1502707</v>
      </c>
    </row>
    <row r="192" spans="1:5" x14ac:dyDescent="0.35">
      <c r="A192">
        <v>1502756</v>
      </c>
      <c r="B192" t="s">
        <v>564</v>
      </c>
      <c r="C192">
        <v>15</v>
      </c>
      <c r="D192" t="s">
        <v>525</v>
      </c>
      <c r="E192">
        <v>1502756</v>
      </c>
    </row>
    <row r="193" spans="1:5" x14ac:dyDescent="0.35">
      <c r="A193">
        <v>1502764</v>
      </c>
      <c r="B193" t="s">
        <v>565</v>
      </c>
      <c r="C193">
        <v>15</v>
      </c>
      <c r="D193" t="s">
        <v>525</v>
      </c>
      <c r="E193">
        <v>1502764</v>
      </c>
    </row>
    <row r="194" spans="1:5" x14ac:dyDescent="0.35">
      <c r="A194">
        <v>1502772</v>
      </c>
      <c r="B194" t="s">
        <v>566</v>
      </c>
      <c r="C194">
        <v>15</v>
      </c>
      <c r="D194" t="s">
        <v>525</v>
      </c>
      <c r="E194">
        <v>1502772</v>
      </c>
    </row>
    <row r="195" spans="1:5" x14ac:dyDescent="0.35">
      <c r="A195">
        <v>1502806</v>
      </c>
      <c r="B195" t="s">
        <v>567</v>
      </c>
      <c r="C195">
        <v>15</v>
      </c>
      <c r="D195" t="s">
        <v>525</v>
      </c>
      <c r="E195">
        <v>1502806</v>
      </c>
    </row>
    <row r="196" spans="1:5" x14ac:dyDescent="0.35">
      <c r="A196">
        <v>1502855</v>
      </c>
      <c r="B196" t="s">
        <v>568</v>
      </c>
      <c r="C196">
        <v>15</v>
      </c>
      <c r="D196" t="s">
        <v>525</v>
      </c>
      <c r="E196">
        <v>1502855</v>
      </c>
    </row>
    <row r="197" spans="1:5" x14ac:dyDescent="0.35">
      <c r="A197">
        <v>1502905</v>
      </c>
      <c r="B197" t="s">
        <v>569</v>
      </c>
      <c r="C197">
        <v>15</v>
      </c>
      <c r="D197" t="s">
        <v>525</v>
      </c>
      <c r="E197">
        <v>1502905</v>
      </c>
    </row>
    <row r="198" spans="1:5" x14ac:dyDescent="0.35">
      <c r="A198">
        <v>1502939</v>
      </c>
      <c r="B198" t="s">
        <v>570</v>
      </c>
      <c r="C198">
        <v>15</v>
      </c>
      <c r="D198" t="s">
        <v>525</v>
      </c>
      <c r="E198">
        <v>1502939</v>
      </c>
    </row>
    <row r="199" spans="1:5" x14ac:dyDescent="0.35">
      <c r="A199">
        <v>1502954</v>
      </c>
      <c r="B199" t="s">
        <v>571</v>
      </c>
      <c r="C199">
        <v>15</v>
      </c>
      <c r="D199" t="s">
        <v>525</v>
      </c>
      <c r="E199">
        <v>1502954</v>
      </c>
    </row>
    <row r="200" spans="1:5" x14ac:dyDescent="0.35">
      <c r="A200">
        <v>1503002</v>
      </c>
      <c r="B200" t="s">
        <v>572</v>
      </c>
      <c r="C200">
        <v>15</v>
      </c>
      <c r="D200" t="s">
        <v>525</v>
      </c>
      <c r="E200">
        <v>1503002</v>
      </c>
    </row>
    <row r="201" spans="1:5" x14ac:dyDescent="0.35">
      <c r="A201">
        <v>1503044</v>
      </c>
      <c r="B201" t="s">
        <v>573</v>
      </c>
      <c r="C201">
        <v>15</v>
      </c>
      <c r="D201" t="s">
        <v>525</v>
      </c>
      <c r="E201">
        <v>1503044</v>
      </c>
    </row>
    <row r="202" spans="1:5" x14ac:dyDescent="0.35">
      <c r="A202">
        <v>1503077</v>
      </c>
      <c r="B202" t="s">
        <v>574</v>
      </c>
      <c r="C202">
        <v>15</v>
      </c>
      <c r="D202" t="s">
        <v>525</v>
      </c>
      <c r="E202">
        <v>1503077</v>
      </c>
    </row>
    <row r="203" spans="1:5" x14ac:dyDescent="0.35">
      <c r="A203">
        <v>1503093</v>
      </c>
      <c r="B203" t="s">
        <v>575</v>
      </c>
      <c r="C203">
        <v>15</v>
      </c>
      <c r="D203" t="s">
        <v>525</v>
      </c>
      <c r="E203">
        <v>1503093</v>
      </c>
    </row>
    <row r="204" spans="1:5" x14ac:dyDescent="0.35">
      <c r="A204">
        <v>1503101</v>
      </c>
      <c r="B204" t="s">
        <v>576</v>
      </c>
      <c r="C204">
        <v>15</v>
      </c>
      <c r="D204" t="s">
        <v>525</v>
      </c>
      <c r="E204">
        <v>1503101</v>
      </c>
    </row>
    <row r="205" spans="1:5" x14ac:dyDescent="0.35">
      <c r="A205">
        <v>1503200</v>
      </c>
      <c r="B205" t="s">
        <v>577</v>
      </c>
      <c r="C205">
        <v>15</v>
      </c>
      <c r="D205" t="s">
        <v>525</v>
      </c>
      <c r="E205">
        <v>1503200</v>
      </c>
    </row>
    <row r="206" spans="1:5" x14ac:dyDescent="0.35">
      <c r="A206">
        <v>1503309</v>
      </c>
      <c r="B206" t="s">
        <v>578</v>
      </c>
      <c r="C206">
        <v>15</v>
      </c>
      <c r="D206" t="s">
        <v>525</v>
      </c>
      <c r="E206">
        <v>1503309</v>
      </c>
    </row>
    <row r="207" spans="1:5" x14ac:dyDescent="0.35">
      <c r="A207">
        <v>1503408</v>
      </c>
      <c r="B207" t="s">
        <v>579</v>
      </c>
      <c r="C207">
        <v>15</v>
      </c>
      <c r="D207" t="s">
        <v>525</v>
      </c>
      <c r="E207">
        <v>1503408</v>
      </c>
    </row>
    <row r="208" spans="1:5" x14ac:dyDescent="0.35">
      <c r="A208">
        <v>1503457</v>
      </c>
      <c r="B208" t="s">
        <v>580</v>
      </c>
      <c r="C208">
        <v>15</v>
      </c>
      <c r="D208" t="s">
        <v>525</v>
      </c>
      <c r="E208">
        <v>1503457</v>
      </c>
    </row>
    <row r="209" spans="1:5" x14ac:dyDescent="0.35">
      <c r="A209">
        <v>1503507</v>
      </c>
      <c r="B209" t="s">
        <v>581</v>
      </c>
      <c r="C209">
        <v>15</v>
      </c>
      <c r="D209" t="s">
        <v>525</v>
      </c>
      <c r="E209">
        <v>1503507</v>
      </c>
    </row>
    <row r="210" spans="1:5" x14ac:dyDescent="0.35">
      <c r="A210">
        <v>1503606</v>
      </c>
      <c r="B210" t="s">
        <v>582</v>
      </c>
      <c r="C210">
        <v>15</v>
      </c>
      <c r="D210" t="s">
        <v>525</v>
      </c>
      <c r="E210">
        <v>1503606</v>
      </c>
    </row>
    <row r="211" spans="1:5" x14ac:dyDescent="0.35">
      <c r="A211">
        <v>1503705</v>
      </c>
      <c r="B211" t="s">
        <v>583</v>
      </c>
      <c r="C211">
        <v>15</v>
      </c>
      <c r="D211" t="s">
        <v>525</v>
      </c>
      <c r="E211">
        <v>1503705</v>
      </c>
    </row>
    <row r="212" spans="1:5" x14ac:dyDescent="0.35">
      <c r="A212">
        <v>1503754</v>
      </c>
      <c r="B212" t="s">
        <v>584</v>
      </c>
      <c r="C212">
        <v>15</v>
      </c>
      <c r="D212" t="s">
        <v>525</v>
      </c>
      <c r="E212">
        <v>1503754</v>
      </c>
    </row>
    <row r="213" spans="1:5" x14ac:dyDescent="0.35">
      <c r="A213">
        <v>1503804</v>
      </c>
      <c r="B213" t="s">
        <v>585</v>
      </c>
      <c r="C213">
        <v>15</v>
      </c>
      <c r="D213" t="s">
        <v>525</v>
      </c>
      <c r="E213">
        <v>1503804</v>
      </c>
    </row>
    <row r="214" spans="1:5" x14ac:dyDescent="0.35">
      <c r="A214">
        <v>1503903</v>
      </c>
      <c r="B214" t="s">
        <v>586</v>
      </c>
      <c r="C214">
        <v>15</v>
      </c>
      <c r="D214" t="s">
        <v>525</v>
      </c>
      <c r="E214">
        <v>1503903</v>
      </c>
    </row>
    <row r="215" spans="1:5" x14ac:dyDescent="0.35">
      <c r="A215">
        <v>1504000</v>
      </c>
      <c r="B215" t="s">
        <v>587</v>
      </c>
      <c r="C215">
        <v>15</v>
      </c>
      <c r="D215" t="s">
        <v>525</v>
      </c>
      <c r="E215">
        <v>1504000</v>
      </c>
    </row>
    <row r="216" spans="1:5" x14ac:dyDescent="0.35">
      <c r="A216">
        <v>1504059</v>
      </c>
      <c r="B216" t="s">
        <v>588</v>
      </c>
      <c r="C216">
        <v>15</v>
      </c>
      <c r="D216" t="s">
        <v>525</v>
      </c>
      <c r="E216">
        <v>1504059</v>
      </c>
    </row>
    <row r="217" spans="1:5" x14ac:dyDescent="0.35">
      <c r="A217">
        <v>1504109</v>
      </c>
      <c r="B217" t="s">
        <v>589</v>
      </c>
      <c r="C217">
        <v>15</v>
      </c>
      <c r="D217" t="s">
        <v>525</v>
      </c>
      <c r="E217">
        <v>1504109</v>
      </c>
    </row>
    <row r="218" spans="1:5" x14ac:dyDescent="0.35">
      <c r="A218">
        <v>1504208</v>
      </c>
      <c r="B218" t="s">
        <v>590</v>
      </c>
      <c r="C218">
        <v>15</v>
      </c>
      <c r="D218" t="s">
        <v>525</v>
      </c>
      <c r="E218">
        <v>1504208</v>
      </c>
    </row>
    <row r="219" spans="1:5" x14ac:dyDescent="0.35">
      <c r="A219">
        <v>1504307</v>
      </c>
      <c r="B219" t="s">
        <v>591</v>
      </c>
      <c r="C219">
        <v>15</v>
      </c>
      <c r="D219" t="s">
        <v>525</v>
      </c>
      <c r="E219">
        <v>1504307</v>
      </c>
    </row>
    <row r="220" spans="1:5" x14ac:dyDescent="0.35">
      <c r="A220">
        <v>1504406</v>
      </c>
      <c r="B220" t="s">
        <v>592</v>
      </c>
      <c r="C220">
        <v>15</v>
      </c>
      <c r="D220" t="s">
        <v>525</v>
      </c>
      <c r="E220">
        <v>1504406</v>
      </c>
    </row>
    <row r="221" spans="1:5" x14ac:dyDescent="0.35">
      <c r="A221">
        <v>1504422</v>
      </c>
      <c r="B221" t="s">
        <v>593</v>
      </c>
      <c r="C221">
        <v>15</v>
      </c>
      <c r="D221" t="s">
        <v>525</v>
      </c>
      <c r="E221">
        <v>1504422</v>
      </c>
    </row>
    <row r="222" spans="1:5" x14ac:dyDescent="0.35">
      <c r="A222">
        <v>1504455</v>
      </c>
      <c r="B222" t="s">
        <v>594</v>
      </c>
      <c r="C222">
        <v>15</v>
      </c>
      <c r="D222" t="s">
        <v>525</v>
      </c>
      <c r="E222">
        <v>1504455</v>
      </c>
    </row>
    <row r="223" spans="1:5" x14ac:dyDescent="0.35">
      <c r="A223">
        <v>1504505</v>
      </c>
      <c r="B223" t="s">
        <v>595</v>
      </c>
      <c r="C223">
        <v>15</v>
      </c>
      <c r="D223" t="s">
        <v>525</v>
      </c>
      <c r="E223">
        <v>1504505</v>
      </c>
    </row>
    <row r="224" spans="1:5" x14ac:dyDescent="0.35">
      <c r="A224">
        <v>1504604</v>
      </c>
      <c r="B224" t="s">
        <v>596</v>
      </c>
      <c r="C224">
        <v>15</v>
      </c>
      <c r="D224" t="s">
        <v>525</v>
      </c>
      <c r="E224">
        <v>1504604</v>
      </c>
    </row>
    <row r="225" spans="1:5" x14ac:dyDescent="0.35">
      <c r="A225">
        <v>1504703</v>
      </c>
      <c r="B225" t="s">
        <v>597</v>
      </c>
      <c r="C225">
        <v>15</v>
      </c>
      <c r="D225" t="s">
        <v>525</v>
      </c>
      <c r="E225">
        <v>1504703</v>
      </c>
    </row>
    <row r="226" spans="1:5" x14ac:dyDescent="0.35">
      <c r="A226">
        <v>1504752</v>
      </c>
      <c r="B226" t="s">
        <v>598</v>
      </c>
      <c r="C226">
        <v>15</v>
      </c>
      <c r="D226" t="s">
        <v>525</v>
      </c>
      <c r="E226">
        <v>1504752</v>
      </c>
    </row>
    <row r="227" spans="1:5" x14ac:dyDescent="0.35">
      <c r="A227">
        <v>1504802</v>
      </c>
      <c r="B227" t="s">
        <v>599</v>
      </c>
      <c r="C227">
        <v>15</v>
      </c>
      <c r="D227" t="s">
        <v>525</v>
      </c>
      <c r="E227">
        <v>1504802</v>
      </c>
    </row>
    <row r="228" spans="1:5" x14ac:dyDescent="0.35">
      <c r="A228">
        <v>1504901</v>
      </c>
      <c r="B228" t="s">
        <v>600</v>
      </c>
      <c r="C228">
        <v>15</v>
      </c>
      <c r="D228" t="s">
        <v>525</v>
      </c>
      <c r="E228">
        <v>1504901</v>
      </c>
    </row>
    <row r="229" spans="1:5" x14ac:dyDescent="0.35">
      <c r="A229">
        <v>1504950</v>
      </c>
      <c r="B229" t="s">
        <v>601</v>
      </c>
      <c r="C229">
        <v>15</v>
      </c>
      <c r="D229" t="s">
        <v>525</v>
      </c>
      <c r="E229">
        <v>1504950</v>
      </c>
    </row>
    <row r="230" spans="1:5" x14ac:dyDescent="0.35">
      <c r="A230">
        <v>1504976</v>
      </c>
      <c r="B230" t="s">
        <v>602</v>
      </c>
      <c r="C230">
        <v>15</v>
      </c>
      <c r="D230" t="s">
        <v>525</v>
      </c>
      <c r="E230">
        <v>1504976</v>
      </c>
    </row>
    <row r="231" spans="1:5" x14ac:dyDescent="0.35">
      <c r="A231">
        <v>1505007</v>
      </c>
      <c r="B231" t="s">
        <v>603</v>
      </c>
      <c r="C231">
        <v>15</v>
      </c>
      <c r="D231" t="s">
        <v>525</v>
      </c>
      <c r="E231">
        <v>1505007</v>
      </c>
    </row>
    <row r="232" spans="1:5" x14ac:dyDescent="0.35">
      <c r="A232">
        <v>1505031</v>
      </c>
      <c r="B232" t="s">
        <v>604</v>
      </c>
      <c r="C232">
        <v>15</v>
      </c>
      <c r="D232" t="s">
        <v>525</v>
      </c>
      <c r="E232">
        <v>1505031</v>
      </c>
    </row>
    <row r="233" spans="1:5" x14ac:dyDescent="0.35">
      <c r="A233">
        <v>1505064</v>
      </c>
      <c r="B233" t="s">
        <v>605</v>
      </c>
      <c r="C233">
        <v>15</v>
      </c>
      <c r="D233" t="s">
        <v>525</v>
      </c>
      <c r="E233">
        <v>1505064</v>
      </c>
    </row>
    <row r="234" spans="1:5" x14ac:dyDescent="0.35">
      <c r="A234">
        <v>1505106</v>
      </c>
      <c r="B234" t="s">
        <v>606</v>
      </c>
      <c r="C234">
        <v>15</v>
      </c>
      <c r="D234" t="s">
        <v>525</v>
      </c>
      <c r="E234">
        <v>1505106</v>
      </c>
    </row>
    <row r="235" spans="1:5" x14ac:dyDescent="0.35">
      <c r="A235">
        <v>1505205</v>
      </c>
      <c r="B235" t="s">
        <v>607</v>
      </c>
      <c r="C235">
        <v>15</v>
      </c>
      <c r="D235" t="s">
        <v>525</v>
      </c>
      <c r="E235">
        <v>1505205</v>
      </c>
    </row>
    <row r="236" spans="1:5" x14ac:dyDescent="0.35">
      <c r="A236">
        <v>1505304</v>
      </c>
      <c r="B236" t="s">
        <v>608</v>
      </c>
      <c r="C236">
        <v>15</v>
      </c>
      <c r="D236" t="s">
        <v>525</v>
      </c>
      <c r="E236">
        <v>1505304</v>
      </c>
    </row>
    <row r="237" spans="1:5" x14ac:dyDescent="0.35">
      <c r="A237">
        <v>1505403</v>
      </c>
      <c r="B237" t="s">
        <v>609</v>
      </c>
      <c r="C237">
        <v>15</v>
      </c>
      <c r="D237" t="s">
        <v>525</v>
      </c>
      <c r="E237">
        <v>1505403</v>
      </c>
    </row>
    <row r="238" spans="1:5" x14ac:dyDescent="0.35">
      <c r="A238">
        <v>1505437</v>
      </c>
      <c r="B238" t="s">
        <v>610</v>
      </c>
      <c r="C238">
        <v>15</v>
      </c>
      <c r="D238" t="s">
        <v>525</v>
      </c>
      <c r="E238">
        <v>1505437</v>
      </c>
    </row>
    <row r="239" spans="1:5" x14ac:dyDescent="0.35">
      <c r="A239">
        <v>1505486</v>
      </c>
      <c r="B239" t="s">
        <v>611</v>
      </c>
      <c r="C239">
        <v>15</v>
      </c>
      <c r="D239" t="s">
        <v>525</v>
      </c>
      <c r="E239">
        <v>1505486</v>
      </c>
    </row>
    <row r="240" spans="1:5" x14ac:dyDescent="0.35">
      <c r="A240">
        <v>1505494</v>
      </c>
      <c r="B240" t="s">
        <v>612</v>
      </c>
      <c r="C240">
        <v>15</v>
      </c>
      <c r="D240" t="s">
        <v>525</v>
      </c>
      <c r="E240">
        <v>1505494</v>
      </c>
    </row>
    <row r="241" spans="1:5" x14ac:dyDescent="0.35">
      <c r="A241">
        <v>1505502</v>
      </c>
      <c r="B241" t="s">
        <v>613</v>
      </c>
      <c r="C241">
        <v>15</v>
      </c>
      <c r="D241" t="s">
        <v>525</v>
      </c>
      <c r="E241">
        <v>1505502</v>
      </c>
    </row>
    <row r="242" spans="1:5" x14ac:dyDescent="0.35">
      <c r="A242">
        <v>1505536</v>
      </c>
      <c r="B242" t="s">
        <v>614</v>
      </c>
      <c r="C242">
        <v>15</v>
      </c>
      <c r="D242" t="s">
        <v>525</v>
      </c>
      <c r="E242">
        <v>1505536</v>
      </c>
    </row>
    <row r="243" spans="1:5" x14ac:dyDescent="0.35">
      <c r="A243">
        <v>1505551</v>
      </c>
      <c r="B243" t="s">
        <v>615</v>
      </c>
      <c r="C243">
        <v>15</v>
      </c>
      <c r="D243" t="s">
        <v>525</v>
      </c>
      <c r="E243">
        <v>1505551</v>
      </c>
    </row>
    <row r="244" spans="1:5" x14ac:dyDescent="0.35">
      <c r="A244">
        <v>1505601</v>
      </c>
      <c r="B244" t="s">
        <v>616</v>
      </c>
      <c r="C244">
        <v>15</v>
      </c>
      <c r="D244" t="s">
        <v>525</v>
      </c>
      <c r="E244">
        <v>1505601</v>
      </c>
    </row>
    <row r="245" spans="1:5" x14ac:dyDescent="0.35">
      <c r="A245">
        <v>1505635</v>
      </c>
      <c r="B245" t="s">
        <v>617</v>
      </c>
      <c r="C245">
        <v>15</v>
      </c>
      <c r="D245" t="s">
        <v>525</v>
      </c>
      <c r="E245">
        <v>1505635</v>
      </c>
    </row>
    <row r="246" spans="1:5" x14ac:dyDescent="0.35">
      <c r="A246">
        <v>1505650</v>
      </c>
      <c r="B246" t="s">
        <v>618</v>
      </c>
      <c r="C246">
        <v>15</v>
      </c>
      <c r="D246" t="s">
        <v>525</v>
      </c>
      <c r="E246">
        <v>1505650</v>
      </c>
    </row>
    <row r="247" spans="1:5" x14ac:dyDescent="0.35">
      <c r="A247">
        <v>1505700</v>
      </c>
      <c r="B247" t="s">
        <v>619</v>
      </c>
      <c r="C247">
        <v>15</v>
      </c>
      <c r="D247" t="s">
        <v>525</v>
      </c>
      <c r="E247">
        <v>1505700</v>
      </c>
    </row>
    <row r="248" spans="1:5" x14ac:dyDescent="0.35">
      <c r="A248">
        <v>1505809</v>
      </c>
      <c r="B248" t="s">
        <v>620</v>
      </c>
      <c r="C248">
        <v>15</v>
      </c>
      <c r="D248" t="s">
        <v>525</v>
      </c>
      <c r="E248">
        <v>1505809</v>
      </c>
    </row>
    <row r="249" spans="1:5" x14ac:dyDescent="0.35">
      <c r="A249">
        <v>1505908</v>
      </c>
      <c r="B249" t="s">
        <v>621</v>
      </c>
      <c r="C249">
        <v>15</v>
      </c>
      <c r="D249" t="s">
        <v>525</v>
      </c>
      <c r="E249">
        <v>1505908</v>
      </c>
    </row>
    <row r="250" spans="1:5" x14ac:dyDescent="0.35">
      <c r="A250">
        <v>1506005</v>
      </c>
      <c r="B250" t="s">
        <v>622</v>
      </c>
      <c r="C250">
        <v>15</v>
      </c>
      <c r="D250" t="s">
        <v>525</v>
      </c>
      <c r="E250">
        <v>1506005</v>
      </c>
    </row>
    <row r="251" spans="1:5" x14ac:dyDescent="0.35">
      <c r="A251">
        <v>1506104</v>
      </c>
      <c r="B251" t="s">
        <v>623</v>
      </c>
      <c r="C251">
        <v>15</v>
      </c>
      <c r="D251" t="s">
        <v>525</v>
      </c>
      <c r="E251">
        <v>1506104</v>
      </c>
    </row>
    <row r="252" spans="1:5" x14ac:dyDescent="0.35">
      <c r="A252">
        <v>1506112</v>
      </c>
      <c r="B252" t="s">
        <v>624</v>
      </c>
      <c r="C252">
        <v>15</v>
      </c>
      <c r="D252" t="s">
        <v>525</v>
      </c>
      <c r="E252">
        <v>1506112</v>
      </c>
    </row>
    <row r="253" spans="1:5" x14ac:dyDescent="0.35">
      <c r="A253">
        <v>1506138</v>
      </c>
      <c r="B253" t="s">
        <v>625</v>
      </c>
      <c r="C253">
        <v>15</v>
      </c>
      <c r="D253" t="s">
        <v>525</v>
      </c>
      <c r="E253">
        <v>1506138</v>
      </c>
    </row>
    <row r="254" spans="1:5" x14ac:dyDescent="0.35">
      <c r="A254">
        <v>1506161</v>
      </c>
      <c r="B254" t="s">
        <v>626</v>
      </c>
      <c r="C254">
        <v>15</v>
      </c>
      <c r="D254" t="s">
        <v>525</v>
      </c>
      <c r="E254">
        <v>1506161</v>
      </c>
    </row>
    <row r="255" spans="1:5" x14ac:dyDescent="0.35">
      <c r="A255">
        <v>1506187</v>
      </c>
      <c r="B255" t="s">
        <v>627</v>
      </c>
      <c r="C255">
        <v>15</v>
      </c>
      <c r="D255" t="s">
        <v>525</v>
      </c>
      <c r="E255">
        <v>1506187</v>
      </c>
    </row>
    <row r="256" spans="1:5" x14ac:dyDescent="0.35">
      <c r="A256">
        <v>1506195</v>
      </c>
      <c r="B256" t="s">
        <v>628</v>
      </c>
      <c r="C256">
        <v>15</v>
      </c>
      <c r="D256" t="s">
        <v>525</v>
      </c>
      <c r="E256">
        <v>1506195</v>
      </c>
    </row>
    <row r="257" spans="1:5" x14ac:dyDescent="0.35">
      <c r="A257">
        <v>1506203</v>
      </c>
      <c r="B257" t="s">
        <v>629</v>
      </c>
      <c r="C257">
        <v>15</v>
      </c>
      <c r="D257" t="s">
        <v>525</v>
      </c>
      <c r="E257">
        <v>1506203</v>
      </c>
    </row>
    <row r="258" spans="1:5" x14ac:dyDescent="0.35">
      <c r="A258">
        <v>1506302</v>
      </c>
      <c r="B258" t="s">
        <v>630</v>
      </c>
      <c r="C258">
        <v>15</v>
      </c>
      <c r="D258" t="s">
        <v>525</v>
      </c>
      <c r="E258">
        <v>1506302</v>
      </c>
    </row>
    <row r="259" spans="1:5" x14ac:dyDescent="0.35">
      <c r="A259">
        <v>1506351</v>
      </c>
      <c r="B259" t="s">
        <v>631</v>
      </c>
      <c r="C259">
        <v>15</v>
      </c>
      <c r="D259" t="s">
        <v>525</v>
      </c>
      <c r="E259">
        <v>1506351</v>
      </c>
    </row>
    <row r="260" spans="1:5" x14ac:dyDescent="0.35">
      <c r="A260">
        <v>1506401</v>
      </c>
      <c r="B260" t="s">
        <v>632</v>
      </c>
      <c r="C260">
        <v>15</v>
      </c>
      <c r="D260" t="s">
        <v>525</v>
      </c>
      <c r="E260">
        <v>1506401</v>
      </c>
    </row>
    <row r="261" spans="1:5" x14ac:dyDescent="0.35">
      <c r="A261">
        <v>1506500</v>
      </c>
      <c r="B261" t="s">
        <v>633</v>
      </c>
      <c r="C261">
        <v>15</v>
      </c>
      <c r="D261" t="s">
        <v>525</v>
      </c>
      <c r="E261">
        <v>1506500</v>
      </c>
    </row>
    <row r="262" spans="1:5" x14ac:dyDescent="0.35">
      <c r="A262">
        <v>1506559</v>
      </c>
      <c r="B262" t="s">
        <v>634</v>
      </c>
      <c r="C262">
        <v>15</v>
      </c>
      <c r="D262" t="s">
        <v>525</v>
      </c>
      <c r="E262">
        <v>1506559</v>
      </c>
    </row>
    <row r="263" spans="1:5" x14ac:dyDescent="0.35">
      <c r="A263">
        <v>1506583</v>
      </c>
      <c r="B263" t="s">
        <v>635</v>
      </c>
      <c r="C263">
        <v>15</v>
      </c>
      <c r="D263" t="s">
        <v>525</v>
      </c>
      <c r="E263">
        <v>1506583</v>
      </c>
    </row>
    <row r="264" spans="1:5" x14ac:dyDescent="0.35">
      <c r="A264">
        <v>1506609</v>
      </c>
      <c r="B264" t="s">
        <v>636</v>
      </c>
      <c r="C264">
        <v>15</v>
      </c>
      <c r="D264" t="s">
        <v>525</v>
      </c>
      <c r="E264">
        <v>1506609</v>
      </c>
    </row>
    <row r="265" spans="1:5" x14ac:dyDescent="0.35">
      <c r="A265">
        <v>1506708</v>
      </c>
      <c r="B265" t="s">
        <v>637</v>
      </c>
      <c r="C265">
        <v>15</v>
      </c>
      <c r="D265" t="s">
        <v>525</v>
      </c>
      <c r="E265">
        <v>1506708</v>
      </c>
    </row>
    <row r="266" spans="1:5" x14ac:dyDescent="0.35">
      <c r="A266">
        <v>1506807</v>
      </c>
      <c r="B266" t="s">
        <v>638</v>
      </c>
      <c r="C266">
        <v>15</v>
      </c>
      <c r="D266" t="s">
        <v>525</v>
      </c>
      <c r="E266">
        <v>1506807</v>
      </c>
    </row>
    <row r="267" spans="1:5" x14ac:dyDescent="0.35">
      <c r="A267">
        <v>1506906</v>
      </c>
      <c r="B267" t="s">
        <v>639</v>
      </c>
      <c r="C267">
        <v>15</v>
      </c>
      <c r="D267" t="s">
        <v>525</v>
      </c>
      <c r="E267">
        <v>1506906</v>
      </c>
    </row>
    <row r="268" spans="1:5" x14ac:dyDescent="0.35">
      <c r="A268">
        <v>1507003</v>
      </c>
      <c r="B268" t="s">
        <v>640</v>
      </c>
      <c r="C268">
        <v>15</v>
      </c>
      <c r="D268" t="s">
        <v>525</v>
      </c>
      <c r="E268">
        <v>1507003</v>
      </c>
    </row>
    <row r="269" spans="1:5" x14ac:dyDescent="0.35">
      <c r="A269">
        <v>1507102</v>
      </c>
      <c r="B269" t="s">
        <v>641</v>
      </c>
      <c r="C269">
        <v>15</v>
      </c>
      <c r="D269" t="s">
        <v>525</v>
      </c>
      <c r="E269">
        <v>1507102</v>
      </c>
    </row>
    <row r="270" spans="1:5" x14ac:dyDescent="0.35">
      <c r="A270">
        <v>1507151</v>
      </c>
      <c r="B270" t="s">
        <v>642</v>
      </c>
      <c r="C270">
        <v>15</v>
      </c>
      <c r="D270" t="s">
        <v>525</v>
      </c>
      <c r="E270">
        <v>1507151</v>
      </c>
    </row>
    <row r="271" spans="1:5" x14ac:dyDescent="0.35">
      <c r="A271">
        <v>1507201</v>
      </c>
      <c r="B271" t="s">
        <v>643</v>
      </c>
      <c r="C271">
        <v>15</v>
      </c>
      <c r="D271" t="s">
        <v>525</v>
      </c>
      <c r="E271">
        <v>1507201</v>
      </c>
    </row>
    <row r="272" spans="1:5" x14ac:dyDescent="0.35">
      <c r="A272">
        <v>1507300</v>
      </c>
      <c r="B272" t="s">
        <v>644</v>
      </c>
      <c r="C272">
        <v>15</v>
      </c>
      <c r="D272" t="s">
        <v>525</v>
      </c>
      <c r="E272">
        <v>1507300</v>
      </c>
    </row>
    <row r="273" spans="1:5" x14ac:dyDescent="0.35">
      <c r="A273">
        <v>1507409</v>
      </c>
      <c r="B273" t="s">
        <v>645</v>
      </c>
      <c r="C273">
        <v>15</v>
      </c>
      <c r="D273" t="s">
        <v>525</v>
      </c>
      <c r="E273">
        <v>1507409</v>
      </c>
    </row>
    <row r="274" spans="1:5" x14ac:dyDescent="0.35">
      <c r="A274">
        <v>1507458</v>
      </c>
      <c r="B274" t="s">
        <v>646</v>
      </c>
      <c r="C274">
        <v>15</v>
      </c>
      <c r="D274" t="s">
        <v>525</v>
      </c>
      <c r="E274">
        <v>1507458</v>
      </c>
    </row>
    <row r="275" spans="1:5" x14ac:dyDescent="0.35">
      <c r="A275">
        <v>1507466</v>
      </c>
      <c r="B275" t="s">
        <v>647</v>
      </c>
      <c r="C275">
        <v>15</v>
      </c>
      <c r="D275" t="s">
        <v>525</v>
      </c>
      <c r="E275">
        <v>1507466</v>
      </c>
    </row>
    <row r="276" spans="1:5" x14ac:dyDescent="0.35">
      <c r="A276">
        <v>1507474</v>
      </c>
      <c r="B276" t="s">
        <v>648</v>
      </c>
      <c r="C276">
        <v>15</v>
      </c>
      <c r="D276" t="s">
        <v>525</v>
      </c>
      <c r="E276">
        <v>1507474</v>
      </c>
    </row>
    <row r="277" spans="1:5" x14ac:dyDescent="0.35">
      <c r="A277">
        <v>1507508</v>
      </c>
      <c r="B277" t="s">
        <v>649</v>
      </c>
      <c r="C277">
        <v>15</v>
      </c>
      <c r="D277" t="s">
        <v>525</v>
      </c>
      <c r="E277">
        <v>1507508</v>
      </c>
    </row>
    <row r="278" spans="1:5" x14ac:dyDescent="0.35">
      <c r="A278">
        <v>1507607</v>
      </c>
      <c r="B278" t="s">
        <v>650</v>
      </c>
      <c r="C278">
        <v>15</v>
      </c>
      <c r="D278" t="s">
        <v>525</v>
      </c>
      <c r="E278">
        <v>1507607</v>
      </c>
    </row>
    <row r="279" spans="1:5" x14ac:dyDescent="0.35">
      <c r="A279">
        <v>1507706</v>
      </c>
      <c r="B279" t="s">
        <v>651</v>
      </c>
      <c r="C279">
        <v>15</v>
      </c>
      <c r="D279" t="s">
        <v>525</v>
      </c>
      <c r="E279">
        <v>1507706</v>
      </c>
    </row>
    <row r="280" spans="1:5" x14ac:dyDescent="0.35">
      <c r="A280">
        <v>1507755</v>
      </c>
      <c r="B280" t="s">
        <v>652</v>
      </c>
      <c r="C280">
        <v>15</v>
      </c>
      <c r="D280" t="s">
        <v>525</v>
      </c>
      <c r="E280">
        <v>1507755</v>
      </c>
    </row>
    <row r="281" spans="1:5" x14ac:dyDescent="0.35">
      <c r="A281">
        <v>1507805</v>
      </c>
      <c r="B281" t="s">
        <v>653</v>
      </c>
      <c r="C281">
        <v>15</v>
      </c>
      <c r="D281" t="s">
        <v>525</v>
      </c>
      <c r="E281">
        <v>1507805</v>
      </c>
    </row>
    <row r="282" spans="1:5" x14ac:dyDescent="0.35">
      <c r="A282">
        <v>1507904</v>
      </c>
      <c r="B282" t="s">
        <v>654</v>
      </c>
      <c r="C282">
        <v>15</v>
      </c>
      <c r="D282" t="s">
        <v>525</v>
      </c>
      <c r="E282">
        <v>1507904</v>
      </c>
    </row>
    <row r="283" spans="1:5" x14ac:dyDescent="0.35">
      <c r="A283">
        <v>1507953</v>
      </c>
      <c r="B283" t="s">
        <v>655</v>
      </c>
      <c r="C283">
        <v>15</v>
      </c>
      <c r="D283" t="s">
        <v>525</v>
      </c>
      <c r="E283">
        <v>1507953</v>
      </c>
    </row>
    <row r="284" spans="1:5" x14ac:dyDescent="0.35">
      <c r="A284">
        <v>1507961</v>
      </c>
      <c r="B284" t="s">
        <v>656</v>
      </c>
      <c r="C284">
        <v>15</v>
      </c>
      <c r="D284" t="s">
        <v>525</v>
      </c>
      <c r="E284">
        <v>1507961</v>
      </c>
    </row>
    <row r="285" spans="1:5" x14ac:dyDescent="0.35">
      <c r="A285">
        <v>1507979</v>
      </c>
      <c r="B285" t="s">
        <v>657</v>
      </c>
      <c r="C285">
        <v>15</v>
      </c>
      <c r="D285" t="s">
        <v>525</v>
      </c>
      <c r="E285">
        <v>1507979</v>
      </c>
    </row>
    <row r="286" spans="1:5" x14ac:dyDescent="0.35">
      <c r="A286">
        <v>1508001</v>
      </c>
      <c r="B286" t="s">
        <v>658</v>
      </c>
      <c r="C286">
        <v>15</v>
      </c>
      <c r="D286" t="s">
        <v>525</v>
      </c>
      <c r="E286">
        <v>1508001</v>
      </c>
    </row>
    <row r="287" spans="1:5" x14ac:dyDescent="0.35">
      <c r="A287">
        <v>1508035</v>
      </c>
      <c r="B287" t="s">
        <v>659</v>
      </c>
      <c r="C287">
        <v>15</v>
      </c>
      <c r="D287" t="s">
        <v>525</v>
      </c>
      <c r="E287">
        <v>1508035</v>
      </c>
    </row>
    <row r="288" spans="1:5" x14ac:dyDescent="0.35">
      <c r="A288">
        <v>1508050</v>
      </c>
      <c r="B288" t="s">
        <v>660</v>
      </c>
      <c r="C288">
        <v>15</v>
      </c>
      <c r="D288" t="s">
        <v>525</v>
      </c>
      <c r="E288">
        <v>1508050</v>
      </c>
    </row>
    <row r="289" spans="1:5" x14ac:dyDescent="0.35">
      <c r="A289">
        <v>1508084</v>
      </c>
      <c r="B289" t="s">
        <v>661</v>
      </c>
      <c r="C289">
        <v>15</v>
      </c>
      <c r="D289" t="s">
        <v>525</v>
      </c>
      <c r="E289">
        <v>1508084</v>
      </c>
    </row>
    <row r="290" spans="1:5" x14ac:dyDescent="0.35">
      <c r="A290">
        <v>1508100</v>
      </c>
      <c r="B290" t="s">
        <v>662</v>
      </c>
      <c r="C290">
        <v>15</v>
      </c>
      <c r="D290" t="s">
        <v>525</v>
      </c>
      <c r="E290">
        <v>1508100</v>
      </c>
    </row>
    <row r="291" spans="1:5" x14ac:dyDescent="0.35">
      <c r="A291">
        <v>1508126</v>
      </c>
      <c r="B291" t="s">
        <v>663</v>
      </c>
      <c r="C291">
        <v>15</v>
      </c>
      <c r="D291" t="s">
        <v>525</v>
      </c>
      <c r="E291">
        <v>1508126</v>
      </c>
    </row>
    <row r="292" spans="1:5" x14ac:dyDescent="0.35">
      <c r="A292">
        <v>1508159</v>
      </c>
      <c r="B292" t="s">
        <v>664</v>
      </c>
      <c r="C292">
        <v>15</v>
      </c>
      <c r="D292" t="s">
        <v>525</v>
      </c>
      <c r="E292">
        <v>1508159</v>
      </c>
    </row>
    <row r="293" spans="1:5" x14ac:dyDescent="0.35">
      <c r="A293">
        <v>1508209</v>
      </c>
      <c r="B293" t="s">
        <v>665</v>
      </c>
      <c r="C293">
        <v>15</v>
      </c>
      <c r="D293" t="s">
        <v>525</v>
      </c>
      <c r="E293">
        <v>1508209</v>
      </c>
    </row>
    <row r="294" spans="1:5" x14ac:dyDescent="0.35">
      <c r="A294">
        <v>1508308</v>
      </c>
      <c r="B294" t="s">
        <v>666</v>
      </c>
      <c r="C294">
        <v>15</v>
      </c>
      <c r="D294" t="s">
        <v>525</v>
      </c>
      <c r="E294">
        <v>1508308</v>
      </c>
    </row>
    <row r="295" spans="1:5" x14ac:dyDescent="0.35">
      <c r="A295">
        <v>1508357</v>
      </c>
      <c r="B295" t="s">
        <v>667</v>
      </c>
      <c r="C295">
        <v>15</v>
      </c>
      <c r="D295" t="s">
        <v>525</v>
      </c>
      <c r="E295">
        <v>1508357</v>
      </c>
    </row>
    <row r="296" spans="1:5" x14ac:dyDescent="0.35">
      <c r="A296">
        <v>1508407</v>
      </c>
      <c r="B296" t="s">
        <v>668</v>
      </c>
      <c r="C296">
        <v>15</v>
      </c>
      <c r="D296" t="s">
        <v>525</v>
      </c>
      <c r="E296">
        <v>1508407</v>
      </c>
    </row>
    <row r="297" spans="1:5" x14ac:dyDescent="0.35">
      <c r="A297">
        <v>1600055</v>
      </c>
      <c r="B297" t="s">
        <v>669</v>
      </c>
      <c r="C297">
        <v>16</v>
      </c>
      <c r="D297" t="s">
        <v>670</v>
      </c>
      <c r="E297">
        <v>1600055</v>
      </c>
    </row>
    <row r="298" spans="1:5" x14ac:dyDescent="0.35">
      <c r="A298">
        <v>1600105</v>
      </c>
      <c r="B298" t="s">
        <v>671</v>
      </c>
      <c r="C298">
        <v>16</v>
      </c>
      <c r="D298" t="s">
        <v>670</v>
      </c>
      <c r="E298">
        <v>1600105</v>
      </c>
    </row>
    <row r="299" spans="1:5" x14ac:dyDescent="0.35">
      <c r="A299">
        <v>1600154</v>
      </c>
      <c r="B299" t="s">
        <v>672</v>
      </c>
      <c r="C299">
        <v>16</v>
      </c>
      <c r="D299" t="s">
        <v>670</v>
      </c>
      <c r="E299">
        <v>1600154</v>
      </c>
    </row>
    <row r="300" spans="1:5" x14ac:dyDescent="0.35">
      <c r="A300">
        <v>1600204</v>
      </c>
      <c r="B300" t="s">
        <v>673</v>
      </c>
      <c r="C300">
        <v>16</v>
      </c>
      <c r="D300" t="s">
        <v>670</v>
      </c>
      <c r="E300">
        <v>1600204</v>
      </c>
    </row>
    <row r="301" spans="1:5" x14ac:dyDescent="0.35">
      <c r="A301">
        <v>1600212</v>
      </c>
      <c r="B301" t="s">
        <v>674</v>
      </c>
      <c r="C301">
        <v>16</v>
      </c>
      <c r="D301" t="s">
        <v>670</v>
      </c>
      <c r="E301">
        <v>1600212</v>
      </c>
    </row>
    <row r="302" spans="1:5" x14ac:dyDescent="0.35">
      <c r="A302">
        <v>1600238</v>
      </c>
      <c r="B302" t="s">
        <v>675</v>
      </c>
      <c r="C302">
        <v>16</v>
      </c>
      <c r="D302" t="s">
        <v>670</v>
      </c>
      <c r="E302">
        <v>1600238</v>
      </c>
    </row>
    <row r="303" spans="1:5" x14ac:dyDescent="0.35">
      <c r="A303">
        <v>1600253</v>
      </c>
      <c r="B303" t="s">
        <v>676</v>
      </c>
      <c r="C303">
        <v>16</v>
      </c>
      <c r="D303" t="s">
        <v>670</v>
      </c>
      <c r="E303">
        <v>1600253</v>
      </c>
    </row>
    <row r="304" spans="1:5" x14ac:dyDescent="0.35">
      <c r="A304">
        <v>1600279</v>
      </c>
      <c r="B304" t="s">
        <v>677</v>
      </c>
      <c r="C304">
        <v>16</v>
      </c>
      <c r="D304" t="s">
        <v>670</v>
      </c>
      <c r="E304">
        <v>1600279</v>
      </c>
    </row>
    <row r="305" spans="1:5" x14ac:dyDescent="0.35">
      <c r="A305">
        <v>1600303</v>
      </c>
      <c r="B305" t="s">
        <v>678</v>
      </c>
      <c r="C305">
        <v>16</v>
      </c>
      <c r="D305" t="s">
        <v>670</v>
      </c>
      <c r="E305">
        <v>1600303</v>
      </c>
    </row>
    <row r="306" spans="1:5" x14ac:dyDescent="0.35">
      <c r="A306">
        <v>1600402</v>
      </c>
      <c r="B306" t="s">
        <v>679</v>
      </c>
      <c r="C306">
        <v>16</v>
      </c>
      <c r="D306" t="s">
        <v>670</v>
      </c>
      <c r="E306">
        <v>1600402</v>
      </c>
    </row>
    <row r="307" spans="1:5" x14ac:dyDescent="0.35">
      <c r="A307">
        <v>1600501</v>
      </c>
      <c r="B307" t="s">
        <v>680</v>
      </c>
      <c r="C307">
        <v>16</v>
      </c>
      <c r="D307" t="s">
        <v>670</v>
      </c>
      <c r="E307">
        <v>1600501</v>
      </c>
    </row>
    <row r="308" spans="1:5" x14ac:dyDescent="0.35">
      <c r="A308">
        <v>1600535</v>
      </c>
      <c r="B308" t="s">
        <v>681</v>
      </c>
      <c r="C308">
        <v>16</v>
      </c>
      <c r="D308" t="s">
        <v>670</v>
      </c>
      <c r="E308">
        <v>1600535</v>
      </c>
    </row>
    <row r="309" spans="1:5" x14ac:dyDescent="0.35">
      <c r="A309">
        <v>1600550</v>
      </c>
      <c r="B309" t="s">
        <v>682</v>
      </c>
      <c r="C309">
        <v>16</v>
      </c>
      <c r="D309" t="s">
        <v>670</v>
      </c>
      <c r="E309">
        <v>1600550</v>
      </c>
    </row>
    <row r="310" spans="1:5" x14ac:dyDescent="0.35">
      <c r="A310">
        <v>1600600</v>
      </c>
      <c r="B310" t="s">
        <v>683</v>
      </c>
      <c r="C310">
        <v>16</v>
      </c>
      <c r="D310" t="s">
        <v>670</v>
      </c>
      <c r="E310">
        <v>1600600</v>
      </c>
    </row>
    <row r="311" spans="1:5" x14ac:dyDescent="0.35">
      <c r="A311">
        <v>1600709</v>
      </c>
      <c r="B311" t="s">
        <v>684</v>
      </c>
      <c r="C311">
        <v>16</v>
      </c>
      <c r="D311" t="s">
        <v>670</v>
      </c>
      <c r="E311">
        <v>1600709</v>
      </c>
    </row>
    <row r="312" spans="1:5" x14ac:dyDescent="0.35">
      <c r="A312">
        <v>1600808</v>
      </c>
      <c r="B312" t="s">
        <v>685</v>
      </c>
      <c r="C312">
        <v>16</v>
      </c>
      <c r="D312" t="s">
        <v>670</v>
      </c>
      <c r="E312">
        <v>1600808</v>
      </c>
    </row>
    <row r="313" spans="1:5" x14ac:dyDescent="0.35">
      <c r="A313">
        <v>1700251</v>
      </c>
      <c r="B313" t="s">
        <v>686</v>
      </c>
      <c r="C313">
        <v>17</v>
      </c>
      <c r="D313" t="s">
        <v>687</v>
      </c>
      <c r="E313">
        <v>1700251</v>
      </c>
    </row>
    <row r="314" spans="1:5" x14ac:dyDescent="0.35">
      <c r="A314">
        <v>1700301</v>
      </c>
      <c r="B314" t="s">
        <v>688</v>
      </c>
      <c r="C314">
        <v>17</v>
      </c>
      <c r="D314" t="s">
        <v>687</v>
      </c>
      <c r="E314">
        <v>1700301</v>
      </c>
    </row>
    <row r="315" spans="1:5" x14ac:dyDescent="0.35">
      <c r="A315">
        <v>1700350</v>
      </c>
      <c r="B315" t="s">
        <v>689</v>
      </c>
      <c r="C315">
        <v>17</v>
      </c>
      <c r="D315" t="s">
        <v>687</v>
      </c>
      <c r="E315">
        <v>1700350</v>
      </c>
    </row>
    <row r="316" spans="1:5" x14ac:dyDescent="0.35">
      <c r="A316">
        <v>1700400</v>
      </c>
      <c r="B316" t="s">
        <v>690</v>
      </c>
      <c r="C316">
        <v>17</v>
      </c>
      <c r="D316" t="s">
        <v>687</v>
      </c>
      <c r="E316">
        <v>1700400</v>
      </c>
    </row>
    <row r="317" spans="1:5" x14ac:dyDescent="0.35">
      <c r="A317">
        <v>1700707</v>
      </c>
      <c r="B317" t="s">
        <v>691</v>
      </c>
      <c r="C317">
        <v>17</v>
      </c>
      <c r="D317" t="s">
        <v>687</v>
      </c>
      <c r="E317">
        <v>1700707</v>
      </c>
    </row>
    <row r="318" spans="1:5" x14ac:dyDescent="0.35">
      <c r="A318">
        <v>1701002</v>
      </c>
      <c r="B318" t="s">
        <v>692</v>
      </c>
      <c r="C318">
        <v>17</v>
      </c>
      <c r="D318" t="s">
        <v>687</v>
      </c>
      <c r="E318">
        <v>1701002</v>
      </c>
    </row>
    <row r="319" spans="1:5" x14ac:dyDescent="0.35">
      <c r="A319">
        <v>1701051</v>
      </c>
      <c r="B319" t="s">
        <v>693</v>
      </c>
      <c r="C319">
        <v>17</v>
      </c>
      <c r="D319" t="s">
        <v>687</v>
      </c>
      <c r="E319">
        <v>1701051</v>
      </c>
    </row>
    <row r="320" spans="1:5" x14ac:dyDescent="0.35">
      <c r="A320">
        <v>1701101</v>
      </c>
      <c r="B320" t="s">
        <v>694</v>
      </c>
      <c r="C320">
        <v>17</v>
      </c>
      <c r="D320" t="s">
        <v>687</v>
      </c>
      <c r="E320">
        <v>1701101</v>
      </c>
    </row>
    <row r="321" spans="1:5" x14ac:dyDescent="0.35">
      <c r="A321">
        <v>1701309</v>
      </c>
      <c r="B321" t="s">
        <v>695</v>
      </c>
      <c r="C321">
        <v>17</v>
      </c>
      <c r="D321" t="s">
        <v>687</v>
      </c>
      <c r="E321">
        <v>1701309</v>
      </c>
    </row>
    <row r="322" spans="1:5" x14ac:dyDescent="0.35">
      <c r="A322">
        <v>1701903</v>
      </c>
      <c r="B322" t="s">
        <v>696</v>
      </c>
      <c r="C322">
        <v>17</v>
      </c>
      <c r="D322" t="s">
        <v>687</v>
      </c>
      <c r="E322">
        <v>1701903</v>
      </c>
    </row>
    <row r="323" spans="1:5" x14ac:dyDescent="0.35">
      <c r="A323">
        <v>1702000</v>
      </c>
      <c r="B323" t="s">
        <v>697</v>
      </c>
      <c r="C323">
        <v>17</v>
      </c>
      <c r="D323" t="s">
        <v>687</v>
      </c>
      <c r="E323">
        <v>1702000</v>
      </c>
    </row>
    <row r="324" spans="1:5" x14ac:dyDescent="0.35">
      <c r="A324">
        <v>1702109</v>
      </c>
      <c r="B324" t="s">
        <v>698</v>
      </c>
      <c r="C324">
        <v>17</v>
      </c>
      <c r="D324" t="s">
        <v>687</v>
      </c>
      <c r="E324">
        <v>1702109</v>
      </c>
    </row>
    <row r="325" spans="1:5" x14ac:dyDescent="0.35">
      <c r="A325">
        <v>1702158</v>
      </c>
      <c r="B325" t="s">
        <v>699</v>
      </c>
      <c r="C325">
        <v>17</v>
      </c>
      <c r="D325" t="s">
        <v>687</v>
      </c>
      <c r="E325">
        <v>1702158</v>
      </c>
    </row>
    <row r="326" spans="1:5" x14ac:dyDescent="0.35">
      <c r="A326">
        <v>1702208</v>
      </c>
      <c r="B326" t="s">
        <v>700</v>
      </c>
      <c r="C326">
        <v>17</v>
      </c>
      <c r="D326" t="s">
        <v>687</v>
      </c>
      <c r="E326">
        <v>1702208</v>
      </c>
    </row>
    <row r="327" spans="1:5" x14ac:dyDescent="0.35">
      <c r="A327">
        <v>1702307</v>
      </c>
      <c r="B327" t="s">
        <v>701</v>
      </c>
      <c r="C327">
        <v>17</v>
      </c>
      <c r="D327" t="s">
        <v>687</v>
      </c>
      <c r="E327">
        <v>1702307</v>
      </c>
    </row>
    <row r="328" spans="1:5" x14ac:dyDescent="0.35">
      <c r="A328">
        <v>1702406</v>
      </c>
      <c r="B328" t="s">
        <v>702</v>
      </c>
      <c r="C328">
        <v>17</v>
      </c>
      <c r="D328" t="s">
        <v>687</v>
      </c>
      <c r="E328">
        <v>1702406</v>
      </c>
    </row>
    <row r="329" spans="1:5" x14ac:dyDescent="0.35">
      <c r="A329">
        <v>1702554</v>
      </c>
      <c r="B329" t="s">
        <v>703</v>
      </c>
      <c r="C329">
        <v>17</v>
      </c>
      <c r="D329" t="s">
        <v>687</v>
      </c>
      <c r="E329">
        <v>1702554</v>
      </c>
    </row>
    <row r="330" spans="1:5" x14ac:dyDescent="0.35">
      <c r="A330">
        <v>1702703</v>
      </c>
      <c r="B330" t="s">
        <v>704</v>
      </c>
      <c r="C330">
        <v>17</v>
      </c>
      <c r="D330" t="s">
        <v>687</v>
      </c>
      <c r="E330">
        <v>1702703</v>
      </c>
    </row>
    <row r="331" spans="1:5" x14ac:dyDescent="0.35">
      <c r="A331">
        <v>1702901</v>
      </c>
      <c r="B331" t="s">
        <v>705</v>
      </c>
      <c r="C331">
        <v>17</v>
      </c>
      <c r="D331" t="s">
        <v>687</v>
      </c>
      <c r="E331">
        <v>1702901</v>
      </c>
    </row>
    <row r="332" spans="1:5" x14ac:dyDescent="0.35">
      <c r="A332">
        <v>1703008</v>
      </c>
      <c r="B332" t="s">
        <v>706</v>
      </c>
      <c r="C332">
        <v>17</v>
      </c>
      <c r="D332" t="s">
        <v>687</v>
      </c>
      <c r="E332">
        <v>1703008</v>
      </c>
    </row>
    <row r="333" spans="1:5" x14ac:dyDescent="0.35">
      <c r="A333">
        <v>1703057</v>
      </c>
      <c r="B333" t="s">
        <v>707</v>
      </c>
      <c r="C333">
        <v>17</v>
      </c>
      <c r="D333" t="s">
        <v>687</v>
      </c>
      <c r="E333">
        <v>1703057</v>
      </c>
    </row>
    <row r="334" spans="1:5" x14ac:dyDescent="0.35">
      <c r="A334">
        <v>1703073</v>
      </c>
      <c r="B334" t="s">
        <v>708</v>
      </c>
      <c r="C334">
        <v>17</v>
      </c>
      <c r="D334" t="s">
        <v>687</v>
      </c>
      <c r="E334">
        <v>1703073</v>
      </c>
    </row>
    <row r="335" spans="1:5" x14ac:dyDescent="0.35">
      <c r="A335">
        <v>1703107</v>
      </c>
      <c r="B335" t="s">
        <v>709</v>
      </c>
      <c r="C335">
        <v>17</v>
      </c>
      <c r="D335" t="s">
        <v>687</v>
      </c>
      <c r="E335">
        <v>1703107</v>
      </c>
    </row>
    <row r="336" spans="1:5" x14ac:dyDescent="0.35">
      <c r="A336">
        <v>1703206</v>
      </c>
      <c r="B336" t="s">
        <v>710</v>
      </c>
      <c r="C336">
        <v>17</v>
      </c>
      <c r="D336" t="s">
        <v>687</v>
      </c>
      <c r="E336">
        <v>1703206</v>
      </c>
    </row>
    <row r="337" spans="1:5" x14ac:dyDescent="0.35">
      <c r="A337">
        <v>1703305</v>
      </c>
      <c r="B337" t="s">
        <v>546</v>
      </c>
      <c r="C337">
        <v>17</v>
      </c>
      <c r="D337" t="s">
        <v>687</v>
      </c>
      <c r="E337">
        <v>1703305</v>
      </c>
    </row>
    <row r="338" spans="1:5" x14ac:dyDescent="0.35">
      <c r="A338">
        <v>1703602</v>
      </c>
      <c r="B338" t="s">
        <v>711</v>
      </c>
      <c r="C338">
        <v>17</v>
      </c>
      <c r="D338" t="s">
        <v>687</v>
      </c>
      <c r="E338">
        <v>1703602</v>
      </c>
    </row>
    <row r="339" spans="1:5" x14ac:dyDescent="0.35">
      <c r="A339">
        <v>1703701</v>
      </c>
      <c r="B339" t="s">
        <v>712</v>
      </c>
      <c r="C339">
        <v>17</v>
      </c>
      <c r="D339" t="s">
        <v>687</v>
      </c>
      <c r="E339">
        <v>1703701</v>
      </c>
    </row>
    <row r="340" spans="1:5" x14ac:dyDescent="0.35">
      <c r="A340">
        <v>1703800</v>
      </c>
      <c r="B340" t="s">
        <v>713</v>
      </c>
      <c r="C340">
        <v>17</v>
      </c>
      <c r="D340" t="s">
        <v>687</v>
      </c>
      <c r="E340">
        <v>1703800</v>
      </c>
    </row>
    <row r="341" spans="1:5" x14ac:dyDescent="0.35">
      <c r="A341">
        <v>1703826</v>
      </c>
      <c r="B341" t="s">
        <v>714</v>
      </c>
      <c r="C341">
        <v>17</v>
      </c>
      <c r="D341" t="s">
        <v>687</v>
      </c>
      <c r="E341">
        <v>1703826</v>
      </c>
    </row>
    <row r="342" spans="1:5" x14ac:dyDescent="0.35">
      <c r="A342">
        <v>1703842</v>
      </c>
      <c r="B342" t="s">
        <v>715</v>
      </c>
      <c r="C342">
        <v>17</v>
      </c>
      <c r="D342" t="s">
        <v>687</v>
      </c>
      <c r="E342">
        <v>1703842</v>
      </c>
    </row>
    <row r="343" spans="1:5" x14ac:dyDescent="0.35">
      <c r="A343">
        <v>1703867</v>
      </c>
      <c r="B343" t="s">
        <v>716</v>
      </c>
      <c r="C343">
        <v>17</v>
      </c>
      <c r="D343" t="s">
        <v>687</v>
      </c>
      <c r="E343">
        <v>1703867</v>
      </c>
    </row>
    <row r="344" spans="1:5" x14ac:dyDescent="0.35">
      <c r="A344">
        <v>1703883</v>
      </c>
      <c r="B344" t="s">
        <v>717</v>
      </c>
      <c r="C344">
        <v>17</v>
      </c>
      <c r="D344" t="s">
        <v>687</v>
      </c>
      <c r="E344">
        <v>1703883</v>
      </c>
    </row>
    <row r="345" spans="1:5" x14ac:dyDescent="0.35">
      <c r="A345">
        <v>1703891</v>
      </c>
      <c r="B345" t="s">
        <v>718</v>
      </c>
      <c r="C345">
        <v>17</v>
      </c>
      <c r="D345" t="s">
        <v>687</v>
      </c>
      <c r="E345">
        <v>1703891</v>
      </c>
    </row>
    <row r="346" spans="1:5" x14ac:dyDescent="0.35">
      <c r="A346">
        <v>1703909</v>
      </c>
      <c r="B346" t="s">
        <v>719</v>
      </c>
      <c r="C346">
        <v>17</v>
      </c>
      <c r="D346" t="s">
        <v>687</v>
      </c>
      <c r="E346">
        <v>1703909</v>
      </c>
    </row>
    <row r="347" spans="1:5" x14ac:dyDescent="0.35">
      <c r="A347">
        <v>1704105</v>
      </c>
      <c r="B347" t="s">
        <v>720</v>
      </c>
      <c r="C347">
        <v>17</v>
      </c>
      <c r="D347" t="s">
        <v>687</v>
      </c>
      <c r="E347">
        <v>1704105</v>
      </c>
    </row>
    <row r="348" spans="1:5" x14ac:dyDescent="0.35">
      <c r="A348">
        <v>1704600</v>
      </c>
      <c r="B348" t="s">
        <v>721</v>
      </c>
      <c r="C348">
        <v>17</v>
      </c>
      <c r="D348" t="s">
        <v>687</v>
      </c>
      <c r="E348">
        <v>1704600</v>
      </c>
    </row>
    <row r="349" spans="1:5" x14ac:dyDescent="0.35">
      <c r="A349">
        <v>1705102</v>
      </c>
      <c r="B349" t="s">
        <v>722</v>
      </c>
      <c r="C349">
        <v>17</v>
      </c>
      <c r="D349" t="s">
        <v>687</v>
      </c>
      <c r="E349">
        <v>1705102</v>
      </c>
    </row>
    <row r="350" spans="1:5" x14ac:dyDescent="0.35">
      <c r="A350">
        <v>1705508</v>
      </c>
      <c r="B350" t="s">
        <v>723</v>
      </c>
      <c r="C350">
        <v>17</v>
      </c>
      <c r="D350" t="s">
        <v>687</v>
      </c>
      <c r="E350">
        <v>1705508</v>
      </c>
    </row>
    <row r="351" spans="1:5" x14ac:dyDescent="0.35">
      <c r="A351">
        <v>1705557</v>
      </c>
      <c r="B351" t="s">
        <v>724</v>
      </c>
      <c r="C351">
        <v>17</v>
      </c>
      <c r="D351" t="s">
        <v>687</v>
      </c>
      <c r="E351">
        <v>1705557</v>
      </c>
    </row>
    <row r="352" spans="1:5" x14ac:dyDescent="0.35">
      <c r="A352">
        <v>1705607</v>
      </c>
      <c r="B352" t="s">
        <v>725</v>
      </c>
      <c r="C352">
        <v>17</v>
      </c>
      <c r="D352" t="s">
        <v>687</v>
      </c>
      <c r="E352">
        <v>1705607</v>
      </c>
    </row>
    <row r="353" spans="1:5" x14ac:dyDescent="0.35">
      <c r="A353">
        <v>1706001</v>
      </c>
      <c r="B353" t="s">
        <v>726</v>
      </c>
      <c r="C353">
        <v>17</v>
      </c>
      <c r="D353" t="s">
        <v>687</v>
      </c>
      <c r="E353">
        <v>1706001</v>
      </c>
    </row>
    <row r="354" spans="1:5" x14ac:dyDescent="0.35">
      <c r="A354">
        <v>1706100</v>
      </c>
      <c r="B354" t="s">
        <v>727</v>
      </c>
      <c r="C354">
        <v>17</v>
      </c>
      <c r="D354" t="s">
        <v>687</v>
      </c>
      <c r="E354">
        <v>1706100</v>
      </c>
    </row>
    <row r="355" spans="1:5" x14ac:dyDescent="0.35">
      <c r="A355">
        <v>1706258</v>
      </c>
      <c r="B355" t="s">
        <v>728</v>
      </c>
      <c r="C355">
        <v>17</v>
      </c>
      <c r="D355" t="s">
        <v>687</v>
      </c>
      <c r="E355">
        <v>1706258</v>
      </c>
    </row>
    <row r="356" spans="1:5" x14ac:dyDescent="0.35">
      <c r="A356">
        <v>1706506</v>
      </c>
      <c r="B356" t="s">
        <v>729</v>
      </c>
      <c r="C356">
        <v>17</v>
      </c>
      <c r="D356" t="s">
        <v>687</v>
      </c>
      <c r="E356">
        <v>1706506</v>
      </c>
    </row>
    <row r="357" spans="1:5" x14ac:dyDescent="0.35">
      <c r="A357">
        <v>1707009</v>
      </c>
      <c r="B357" t="s">
        <v>730</v>
      </c>
      <c r="C357">
        <v>17</v>
      </c>
      <c r="D357" t="s">
        <v>687</v>
      </c>
      <c r="E357">
        <v>1707009</v>
      </c>
    </row>
    <row r="358" spans="1:5" x14ac:dyDescent="0.35">
      <c r="A358">
        <v>1707108</v>
      </c>
      <c r="B358" t="s">
        <v>731</v>
      </c>
      <c r="C358">
        <v>17</v>
      </c>
      <c r="D358" t="s">
        <v>687</v>
      </c>
      <c r="E358">
        <v>1707108</v>
      </c>
    </row>
    <row r="359" spans="1:5" x14ac:dyDescent="0.35">
      <c r="A359">
        <v>1707207</v>
      </c>
      <c r="B359" t="s">
        <v>732</v>
      </c>
      <c r="C359">
        <v>17</v>
      </c>
      <c r="D359" t="s">
        <v>687</v>
      </c>
      <c r="E359">
        <v>1707207</v>
      </c>
    </row>
    <row r="360" spans="1:5" x14ac:dyDescent="0.35">
      <c r="A360">
        <v>1707306</v>
      </c>
      <c r="B360" t="s">
        <v>733</v>
      </c>
      <c r="C360">
        <v>17</v>
      </c>
      <c r="D360" t="s">
        <v>687</v>
      </c>
      <c r="E360">
        <v>1707306</v>
      </c>
    </row>
    <row r="361" spans="1:5" x14ac:dyDescent="0.35">
      <c r="A361">
        <v>1707405</v>
      </c>
      <c r="B361" t="s">
        <v>734</v>
      </c>
      <c r="C361">
        <v>17</v>
      </c>
      <c r="D361" t="s">
        <v>687</v>
      </c>
      <c r="E361">
        <v>1707405</v>
      </c>
    </row>
    <row r="362" spans="1:5" x14ac:dyDescent="0.35">
      <c r="A362">
        <v>1707553</v>
      </c>
      <c r="B362" t="s">
        <v>735</v>
      </c>
      <c r="C362">
        <v>17</v>
      </c>
      <c r="D362" t="s">
        <v>687</v>
      </c>
      <c r="E362">
        <v>1707553</v>
      </c>
    </row>
    <row r="363" spans="1:5" x14ac:dyDescent="0.35">
      <c r="A363">
        <v>1707652</v>
      </c>
      <c r="B363" t="s">
        <v>736</v>
      </c>
      <c r="C363">
        <v>17</v>
      </c>
      <c r="D363" t="s">
        <v>687</v>
      </c>
      <c r="E363">
        <v>1707652</v>
      </c>
    </row>
    <row r="364" spans="1:5" x14ac:dyDescent="0.35">
      <c r="A364">
        <v>1707702</v>
      </c>
      <c r="B364" t="s">
        <v>737</v>
      </c>
      <c r="C364">
        <v>17</v>
      </c>
      <c r="D364" t="s">
        <v>687</v>
      </c>
      <c r="E364">
        <v>1707702</v>
      </c>
    </row>
    <row r="365" spans="1:5" x14ac:dyDescent="0.35">
      <c r="A365">
        <v>1708205</v>
      </c>
      <c r="B365" t="s">
        <v>738</v>
      </c>
      <c r="C365">
        <v>17</v>
      </c>
      <c r="D365" t="s">
        <v>687</v>
      </c>
      <c r="E365">
        <v>1708205</v>
      </c>
    </row>
    <row r="366" spans="1:5" x14ac:dyDescent="0.35">
      <c r="A366">
        <v>1708254</v>
      </c>
      <c r="B366" t="s">
        <v>739</v>
      </c>
      <c r="C366">
        <v>17</v>
      </c>
      <c r="D366" t="s">
        <v>687</v>
      </c>
      <c r="E366">
        <v>1708254</v>
      </c>
    </row>
    <row r="367" spans="1:5" x14ac:dyDescent="0.35">
      <c r="A367">
        <v>1708304</v>
      </c>
      <c r="B367" t="s">
        <v>740</v>
      </c>
      <c r="C367">
        <v>17</v>
      </c>
      <c r="D367" t="s">
        <v>687</v>
      </c>
      <c r="E367">
        <v>1708304</v>
      </c>
    </row>
    <row r="368" spans="1:5" x14ac:dyDescent="0.35">
      <c r="A368">
        <v>1709005</v>
      </c>
      <c r="B368" t="s">
        <v>741</v>
      </c>
      <c r="C368">
        <v>17</v>
      </c>
      <c r="D368" t="s">
        <v>687</v>
      </c>
      <c r="E368">
        <v>1709005</v>
      </c>
    </row>
    <row r="369" spans="1:5" x14ac:dyDescent="0.35">
      <c r="A369">
        <v>1709302</v>
      </c>
      <c r="B369" t="s">
        <v>742</v>
      </c>
      <c r="C369">
        <v>17</v>
      </c>
      <c r="D369" t="s">
        <v>687</v>
      </c>
      <c r="E369">
        <v>1709302</v>
      </c>
    </row>
    <row r="370" spans="1:5" x14ac:dyDescent="0.35">
      <c r="A370">
        <v>1709500</v>
      </c>
      <c r="B370" t="s">
        <v>743</v>
      </c>
      <c r="C370">
        <v>17</v>
      </c>
      <c r="D370" t="s">
        <v>687</v>
      </c>
      <c r="E370">
        <v>1709500</v>
      </c>
    </row>
    <row r="371" spans="1:5" x14ac:dyDescent="0.35">
      <c r="A371">
        <v>1709807</v>
      </c>
      <c r="B371" t="s">
        <v>744</v>
      </c>
      <c r="C371">
        <v>17</v>
      </c>
      <c r="D371" t="s">
        <v>687</v>
      </c>
      <c r="E371">
        <v>1709807</v>
      </c>
    </row>
    <row r="372" spans="1:5" x14ac:dyDescent="0.35">
      <c r="A372">
        <v>1710508</v>
      </c>
      <c r="B372" t="s">
        <v>745</v>
      </c>
      <c r="C372">
        <v>17</v>
      </c>
      <c r="D372" t="s">
        <v>687</v>
      </c>
      <c r="E372">
        <v>1710508</v>
      </c>
    </row>
    <row r="373" spans="1:5" x14ac:dyDescent="0.35">
      <c r="A373">
        <v>1710706</v>
      </c>
      <c r="B373" t="s">
        <v>746</v>
      </c>
      <c r="C373">
        <v>17</v>
      </c>
      <c r="D373" t="s">
        <v>687</v>
      </c>
      <c r="E373">
        <v>1710706</v>
      </c>
    </row>
    <row r="374" spans="1:5" x14ac:dyDescent="0.35">
      <c r="A374">
        <v>1710904</v>
      </c>
      <c r="B374" t="s">
        <v>747</v>
      </c>
      <c r="C374">
        <v>17</v>
      </c>
      <c r="D374" t="s">
        <v>687</v>
      </c>
      <c r="E374">
        <v>1710904</v>
      </c>
    </row>
    <row r="375" spans="1:5" x14ac:dyDescent="0.35">
      <c r="A375">
        <v>1711100</v>
      </c>
      <c r="B375" t="s">
        <v>748</v>
      </c>
      <c r="C375">
        <v>17</v>
      </c>
      <c r="D375" t="s">
        <v>687</v>
      </c>
      <c r="E375">
        <v>1711100</v>
      </c>
    </row>
    <row r="376" spans="1:5" x14ac:dyDescent="0.35">
      <c r="A376">
        <v>1711506</v>
      </c>
      <c r="B376" t="s">
        <v>749</v>
      </c>
      <c r="C376">
        <v>17</v>
      </c>
      <c r="D376" t="s">
        <v>687</v>
      </c>
      <c r="E376">
        <v>1711506</v>
      </c>
    </row>
    <row r="377" spans="1:5" x14ac:dyDescent="0.35">
      <c r="A377">
        <v>1711803</v>
      </c>
      <c r="B377" t="s">
        <v>750</v>
      </c>
      <c r="C377">
        <v>17</v>
      </c>
      <c r="D377" t="s">
        <v>687</v>
      </c>
      <c r="E377">
        <v>1711803</v>
      </c>
    </row>
    <row r="378" spans="1:5" x14ac:dyDescent="0.35">
      <c r="A378">
        <v>1711902</v>
      </c>
      <c r="B378" t="s">
        <v>751</v>
      </c>
      <c r="C378">
        <v>17</v>
      </c>
      <c r="D378" t="s">
        <v>687</v>
      </c>
      <c r="E378">
        <v>1711902</v>
      </c>
    </row>
    <row r="379" spans="1:5" x14ac:dyDescent="0.35">
      <c r="A379">
        <v>1711951</v>
      </c>
      <c r="B379" t="s">
        <v>752</v>
      </c>
      <c r="C379">
        <v>17</v>
      </c>
      <c r="D379" t="s">
        <v>687</v>
      </c>
      <c r="E379">
        <v>1711951</v>
      </c>
    </row>
    <row r="380" spans="1:5" x14ac:dyDescent="0.35">
      <c r="A380">
        <v>1712009</v>
      </c>
      <c r="B380" t="s">
        <v>753</v>
      </c>
      <c r="C380">
        <v>17</v>
      </c>
      <c r="D380" t="s">
        <v>687</v>
      </c>
      <c r="E380">
        <v>1712009</v>
      </c>
    </row>
    <row r="381" spans="1:5" x14ac:dyDescent="0.35">
      <c r="A381">
        <v>1712157</v>
      </c>
      <c r="B381" t="s">
        <v>754</v>
      </c>
      <c r="C381">
        <v>17</v>
      </c>
      <c r="D381" t="s">
        <v>687</v>
      </c>
      <c r="E381">
        <v>1712157</v>
      </c>
    </row>
    <row r="382" spans="1:5" x14ac:dyDescent="0.35">
      <c r="A382">
        <v>1712405</v>
      </c>
      <c r="B382" t="s">
        <v>755</v>
      </c>
      <c r="C382">
        <v>17</v>
      </c>
      <c r="D382" t="s">
        <v>687</v>
      </c>
      <c r="E382">
        <v>1712405</v>
      </c>
    </row>
    <row r="383" spans="1:5" x14ac:dyDescent="0.35">
      <c r="A383">
        <v>1712454</v>
      </c>
      <c r="B383" t="s">
        <v>756</v>
      </c>
      <c r="C383">
        <v>17</v>
      </c>
      <c r="D383" t="s">
        <v>687</v>
      </c>
      <c r="E383">
        <v>1712454</v>
      </c>
    </row>
    <row r="384" spans="1:5" x14ac:dyDescent="0.35">
      <c r="A384">
        <v>1712504</v>
      </c>
      <c r="B384" t="s">
        <v>757</v>
      </c>
      <c r="C384">
        <v>17</v>
      </c>
      <c r="D384" t="s">
        <v>687</v>
      </c>
      <c r="E384">
        <v>1712504</v>
      </c>
    </row>
    <row r="385" spans="1:5" x14ac:dyDescent="0.35">
      <c r="A385">
        <v>1712702</v>
      </c>
      <c r="B385" t="s">
        <v>758</v>
      </c>
      <c r="C385">
        <v>17</v>
      </c>
      <c r="D385" t="s">
        <v>687</v>
      </c>
      <c r="E385">
        <v>1712702</v>
      </c>
    </row>
    <row r="386" spans="1:5" x14ac:dyDescent="0.35">
      <c r="A386">
        <v>1712801</v>
      </c>
      <c r="B386" t="s">
        <v>759</v>
      </c>
      <c r="C386">
        <v>17</v>
      </c>
      <c r="D386" t="s">
        <v>687</v>
      </c>
      <c r="E386">
        <v>1712801</v>
      </c>
    </row>
    <row r="387" spans="1:5" x14ac:dyDescent="0.35">
      <c r="A387">
        <v>1713205</v>
      </c>
      <c r="B387" t="s">
        <v>760</v>
      </c>
      <c r="C387">
        <v>17</v>
      </c>
      <c r="D387" t="s">
        <v>687</v>
      </c>
      <c r="E387">
        <v>1713205</v>
      </c>
    </row>
    <row r="388" spans="1:5" x14ac:dyDescent="0.35">
      <c r="A388">
        <v>1713304</v>
      </c>
      <c r="B388" t="s">
        <v>761</v>
      </c>
      <c r="C388">
        <v>17</v>
      </c>
      <c r="D388" t="s">
        <v>687</v>
      </c>
      <c r="E388">
        <v>1713304</v>
      </c>
    </row>
    <row r="389" spans="1:5" x14ac:dyDescent="0.35">
      <c r="A389">
        <v>1713601</v>
      </c>
      <c r="B389" t="s">
        <v>762</v>
      </c>
      <c r="C389">
        <v>17</v>
      </c>
      <c r="D389" t="s">
        <v>687</v>
      </c>
      <c r="E389">
        <v>1713601</v>
      </c>
    </row>
    <row r="390" spans="1:5" x14ac:dyDescent="0.35">
      <c r="A390">
        <v>1713700</v>
      </c>
      <c r="B390" t="s">
        <v>763</v>
      </c>
      <c r="C390">
        <v>17</v>
      </c>
      <c r="D390" t="s">
        <v>687</v>
      </c>
      <c r="E390">
        <v>1713700</v>
      </c>
    </row>
    <row r="391" spans="1:5" x14ac:dyDescent="0.35">
      <c r="A391">
        <v>1713809</v>
      </c>
      <c r="B391" t="s">
        <v>764</v>
      </c>
      <c r="C391">
        <v>17</v>
      </c>
      <c r="D391" t="s">
        <v>687</v>
      </c>
      <c r="E391">
        <v>1713809</v>
      </c>
    </row>
    <row r="392" spans="1:5" x14ac:dyDescent="0.35">
      <c r="A392">
        <v>1713957</v>
      </c>
      <c r="B392" t="s">
        <v>765</v>
      </c>
      <c r="C392">
        <v>17</v>
      </c>
      <c r="D392" t="s">
        <v>687</v>
      </c>
      <c r="E392">
        <v>1713957</v>
      </c>
    </row>
    <row r="393" spans="1:5" x14ac:dyDescent="0.35">
      <c r="A393">
        <v>1714203</v>
      </c>
      <c r="B393" t="s">
        <v>766</v>
      </c>
      <c r="C393">
        <v>17</v>
      </c>
      <c r="D393" t="s">
        <v>687</v>
      </c>
      <c r="E393">
        <v>1714203</v>
      </c>
    </row>
    <row r="394" spans="1:5" x14ac:dyDescent="0.35">
      <c r="A394">
        <v>1714302</v>
      </c>
      <c r="B394" t="s">
        <v>767</v>
      </c>
      <c r="C394">
        <v>17</v>
      </c>
      <c r="D394" t="s">
        <v>687</v>
      </c>
      <c r="E394">
        <v>1714302</v>
      </c>
    </row>
    <row r="395" spans="1:5" x14ac:dyDescent="0.35">
      <c r="A395">
        <v>1714880</v>
      </c>
      <c r="B395" t="s">
        <v>768</v>
      </c>
      <c r="C395">
        <v>17</v>
      </c>
      <c r="D395" t="s">
        <v>687</v>
      </c>
      <c r="E395">
        <v>1714880</v>
      </c>
    </row>
    <row r="396" spans="1:5" x14ac:dyDescent="0.35">
      <c r="A396">
        <v>1715002</v>
      </c>
      <c r="B396" t="s">
        <v>769</v>
      </c>
      <c r="C396">
        <v>17</v>
      </c>
      <c r="D396" t="s">
        <v>687</v>
      </c>
      <c r="E396">
        <v>1715002</v>
      </c>
    </row>
    <row r="397" spans="1:5" x14ac:dyDescent="0.35">
      <c r="A397">
        <v>1715101</v>
      </c>
      <c r="B397" t="s">
        <v>770</v>
      </c>
      <c r="C397">
        <v>17</v>
      </c>
      <c r="D397" t="s">
        <v>687</v>
      </c>
      <c r="E397">
        <v>1715101</v>
      </c>
    </row>
    <row r="398" spans="1:5" x14ac:dyDescent="0.35">
      <c r="A398">
        <v>1715150</v>
      </c>
      <c r="B398" t="s">
        <v>771</v>
      </c>
      <c r="C398">
        <v>17</v>
      </c>
      <c r="D398" t="s">
        <v>687</v>
      </c>
      <c r="E398">
        <v>1715150</v>
      </c>
    </row>
    <row r="399" spans="1:5" x14ac:dyDescent="0.35">
      <c r="A399">
        <v>1715259</v>
      </c>
      <c r="B399" t="s">
        <v>772</v>
      </c>
      <c r="C399">
        <v>17</v>
      </c>
      <c r="D399" t="s">
        <v>687</v>
      </c>
      <c r="E399">
        <v>1715259</v>
      </c>
    </row>
    <row r="400" spans="1:5" x14ac:dyDescent="0.35">
      <c r="A400">
        <v>1715507</v>
      </c>
      <c r="B400" t="s">
        <v>773</v>
      </c>
      <c r="C400">
        <v>17</v>
      </c>
      <c r="D400" t="s">
        <v>687</v>
      </c>
      <c r="E400">
        <v>1715507</v>
      </c>
    </row>
    <row r="401" spans="1:5" x14ac:dyDescent="0.35">
      <c r="A401">
        <v>1715705</v>
      </c>
      <c r="B401" t="s">
        <v>774</v>
      </c>
      <c r="C401">
        <v>17</v>
      </c>
      <c r="D401" t="s">
        <v>687</v>
      </c>
      <c r="E401">
        <v>1715705</v>
      </c>
    </row>
    <row r="402" spans="1:5" x14ac:dyDescent="0.35">
      <c r="A402">
        <v>1715754</v>
      </c>
      <c r="B402" t="s">
        <v>775</v>
      </c>
      <c r="C402">
        <v>17</v>
      </c>
      <c r="D402" t="s">
        <v>687</v>
      </c>
      <c r="E402">
        <v>1715754</v>
      </c>
    </row>
    <row r="403" spans="1:5" x14ac:dyDescent="0.35">
      <c r="A403">
        <v>1716109</v>
      </c>
      <c r="B403" t="s">
        <v>776</v>
      </c>
      <c r="C403">
        <v>17</v>
      </c>
      <c r="D403" t="s">
        <v>687</v>
      </c>
      <c r="E403">
        <v>1716109</v>
      </c>
    </row>
    <row r="404" spans="1:5" x14ac:dyDescent="0.35">
      <c r="A404">
        <v>1716208</v>
      </c>
      <c r="B404" t="s">
        <v>777</v>
      </c>
      <c r="C404">
        <v>17</v>
      </c>
      <c r="D404" t="s">
        <v>687</v>
      </c>
      <c r="E404">
        <v>1716208</v>
      </c>
    </row>
    <row r="405" spans="1:5" x14ac:dyDescent="0.35">
      <c r="A405">
        <v>1716307</v>
      </c>
      <c r="B405" t="s">
        <v>615</v>
      </c>
      <c r="C405">
        <v>17</v>
      </c>
      <c r="D405" t="s">
        <v>687</v>
      </c>
      <c r="E405">
        <v>1716307</v>
      </c>
    </row>
    <row r="406" spans="1:5" x14ac:dyDescent="0.35">
      <c r="A406">
        <v>1716505</v>
      </c>
      <c r="B406" t="s">
        <v>778</v>
      </c>
      <c r="C406">
        <v>17</v>
      </c>
      <c r="D406" t="s">
        <v>687</v>
      </c>
      <c r="E406">
        <v>1716505</v>
      </c>
    </row>
    <row r="407" spans="1:5" x14ac:dyDescent="0.35">
      <c r="A407">
        <v>1716604</v>
      </c>
      <c r="B407" t="s">
        <v>779</v>
      </c>
      <c r="C407">
        <v>17</v>
      </c>
      <c r="D407" t="s">
        <v>687</v>
      </c>
      <c r="E407">
        <v>1716604</v>
      </c>
    </row>
    <row r="408" spans="1:5" x14ac:dyDescent="0.35">
      <c r="A408">
        <v>1716653</v>
      </c>
      <c r="B408" t="s">
        <v>780</v>
      </c>
      <c r="C408">
        <v>17</v>
      </c>
      <c r="D408" t="s">
        <v>687</v>
      </c>
      <c r="E408">
        <v>1716653</v>
      </c>
    </row>
    <row r="409" spans="1:5" x14ac:dyDescent="0.35">
      <c r="A409">
        <v>1716703</v>
      </c>
      <c r="B409" t="s">
        <v>781</v>
      </c>
      <c r="C409">
        <v>17</v>
      </c>
      <c r="D409" t="s">
        <v>687</v>
      </c>
      <c r="E409">
        <v>1716703</v>
      </c>
    </row>
    <row r="410" spans="1:5" x14ac:dyDescent="0.35">
      <c r="A410">
        <v>1717008</v>
      </c>
      <c r="B410" t="s">
        <v>782</v>
      </c>
      <c r="C410">
        <v>17</v>
      </c>
      <c r="D410" t="s">
        <v>687</v>
      </c>
      <c r="E410">
        <v>1717008</v>
      </c>
    </row>
    <row r="411" spans="1:5" x14ac:dyDescent="0.35">
      <c r="A411">
        <v>1717206</v>
      </c>
      <c r="B411" t="s">
        <v>783</v>
      </c>
      <c r="C411">
        <v>17</v>
      </c>
      <c r="D411" t="s">
        <v>687</v>
      </c>
      <c r="E411">
        <v>1717206</v>
      </c>
    </row>
    <row r="412" spans="1:5" x14ac:dyDescent="0.35">
      <c r="A412">
        <v>1717503</v>
      </c>
      <c r="B412" t="s">
        <v>784</v>
      </c>
      <c r="C412">
        <v>17</v>
      </c>
      <c r="D412" t="s">
        <v>687</v>
      </c>
      <c r="E412">
        <v>1717503</v>
      </c>
    </row>
    <row r="413" spans="1:5" x14ac:dyDescent="0.35">
      <c r="A413">
        <v>1717800</v>
      </c>
      <c r="B413" t="s">
        <v>785</v>
      </c>
      <c r="C413">
        <v>17</v>
      </c>
      <c r="D413" t="s">
        <v>687</v>
      </c>
      <c r="E413">
        <v>1717800</v>
      </c>
    </row>
    <row r="414" spans="1:5" x14ac:dyDescent="0.35">
      <c r="A414">
        <v>1717909</v>
      </c>
      <c r="B414" t="s">
        <v>786</v>
      </c>
      <c r="C414">
        <v>17</v>
      </c>
      <c r="D414" t="s">
        <v>687</v>
      </c>
      <c r="E414">
        <v>1717909</v>
      </c>
    </row>
    <row r="415" spans="1:5" x14ac:dyDescent="0.35">
      <c r="A415">
        <v>1718006</v>
      </c>
      <c r="B415" t="s">
        <v>787</v>
      </c>
      <c r="C415">
        <v>17</v>
      </c>
      <c r="D415" t="s">
        <v>687</v>
      </c>
      <c r="E415">
        <v>1718006</v>
      </c>
    </row>
    <row r="416" spans="1:5" x14ac:dyDescent="0.35">
      <c r="A416">
        <v>1718204</v>
      </c>
      <c r="B416" t="s">
        <v>788</v>
      </c>
      <c r="C416">
        <v>17</v>
      </c>
      <c r="D416" t="s">
        <v>687</v>
      </c>
      <c r="E416">
        <v>1718204</v>
      </c>
    </row>
    <row r="417" spans="1:5" x14ac:dyDescent="0.35">
      <c r="A417">
        <v>1718303</v>
      </c>
      <c r="B417" t="s">
        <v>789</v>
      </c>
      <c r="C417">
        <v>17</v>
      </c>
      <c r="D417" t="s">
        <v>687</v>
      </c>
      <c r="E417">
        <v>1718303</v>
      </c>
    </row>
    <row r="418" spans="1:5" x14ac:dyDescent="0.35">
      <c r="A418">
        <v>1718402</v>
      </c>
      <c r="B418" t="s">
        <v>790</v>
      </c>
      <c r="C418">
        <v>17</v>
      </c>
      <c r="D418" t="s">
        <v>687</v>
      </c>
      <c r="E418">
        <v>1718402</v>
      </c>
    </row>
    <row r="419" spans="1:5" x14ac:dyDescent="0.35">
      <c r="A419">
        <v>1718451</v>
      </c>
      <c r="B419" t="s">
        <v>791</v>
      </c>
      <c r="C419">
        <v>17</v>
      </c>
      <c r="D419" t="s">
        <v>687</v>
      </c>
      <c r="E419">
        <v>1718451</v>
      </c>
    </row>
    <row r="420" spans="1:5" x14ac:dyDescent="0.35">
      <c r="A420">
        <v>1718501</v>
      </c>
      <c r="B420" t="s">
        <v>792</v>
      </c>
      <c r="C420">
        <v>17</v>
      </c>
      <c r="D420" t="s">
        <v>687</v>
      </c>
      <c r="E420">
        <v>1718501</v>
      </c>
    </row>
    <row r="421" spans="1:5" x14ac:dyDescent="0.35">
      <c r="A421">
        <v>1718550</v>
      </c>
      <c r="B421" t="s">
        <v>793</v>
      </c>
      <c r="C421">
        <v>17</v>
      </c>
      <c r="D421" t="s">
        <v>687</v>
      </c>
      <c r="E421">
        <v>1718550</v>
      </c>
    </row>
    <row r="422" spans="1:5" x14ac:dyDescent="0.35">
      <c r="A422">
        <v>1718659</v>
      </c>
      <c r="B422" t="s">
        <v>794</v>
      </c>
      <c r="C422">
        <v>17</v>
      </c>
      <c r="D422" t="s">
        <v>687</v>
      </c>
      <c r="E422">
        <v>1718659</v>
      </c>
    </row>
    <row r="423" spans="1:5" x14ac:dyDescent="0.35">
      <c r="A423">
        <v>1718709</v>
      </c>
      <c r="B423" t="s">
        <v>795</v>
      </c>
      <c r="C423">
        <v>17</v>
      </c>
      <c r="D423" t="s">
        <v>687</v>
      </c>
      <c r="E423">
        <v>1718709</v>
      </c>
    </row>
    <row r="424" spans="1:5" x14ac:dyDescent="0.35">
      <c r="A424">
        <v>1718758</v>
      </c>
      <c r="B424" t="s">
        <v>796</v>
      </c>
      <c r="C424">
        <v>17</v>
      </c>
      <c r="D424" t="s">
        <v>687</v>
      </c>
      <c r="E424">
        <v>1718758</v>
      </c>
    </row>
    <row r="425" spans="1:5" x14ac:dyDescent="0.35">
      <c r="A425">
        <v>1718808</v>
      </c>
      <c r="B425" t="s">
        <v>797</v>
      </c>
      <c r="C425">
        <v>17</v>
      </c>
      <c r="D425" t="s">
        <v>687</v>
      </c>
      <c r="E425">
        <v>1718808</v>
      </c>
    </row>
    <row r="426" spans="1:5" x14ac:dyDescent="0.35">
      <c r="A426">
        <v>1718840</v>
      </c>
      <c r="B426" t="s">
        <v>798</v>
      </c>
      <c r="C426">
        <v>17</v>
      </c>
      <c r="D426" t="s">
        <v>687</v>
      </c>
      <c r="E426">
        <v>1718840</v>
      </c>
    </row>
    <row r="427" spans="1:5" x14ac:dyDescent="0.35">
      <c r="A427">
        <v>1718865</v>
      </c>
      <c r="B427" t="s">
        <v>799</v>
      </c>
      <c r="C427">
        <v>17</v>
      </c>
      <c r="D427" t="s">
        <v>687</v>
      </c>
      <c r="E427">
        <v>1718865</v>
      </c>
    </row>
    <row r="428" spans="1:5" x14ac:dyDescent="0.35">
      <c r="A428">
        <v>1718881</v>
      </c>
      <c r="B428" t="s">
        <v>800</v>
      </c>
      <c r="C428">
        <v>17</v>
      </c>
      <c r="D428" t="s">
        <v>687</v>
      </c>
      <c r="E428">
        <v>1718881</v>
      </c>
    </row>
    <row r="429" spans="1:5" x14ac:dyDescent="0.35">
      <c r="A429">
        <v>1718899</v>
      </c>
      <c r="B429" t="s">
        <v>801</v>
      </c>
      <c r="C429">
        <v>17</v>
      </c>
      <c r="D429" t="s">
        <v>687</v>
      </c>
      <c r="E429">
        <v>1718899</v>
      </c>
    </row>
    <row r="430" spans="1:5" x14ac:dyDescent="0.35">
      <c r="A430">
        <v>1718907</v>
      </c>
      <c r="B430" t="s">
        <v>802</v>
      </c>
      <c r="C430">
        <v>17</v>
      </c>
      <c r="D430" t="s">
        <v>687</v>
      </c>
      <c r="E430">
        <v>1718907</v>
      </c>
    </row>
    <row r="431" spans="1:5" x14ac:dyDescent="0.35">
      <c r="A431">
        <v>1719004</v>
      </c>
      <c r="B431" t="s">
        <v>803</v>
      </c>
      <c r="C431">
        <v>17</v>
      </c>
      <c r="D431" t="s">
        <v>687</v>
      </c>
      <c r="E431">
        <v>1719004</v>
      </c>
    </row>
    <row r="432" spans="1:5" x14ac:dyDescent="0.35">
      <c r="A432">
        <v>1720002</v>
      </c>
      <c r="B432" t="s">
        <v>804</v>
      </c>
      <c r="C432">
        <v>17</v>
      </c>
      <c r="D432" t="s">
        <v>687</v>
      </c>
      <c r="E432">
        <v>1720002</v>
      </c>
    </row>
    <row r="433" spans="1:5" x14ac:dyDescent="0.35">
      <c r="A433">
        <v>1720101</v>
      </c>
      <c r="B433" t="s">
        <v>805</v>
      </c>
      <c r="C433">
        <v>17</v>
      </c>
      <c r="D433" t="s">
        <v>687</v>
      </c>
      <c r="E433">
        <v>1720101</v>
      </c>
    </row>
    <row r="434" spans="1:5" x14ac:dyDescent="0.35">
      <c r="A434">
        <v>1720150</v>
      </c>
      <c r="B434" t="s">
        <v>806</v>
      </c>
      <c r="C434">
        <v>17</v>
      </c>
      <c r="D434" t="s">
        <v>687</v>
      </c>
      <c r="E434">
        <v>1720150</v>
      </c>
    </row>
    <row r="435" spans="1:5" x14ac:dyDescent="0.35">
      <c r="A435">
        <v>1720200</v>
      </c>
      <c r="B435" t="s">
        <v>807</v>
      </c>
      <c r="C435">
        <v>17</v>
      </c>
      <c r="D435" t="s">
        <v>687</v>
      </c>
      <c r="E435">
        <v>1720200</v>
      </c>
    </row>
    <row r="436" spans="1:5" x14ac:dyDescent="0.35">
      <c r="A436">
        <v>1720259</v>
      </c>
      <c r="B436" t="s">
        <v>808</v>
      </c>
      <c r="C436">
        <v>17</v>
      </c>
      <c r="D436" t="s">
        <v>687</v>
      </c>
      <c r="E436">
        <v>1720259</v>
      </c>
    </row>
    <row r="437" spans="1:5" x14ac:dyDescent="0.35">
      <c r="A437">
        <v>1720309</v>
      </c>
      <c r="B437" t="s">
        <v>809</v>
      </c>
      <c r="C437">
        <v>17</v>
      </c>
      <c r="D437" t="s">
        <v>687</v>
      </c>
      <c r="E437">
        <v>1720309</v>
      </c>
    </row>
    <row r="438" spans="1:5" x14ac:dyDescent="0.35">
      <c r="A438">
        <v>1720499</v>
      </c>
      <c r="B438" t="s">
        <v>810</v>
      </c>
      <c r="C438">
        <v>17</v>
      </c>
      <c r="D438" t="s">
        <v>687</v>
      </c>
      <c r="E438">
        <v>1720499</v>
      </c>
    </row>
    <row r="439" spans="1:5" x14ac:dyDescent="0.35">
      <c r="A439">
        <v>1720655</v>
      </c>
      <c r="B439" t="s">
        <v>811</v>
      </c>
      <c r="C439">
        <v>17</v>
      </c>
      <c r="D439" t="s">
        <v>687</v>
      </c>
      <c r="E439">
        <v>1720655</v>
      </c>
    </row>
    <row r="440" spans="1:5" x14ac:dyDescent="0.35">
      <c r="A440">
        <v>1720804</v>
      </c>
      <c r="B440" t="s">
        <v>812</v>
      </c>
      <c r="C440">
        <v>17</v>
      </c>
      <c r="D440" t="s">
        <v>687</v>
      </c>
      <c r="E440">
        <v>1720804</v>
      </c>
    </row>
    <row r="441" spans="1:5" x14ac:dyDescent="0.35">
      <c r="A441">
        <v>1720853</v>
      </c>
      <c r="B441" t="s">
        <v>813</v>
      </c>
      <c r="C441">
        <v>17</v>
      </c>
      <c r="D441" t="s">
        <v>687</v>
      </c>
      <c r="E441">
        <v>1720853</v>
      </c>
    </row>
    <row r="442" spans="1:5" x14ac:dyDescent="0.35">
      <c r="A442">
        <v>1720903</v>
      </c>
      <c r="B442" t="s">
        <v>814</v>
      </c>
      <c r="C442">
        <v>17</v>
      </c>
      <c r="D442" t="s">
        <v>687</v>
      </c>
      <c r="E442">
        <v>1720903</v>
      </c>
    </row>
    <row r="443" spans="1:5" x14ac:dyDescent="0.35">
      <c r="A443">
        <v>1720937</v>
      </c>
      <c r="B443" t="s">
        <v>815</v>
      </c>
      <c r="C443">
        <v>17</v>
      </c>
      <c r="D443" t="s">
        <v>687</v>
      </c>
      <c r="E443">
        <v>1720937</v>
      </c>
    </row>
    <row r="444" spans="1:5" x14ac:dyDescent="0.35">
      <c r="A444">
        <v>1720978</v>
      </c>
      <c r="B444" t="s">
        <v>816</v>
      </c>
      <c r="C444">
        <v>17</v>
      </c>
      <c r="D444" t="s">
        <v>687</v>
      </c>
      <c r="E444">
        <v>1720978</v>
      </c>
    </row>
    <row r="445" spans="1:5" x14ac:dyDescent="0.35">
      <c r="A445">
        <v>1721000</v>
      </c>
      <c r="B445" t="s">
        <v>817</v>
      </c>
      <c r="C445">
        <v>17</v>
      </c>
      <c r="D445" t="s">
        <v>687</v>
      </c>
      <c r="E445">
        <v>1721000</v>
      </c>
    </row>
    <row r="446" spans="1:5" x14ac:dyDescent="0.35">
      <c r="A446">
        <v>1721109</v>
      </c>
      <c r="B446" t="s">
        <v>818</v>
      </c>
      <c r="C446">
        <v>17</v>
      </c>
      <c r="D446" t="s">
        <v>687</v>
      </c>
      <c r="E446">
        <v>1721109</v>
      </c>
    </row>
    <row r="447" spans="1:5" x14ac:dyDescent="0.35">
      <c r="A447">
        <v>1721208</v>
      </c>
      <c r="B447" t="s">
        <v>819</v>
      </c>
      <c r="C447">
        <v>17</v>
      </c>
      <c r="D447" t="s">
        <v>687</v>
      </c>
      <c r="E447">
        <v>1721208</v>
      </c>
    </row>
    <row r="448" spans="1:5" x14ac:dyDescent="0.35">
      <c r="A448">
        <v>1721257</v>
      </c>
      <c r="B448" t="s">
        <v>820</v>
      </c>
      <c r="C448">
        <v>17</v>
      </c>
      <c r="D448" t="s">
        <v>687</v>
      </c>
      <c r="E448">
        <v>1721257</v>
      </c>
    </row>
    <row r="449" spans="1:5" x14ac:dyDescent="0.35">
      <c r="A449">
        <v>1721307</v>
      </c>
      <c r="B449" t="s">
        <v>821</v>
      </c>
      <c r="C449">
        <v>17</v>
      </c>
      <c r="D449" t="s">
        <v>687</v>
      </c>
      <c r="E449">
        <v>1721307</v>
      </c>
    </row>
    <row r="450" spans="1:5" x14ac:dyDescent="0.35">
      <c r="A450">
        <v>1722081</v>
      </c>
      <c r="B450" t="s">
        <v>822</v>
      </c>
      <c r="C450">
        <v>17</v>
      </c>
      <c r="D450" t="s">
        <v>687</v>
      </c>
      <c r="E450">
        <v>1722081</v>
      </c>
    </row>
    <row r="451" spans="1:5" x14ac:dyDescent="0.35">
      <c r="A451">
        <v>1722107</v>
      </c>
      <c r="B451" t="s">
        <v>823</v>
      </c>
      <c r="C451">
        <v>17</v>
      </c>
      <c r="D451" t="s">
        <v>687</v>
      </c>
      <c r="E451">
        <v>1722107</v>
      </c>
    </row>
    <row r="452" spans="1:5" x14ac:dyDescent="0.35">
      <c r="A452">
        <v>2100055</v>
      </c>
      <c r="B452" t="s">
        <v>824</v>
      </c>
      <c r="C452">
        <v>21</v>
      </c>
      <c r="D452" t="s">
        <v>103</v>
      </c>
      <c r="E452">
        <v>2100055</v>
      </c>
    </row>
    <row r="453" spans="1:5" x14ac:dyDescent="0.35">
      <c r="A453">
        <v>2100105</v>
      </c>
      <c r="B453" t="s">
        <v>825</v>
      </c>
      <c r="C453">
        <v>21</v>
      </c>
      <c r="D453" t="s">
        <v>103</v>
      </c>
      <c r="E453">
        <v>2100105</v>
      </c>
    </row>
    <row r="454" spans="1:5" x14ac:dyDescent="0.35">
      <c r="A454">
        <v>2100154</v>
      </c>
      <c r="B454" t="s">
        <v>826</v>
      </c>
      <c r="C454">
        <v>21</v>
      </c>
      <c r="D454" t="s">
        <v>103</v>
      </c>
      <c r="E454">
        <v>2100154</v>
      </c>
    </row>
    <row r="455" spans="1:5" x14ac:dyDescent="0.35">
      <c r="A455">
        <v>2100204</v>
      </c>
      <c r="B455" t="s">
        <v>827</v>
      </c>
      <c r="C455">
        <v>21</v>
      </c>
      <c r="D455" t="s">
        <v>103</v>
      </c>
      <c r="E455">
        <v>2100204</v>
      </c>
    </row>
    <row r="456" spans="1:5" x14ac:dyDescent="0.35">
      <c r="A456">
        <v>2100303</v>
      </c>
      <c r="B456" t="s">
        <v>828</v>
      </c>
      <c r="C456">
        <v>21</v>
      </c>
      <c r="D456" t="s">
        <v>103</v>
      </c>
      <c r="E456">
        <v>2100303</v>
      </c>
    </row>
    <row r="457" spans="1:5" x14ac:dyDescent="0.35">
      <c r="A457">
        <v>2100402</v>
      </c>
      <c r="B457" t="s">
        <v>829</v>
      </c>
      <c r="C457">
        <v>21</v>
      </c>
      <c r="D457" t="s">
        <v>103</v>
      </c>
      <c r="E457">
        <v>2100402</v>
      </c>
    </row>
    <row r="458" spans="1:5" x14ac:dyDescent="0.35">
      <c r="A458">
        <v>2100436</v>
      </c>
      <c r="B458" t="s">
        <v>830</v>
      </c>
      <c r="C458">
        <v>21</v>
      </c>
      <c r="D458" t="s">
        <v>103</v>
      </c>
      <c r="E458">
        <v>2100436</v>
      </c>
    </row>
    <row r="459" spans="1:5" x14ac:dyDescent="0.35">
      <c r="A459">
        <v>2100477</v>
      </c>
      <c r="B459" t="s">
        <v>831</v>
      </c>
      <c r="C459">
        <v>21</v>
      </c>
      <c r="D459" t="s">
        <v>103</v>
      </c>
      <c r="E459">
        <v>2100477</v>
      </c>
    </row>
    <row r="460" spans="1:5" x14ac:dyDescent="0.35">
      <c r="A460">
        <v>2100501</v>
      </c>
      <c r="B460" t="s">
        <v>832</v>
      </c>
      <c r="C460">
        <v>21</v>
      </c>
      <c r="D460" t="s">
        <v>103</v>
      </c>
      <c r="E460">
        <v>2100501</v>
      </c>
    </row>
    <row r="461" spans="1:5" x14ac:dyDescent="0.35">
      <c r="A461">
        <v>2100550</v>
      </c>
      <c r="B461" t="s">
        <v>833</v>
      </c>
      <c r="C461">
        <v>21</v>
      </c>
      <c r="D461" t="s">
        <v>103</v>
      </c>
      <c r="E461">
        <v>2100550</v>
      </c>
    </row>
    <row r="462" spans="1:5" x14ac:dyDescent="0.35">
      <c r="A462">
        <v>2100600</v>
      </c>
      <c r="B462" t="s">
        <v>834</v>
      </c>
      <c r="C462">
        <v>21</v>
      </c>
      <c r="D462" t="s">
        <v>103</v>
      </c>
      <c r="E462">
        <v>2100600</v>
      </c>
    </row>
    <row r="463" spans="1:5" x14ac:dyDescent="0.35">
      <c r="A463">
        <v>2100709</v>
      </c>
      <c r="B463" t="s">
        <v>835</v>
      </c>
      <c r="C463">
        <v>21</v>
      </c>
      <c r="D463" t="s">
        <v>103</v>
      </c>
      <c r="E463">
        <v>2100709</v>
      </c>
    </row>
    <row r="464" spans="1:5" x14ac:dyDescent="0.35">
      <c r="A464">
        <v>2100808</v>
      </c>
      <c r="B464" t="s">
        <v>836</v>
      </c>
      <c r="C464">
        <v>21</v>
      </c>
      <c r="D464" t="s">
        <v>103</v>
      </c>
      <c r="E464">
        <v>2100808</v>
      </c>
    </row>
    <row r="465" spans="1:5" x14ac:dyDescent="0.35">
      <c r="A465">
        <v>2100832</v>
      </c>
      <c r="B465" t="s">
        <v>837</v>
      </c>
      <c r="C465">
        <v>21</v>
      </c>
      <c r="D465" t="s">
        <v>103</v>
      </c>
      <c r="E465">
        <v>2100832</v>
      </c>
    </row>
    <row r="466" spans="1:5" x14ac:dyDescent="0.35">
      <c r="A466">
        <v>2100873</v>
      </c>
      <c r="B466" t="s">
        <v>699</v>
      </c>
      <c r="C466">
        <v>21</v>
      </c>
      <c r="D466" t="s">
        <v>103</v>
      </c>
      <c r="E466">
        <v>2100873</v>
      </c>
    </row>
    <row r="467" spans="1:5" x14ac:dyDescent="0.35">
      <c r="A467">
        <v>2100907</v>
      </c>
      <c r="B467" t="s">
        <v>838</v>
      </c>
      <c r="C467">
        <v>21</v>
      </c>
      <c r="D467" t="s">
        <v>103</v>
      </c>
      <c r="E467">
        <v>2100907</v>
      </c>
    </row>
    <row r="468" spans="1:5" x14ac:dyDescent="0.35">
      <c r="A468">
        <v>2100956</v>
      </c>
      <c r="B468" t="s">
        <v>839</v>
      </c>
      <c r="C468">
        <v>21</v>
      </c>
      <c r="D468" t="s">
        <v>103</v>
      </c>
      <c r="E468">
        <v>2100956</v>
      </c>
    </row>
    <row r="469" spans="1:5" x14ac:dyDescent="0.35">
      <c r="A469">
        <v>2101004</v>
      </c>
      <c r="B469" t="s">
        <v>840</v>
      </c>
      <c r="C469">
        <v>21</v>
      </c>
      <c r="D469" t="s">
        <v>103</v>
      </c>
      <c r="E469">
        <v>2101004</v>
      </c>
    </row>
    <row r="470" spans="1:5" x14ac:dyDescent="0.35">
      <c r="A470">
        <v>2101103</v>
      </c>
      <c r="B470" t="s">
        <v>841</v>
      </c>
      <c r="C470">
        <v>21</v>
      </c>
      <c r="D470" t="s">
        <v>103</v>
      </c>
      <c r="E470">
        <v>2101103</v>
      </c>
    </row>
    <row r="471" spans="1:5" x14ac:dyDescent="0.35">
      <c r="A471">
        <v>2101202</v>
      </c>
      <c r="B471" t="s">
        <v>842</v>
      </c>
      <c r="C471">
        <v>21</v>
      </c>
      <c r="D471" t="s">
        <v>103</v>
      </c>
      <c r="E471">
        <v>2101202</v>
      </c>
    </row>
    <row r="472" spans="1:5" x14ac:dyDescent="0.35">
      <c r="A472">
        <v>2101251</v>
      </c>
      <c r="B472" t="s">
        <v>843</v>
      </c>
      <c r="C472">
        <v>21</v>
      </c>
      <c r="D472" t="s">
        <v>103</v>
      </c>
      <c r="E472">
        <v>2101251</v>
      </c>
    </row>
    <row r="473" spans="1:5" x14ac:dyDescent="0.35">
      <c r="A473">
        <v>2101301</v>
      </c>
      <c r="B473" t="s">
        <v>844</v>
      </c>
      <c r="C473">
        <v>21</v>
      </c>
      <c r="D473" t="s">
        <v>103</v>
      </c>
      <c r="E473">
        <v>2101301</v>
      </c>
    </row>
    <row r="474" spans="1:5" x14ac:dyDescent="0.35">
      <c r="A474">
        <v>2101350</v>
      </c>
      <c r="B474" t="s">
        <v>845</v>
      </c>
      <c r="C474">
        <v>21</v>
      </c>
      <c r="D474" t="s">
        <v>103</v>
      </c>
      <c r="E474">
        <v>2101350</v>
      </c>
    </row>
    <row r="475" spans="1:5" x14ac:dyDescent="0.35">
      <c r="A475">
        <v>2101400</v>
      </c>
      <c r="B475" t="s">
        <v>846</v>
      </c>
      <c r="C475">
        <v>21</v>
      </c>
      <c r="D475" t="s">
        <v>103</v>
      </c>
      <c r="E475">
        <v>2101400</v>
      </c>
    </row>
    <row r="476" spans="1:5" x14ac:dyDescent="0.35">
      <c r="A476">
        <v>2101509</v>
      </c>
      <c r="B476" t="s">
        <v>847</v>
      </c>
      <c r="C476">
        <v>21</v>
      </c>
      <c r="D476" t="s">
        <v>103</v>
      </c>
      <c r="E476">
        <v>2101509</v>
      </c>
    </row>
    <row r="477" spans="1:5" x14ac:dyDescent="0.35">
      <c r="A477">
        <v>2101608</v>
      </c>
      <c r="B477" t="s">
        <v>848</v>
      </c>
      <c r="C477">
        <v>21</v>
      </c>
      <c r="D477" t="s">
        <v>103</v>
      </c>
      <c r="E477">
        <v>2101608</v>
      </c>
    </row>
    <row r="478" spans="1:5" x14ac:dyDescent="0.35">
      <c r="A478">
        <v>2101707</v>
      </c>
      <c r="B478" t="s">
        <v>849</v>
      </c>
      <c r="C478">
        <v>21</v>
      </c>
      <c r="D478" t="s">
        <v>103</v>
      </c>
      <c r="E478">
        <v>2101707</v>
      </c>
    </row>
    <row r="479" spans="1:5" x14ac:dyDescent="0.35">
      <c r="A479">
        <v>2101731</v>
      </c>
      <c r="B479" t="s">
        <v>850</v>
      </c>
      <c r="C479">
        <v>21</v>
      </c>
      <c r="D479" t="s">
        <v>103</v>
      </c>
      <c r="E479">
        <v>2101731</v>
      </c>
    </row>
    <row r="480" spans="1:5" x14ac:dyDescent="0.35">
      <c r="A480">
        <v>2101772</v>
      </c>
      <c r="B480" t="s">
        <v>851</v>
      </c>
      <c r="C480">
        <v>21</v>
      </c>
      <c r="D480" t="s">
        <v>103</v>
      </c>
      <c r="E480">
        <v>2101772</v>
      </c>
    </row>
    <row r="481" spans="1:5" x14ac:dyDescent="0.35">
      <c r="A481">
        <v>2101806</v>
      </c>
      <c r="B481" t="s">
        <v>852</v>
      </c>
      <c r="C481">
        <v>21</v>
      </c>
      <c r="D481" t="s">
        <v>103</v>
      </c>
      <c r="E481">
        <v>2101806</v>
      </c>
    </row>
    <row r="482" spans="1:5" x14ac:dyDescent="0.35">
      <c r="A482">
        <v>2101905</v>
      </c>
      <c r="B482" t="s">
        <v>853</v>
      </c>
      <c r="C482">
        <v>21</v>
      </c>
      <c r="D482" t="s">
        <v>103</v>
      </c>
      <c r="E482">
        <v>2101905</v>
      </c>
    </row>
    <row r="483" spans="1:5" x14ac:dyDescent="0.35">
      <c r="A483">
        <v>2101939</v>
      </c>
      <c r="B483" t="s">
        <v>854</v>
      </c>
      <c r="C483">
        <v>21</v>
      </c>
      <c r="D483" t="s">
        <v>103</v>
      </c>
      <c r="E483">
        <v>2101939</v>
      </c>
    </row>
    <row r="484" spans="1:5" x14ac:dyDescent="0.35">
      <c r="A484">
        <v>2101970</v>
      </c>
      <c r="B484" t="s">
        <v>855</v>
      </c>
      <c r="C484">
        <v>21</v>
      </c>
      <c r="D484" t="s">
        <v>103</v>
      </c>
      <c r="E484">
        <v>2101970</v>
      </c>
    </row>
    <row r="485" spans="1:5" x14ac:dyDescent="0.35">
      <c r="A485">
        <v>2102002</v>
      </c>
      <c r="B485" t="s">
        <v>856</v>
      </c>
      <c r="C485">
        <v>21</v>
      </c>
      <c r="D485" t="s">
        <v>103</v>
      </c>
      <c r="E485">
        <v>2102002</v>
      </c>
    </row>
    <row r="486" spans="1:5" x14ac:dyDescent="0.35">
      <c r="A486">
        <v>2102036</v>
      </c>
      <c r="B486" t="s">
        <v>857</v>
      </c>
      <c r="C486">
        <v>21</v>
      </c>
      <c r="D486" t="s">
        <v>103</v>
      </c>
      <c r="E486">
        <v>2102036</v>
      </c>
    </row>
    <row r="487" spans="1:5" x14ac:dyDescent="0.35">
      <c r="A487">
        <v>2102077</v>
      </c>
      <c r="B487" t="s">
        <v>858</v>
      </c>
      <c r="C487">
        <v>21</v>
      </c>
      <c r="D487" t="s">
        <v>103</v>
      </c>
      <c r="E487">
        <v>2102077</v>
      </c>
    </row>
    <row r="488" spans="1:5" x14ac:dyDescent="0.35">
      <c r="A488">
        <v>2102101</v>
      </c>
      <c r="B488" t="s">
        <v>859</v>
      </c>
      <c r="C488">
        <v>21</v>
      </c>
      <c r="D488" t="s">
        <v>103</v>
      </c>
      <c r="E488">
        <v>2102101</v>
      </c>
    </row>
    <row r="489" spans="1:5" x14ac:dyDescent="0.35">
      <c r="A489">
        <v>2102150</v>
      </c>
      <c r="B489" t="s">
        <v>860</v>
      </c>
      <c r="C489">
        <v>21</v>
      </c>
      <c r="D489" t="s">
        <v>103</v>
      </c>
      <c r="E489">
        <v>2102150</v>
      </c>
    </row>
    <row r="490" spans="1:5" x14ac:dyDescent="0.35">
      <c r="A490">
        <v>2102200</v>
      </c>
      <c r="B490" t="s">
        <v>861</v>
      </c>
      <c r="C490">
        <v>21</v>
      </c>
      <c r="D490" t="s">
        <v>103</v>
      </c>
      <c r="E490">
        <v>2102200</v>
      </c>
    </row>
    <row r="491" spans="1:5" x14ac:dyDescent="0.35">
      <c r="A491">
        <v>2102309</v>
      </c>
      <c r="B491" t="s">
        <v>862</v>
      </c>
      <c r="C491">
        <v>21</v>
      </c>
      <c r="D491" t="s">
        <v>103</v>
      </c>
      <c r="E491">
        <v>2102309</v>
      </c>
    </row>
    <row r="492" spans="1:5" x14ac:dyDescent="0.35">
      <c r="A492">
        <v>2102325</v>
      </c>
      <c r="B492" t="s">
        <v>863</v>
      </c>
      <c r="C492">
        <v>21</v>
      </c>
      <c r="D492" t="s">
        <v>103</v>
      </c>
      <c r="E492">
        <v>2102325</v>
      </c>
    </row>
    <row r="493" spans="1:5" x14ac:dyDescent="0.35">
      <c r="A493">
        <v>2102358</v>
      </c>
      <c r="B493" t="s">
        <v>864</v>
      </c>
      <c r="C493">
        <v>21</v>
      </c>
      <c r="D493" t="s">
        <v>103</v>
      </c>
      <c r="E493">
        <v>2102358</v>
      </c>
    </row>
    <row r="494" spans="1:5" x14ac:dyDescent="0.35">
      <c r="A494">
        <v>2102374</v>
      </c>
      <c r="B494" t="s">
        <v>865</v>
      </c>
      <c r="C494">
        <v>21</v>
      </c>
      <c r="D494" t="s">
        <v>103</v>
      </c>
      <c r="E494">
        <v>2102374</v>
      </c>
    </row>
    <row r="495" spans="1:5" x14ac:dyDescent="0.35">
      <c r="A495">
        <v>2102408</v>
      </c>
      <c r="B495" t="s">
        <v>866</v>
      </c>
      <c r="C495">
        <v>21</v>
      </c>
      <c r="D495" t="s">
        <v>103</v>
      </c>
      <c r="E495">
        <v>2102408</v>
      </c>
    </row>
    <row r="496" spans="1:5" x14ac:dyDescent="0.35">
      <c r="A496">
        <v>2102507</v>
      </c>
      <c r="B496" t="s">
        <v>867</v>
      </c>
      <c r="C496">
        <v>21</v>
      </c>
      <c r="D496" t="s">
        <v>103</v>
      </c>
      <c r="E496">
        <v>2102507</v>
      </c>
    </row>
    <row r="497" spans="1:5" x14ac:dyDescent="0.35">
      <c r="A497">
        <v>2102556</v>
      </c>
      <c r="B497" t="s">
        <v>868</v>
      </c>
      <c r="C497">
        <v>21</v>
      </c>
      <c r="D497" t="s">
        <v>103</v>
      </c>
      <c r="E497">
        <v>2102556</v>
      </c>
    </row>
    <row r="498" spans="1:5" x14ac:dyDescent="0.35">
      <c r="A498">
        <v>2102606</v>
      </c>
      <c r="B498" t="s">
        <v>869</v>
      </c>
      <c r="C498">
        <v>21</v>
      </c>
      <c r="D498" t="s">
        <v>103</v>
      </c>
      <c r="E498">
        <v>2102606</v>
      </c>
    </row>
    <row r="499" spans="1:5" x14ac:dyDescent="0.35">
      <c r="A499">
        <v>2102705</v>
      </c>
      <c r="B499" t="s">
        <v>870</v>
      </c>
      <c r="C499">
        <v>21</v>
      </c>
      <c r="D499" t="s">
        <v>103</v>
      </c>
      <c r="E499">
        <v>2102705</v>
      </c>
    </row>
    <row r="500" spans="1:5" x14ac:dyDescent="0.35">
      <c r="A500">
        <v>2102754</v>
      </c>
      <c r="B500" t="s">
        <v>871</v>
      </c>
      <c r="C500">
        <v>21</v>
      </c>
      <c r="D500" t="s">
        <v>103</v>
      </c>
      <c r="E500">
        <v>2102754</v>
      </c>
    </row>
    <row r="501" spans="1:5" x14ac:dyDescent="0.35">
      <c r="A501">
        <v>2102804</v>
      </c>
      <c r="B501" t="s">
        <v>872</v>
      </c>
      <c r="C501">
        <v>21</v>
      </c>
      <c r="D501" t="s">
        <v>103</v>
      </c>
      <c r="E501">
        <v>2102804</v>
      </c>
    </row>
    <row r="502" spans="1:5" x14ac:dyDescent="0.35">
      <c r="A502">
        <v>2102903</v>
      </c>
      <c r="B502" t="s">
        <v>873</v>
      </c>
      <c r="C502">
        <v>21</v>
      </c>
      <c r="D502" t="s">
        <v>103</v>
      </c>
      <c r="E502">
        <v>2102903</v>
      </c>
    </row>
    <row r="503" spans="1:5" x14ac:dyDescent="0.35">
      <c r="A503">
        <v>2103000</v>
      </c>
      <c r="B503" t="s">
        <v>874</v>
      </c>
      <c r="C503">
        <v>21</v>
      </c>
      <c r="D503" t="s">
        <v>103</v>
      </c>
      <c r="E503">
        <v>2103000</v>
      </c>
    </row>
    <row r="504" spans="1:5" x14ac:dyDescent="0.35">
      <c r="A504">
        <v>2103109</v>
      </c>
      <c r="B504" t="s">
        <v>875</v>
      </c>
      <c r="C504">
        <v>21</v>
      </c>
      <c r="D504" t="s">
        <v>103</v>
      </c>
      <c r="E504">
        <v>2103109</v>
      </c>
    </row>
    <row r="505" spans="1:5" x14ac:dyDescent="0.35">
      <c r="A505">
        <v>2103125</v>
      </c>
      <c r="B505" t="s">
        <v>876</v>
      </c>
      <c r="C505">
        <v>21</v>
      </c>
      <c r="D505" t="s">
        <v>103</v>
      </c>
      <c r="E505">
        <v>2103125</v>
      </c>
    </row>
    <row r="506" spans="1:5" x14ac:dyDescent="0.35">
      <c r="A506">
        <v>2103158</v>
      </c>
      <c r="B506" t="s">
        <v>877</v>
      </c>
      <c r="C506">
        <v>21</v>
      </c>
      <c r="D506" t="s">
        <v>103</v>
      </c>
      <c r="E506">
        <v>2103158</v>
      </c>
    </row>
    <row r="507" spans="1:5" x14ac:dyDescent="0.35">
      <c r="A507">
        <v>2103174</v>
      </c>
      <c r="B507" t="s">
        <v>878</v>
      </c>
      <c r="C507">
        <v>21</v>
      </c>
      <c r="D507" t="s">
        <v>103</v>
      </c>
      <c r="E507">
        <v>2103174</v>
      </c>
    </row>
    <row r="508" spans="1:5" x14ac:dyDescent="0.35">
      <c r="A508">
        <v>2103208</v>
      </c>
      <c r="B508" t="s">
        <v>879</v>
      </c>
      <c r="C508">
        <v>21</v>
      </c>
      <c r="D508" t="s">
        <v>103</v>
      </c>
      <c r="E508">
        <v>2103208</v>
      </c>
    </row>
    <row r="509" spans="1:5" x14ac:dyDescent="0.35">
      <c r="A509">
        <v>2103257</v>
      </c>
      <c r="B509" t="s">
        <v>880</v>
      </c>
      <c r="C509">
        <v>21</v>
      </c>
      <c r="D509" t="s">
        <v>103</v>
      </c>
      <c r="E509">
        <v>2103257</v>
      </c>
    </row>
    <row r="510" spans="1:5" x14ac:dyDescent="0.35">
      <c r="A510">
        <v>2103307</v>
      </c>
      <c r="B510" t="s">
        <v>881</v>
      </c>
      <c r="C510">
        <v>21</v>
      </c>
      <c r="D510" t="s">
        <v>103</v>
      </c>
      <c r="E510">
        <v>2103307</v>
      </c>
    </row>
    <row r="511" spans="1:5" x14ac:dyDescent="0.35">
      <c r="A511">
        <v>2103406</v>
      </c>
      <c r="B511" t="s">
        <v>882</v>
      </c>
      <c r="C511">
        <v>21</v>
      </c>
      <c r="D511" t="s">
        <v>103</v>
      </c>
      <c r="E511">
        <v>2103406</v>
      </c>
    </row>
    <row r="512" spans="1:5" x14ac:dyDescent="0.35">
      <c r="A512">
        <v>2103505</v>
      </c>
      <c r="B512" t="s">
        <v>883</v>
      </c>
      <c r="C512">
        <v>21</v>
      </c>
      <c r="D512" t="s">
        <v>103</v>
      </c>
      <c r="E512">
        <v>2103505</v>
      </c>
    </row>
    <row r="513" spans="1:5" x14ac:dyDescent="0.35">
      <c r="A513">
        <v>2103554</v>
      </c>
      <c r="B513" t="s">
        <v>884</v>
      </c>
      <c r="C513">
        <v>21</v>
      </c>
      <c r="D513" t="s">
        <v>103</v>
      </c>
      <c r="E513">
        <v>2103554</v>
      </c>
    </row>
    <row r="514" spans="1:5" x14ac:dyDescent="0.35">
      <c r="A514">
        <v>2103604</v>
      </c>
      <c r="B514" t="s">
        <v>885</v>
      </c>
      <c r="C514">
        <v>21</v>
      </c>
      <c r="D514" t="s">
        <v>103</v>
      </c>
      <c r="E514">
        <v>2103604</v>
      </c>
    </row>
    <row r="515" spans="1:5" x14ac:dyDescent="0.35">
      <c r="A515">
        <v>2103703</v>
      </c>
      <c r="B515" t="s">
        <v>886</v>
      </c>
      <c r="C515">
        <v>21</v>
      </c>
      <c r="D515" t="s">
        <v>103</v>
      </c>
      <c r="E515">
        <v>2103703</v>
      </c>
    </row>
    <row r="516" spans="1:5" x14ac:dyDescent="0.35">
      <c r="A516">
        <v>2103752</v>
      </c>
      <c r="B516" t="s">
        <v>887</v>
      </c>
      <c r="C516">
        <v>21</v>
      </c>
      <c r="D516" t="s">
        <v>103</v>
      </c>
      <c r="E516">
        <v>2103752</v>
      </c>
    </row>
    <row r="517" spans="1:5" x14ac:dyDescent="0.35">
      <c r="A517">
        <v>2103802</v>
      </c>
      <c r="B517" t="s">
        <v>888</v>
      </c>
      <c r="C517">
        <v>21</v>
      </c>
      <c r="D517" t="s">
        <v>103</v>
      </c>
      <c r="E517">
        <v>2103802</v>
      </c>
    </row>
    <row r="518" spans="1:5" x14ac:dyDescent="0.35">
      <c r="A518">
        <v>2103901</v>
      </c>
      <c r="B518" t="s">
        <v>889</v>
      </c>
      <c r="C518">
        <v>21</v>
      </c>
      <c r="D518" t="s">
        <v>103</v>
      </c>
      <c r="E518">
        <v>2103901</v>
      </c>
    </row>
    <row r="519" spans="1:5" x14ac:dyDescent="0.35">
      <c r="A519">
        <v>2104008</v>
      </c>
      <c r="B519" t="s">
        <v>890</v>
      </c>
      <c r="C519">
        <v>21</v>
      </c>
      <c r="D519" t="s">
        <v>103</v>
      </c>
      <c r="E519">
        <v>2104008</v>
      </c>
    </row>
    <row r="520" spans="1:5" x14ac:dyDescent="0.35">
      <c r="A520">
        <v>2104057</v>
      </c>
      <c r="B520" t="s">
        <v>891</v>
      </c>
      <c r="C520">
        <v>21</v>
      </c>
      <c r="D520" t="s">
        <v>103</v>
      </c>
      <c r="E520">
        <v>2104057</v>
      </c>
    </row>
    <row r="521" spans="1:5" x14ac:dyDescent="0.35">
      <c r="A521">
        <v>2104073</v>
      </c>
      <c r="B521" t="s">
        <v>892</v>
      </c>
      <c r="C521">
        <v>21</v>
      </c>
      <c r="D521" t="s">
        <v>103</v>
      </c>
      <c r="E521">
        <v>2104073</v>
      </c>
    </row>
    <row r="522" spans="1:5" x14ac:dyDescent="0.35">
      <c r="A522">
        <v>2104081</v>
      </c>
      <c r="B522" t="s">
        <v>893</v>
      </c>
      <c r="C522">
        <v>21</v>
      </c>
      <c r="D522" t="s">
        <v>103</v>
      </c>
      <c r="E522">
        <v>2104081</v>
      </c>
    </row>
    <row r="523" spans="1:5" x14ac:dyDescent="0.35">
      <c r="A523">
        <v>2104099</v>
      </c>
      <c r="B523" t="s">
        <v>894</v>
      </c>
      <c r="C523">
        <v>21</v>
      </c>
      <c r="D523" t="s">
        <v>103</v>
      </c>
      <c r="E523">
        <v>2104099</v>
      </c>
    </row>
    <row r="524" spans="1:5" x14ac:dyDescent="0.35">
      <c r="A524">
        <v>2104107</v>
      </c>
      <c r="B524" t="s">
        <v>895</v>
      </c>
      <c r="C524">
        <v>21</v>
      </c>
      <c r="D524" t="s">
        <v>103</v>
      </c>
      <c r="E524">
        <v>2104107</v>
      </c>
    </row>
    <row r="525" spans="1:5" x14ac:dyDescent="0.35">
      <c r="A525">
        <v>2104206</v>
      </c>
      <c r="B525" t="s">
        <v>896</v>
      </c>
      <c r="C525">
        <v>21</v>
      </c>
      <c r="D525" t="s">
        <v>103</v>
      </c>
      <c r="E525">
        <v>2104206</v>
      </c>
    </row>
    <row r="526" spans="1:5" x14ac:dyDescent="0.35">
      <c r="A526">
        <v>2104305</v>
      </c>
      <c r="B526" t="s">
        <v>897</v>
      </c>
      <c r="C526">
        <v>21</v>
      </c>
      <c r="D526" t="s">
        <v>103</v>
      </c>
      <c r="E526">
        <v>2104305</v>
      </c>
    </row>
    <row r="527" spans="1:5" x14ac:dyDescent="0.35">
      <c r="A527">
        <v>2104404</v>
      </c>
      <c r="B527" t="s">
        <v>898</v>
      </c>
      <c r="C527">
        <v>21</v>
      </c>
      <c r="D527" t="s">
        <v>103</v>
      </c>
      <c r="E527">
        <v>2104404</v>
      </c>
    </row>
    <row r="528" spans="1:5" x14ac:dyDescent="0.35">
      <c r="A528">
        <v>2104503</v>
      </c>
      <c r="B528" t="s">
        <v>899</v>
      </c>
      <c r="C528">
        <v>21</v>
      </c>
      <c r="D528" t="s">
        <v>103</v>
      </c>
      <c r="E528">
        <v>2104503</v>
      </c>
    </row>
    <row r="529" spans="1:5" x14ac:dyDescent="0.35">
      <c r="A529">
        <v>2104552</v>
      </c>
      <c r="B529" t="s">
        <v>900</v>
      </c>
      <c r="C529">
        <v>21</v>
      </c>
      <c r="D529" t="s">
        <v>103</v>
      </c>
      <c r="E529">
        <v>2104552</v>
      </c>
    </row>
    <row r="530" spans="1:5" x14ac:dyDescent="0.35">
      <c r="A530">
        <v>2104602</v>
      </c>
      <c r="B530" t="s">
        <v>901</v>
      </c>
      <c r="C530">
        <v>21</v>
      </c>
      <c r="D530" t="s">
        <v>103</v>
      </c>
      <c r="E530">
        <v>2104602</v>
      </c>
    </row>
    <row r="531" spans="1:5" x14ac:dyDescent="0.35">
      <c r="A531">
        <v>2104628</v>
      </c>
      <c r="B531" t="s">
        <v>902</v>
      </c>
      <c r="C531">
        <v>21</v>
      </c>
      <c r="D531" t="s">
        <v>103</v>
      </c>
      <c r="E531">
        <v>2104628</v>
      </c>
    </row>
    <row r="532" spans="1:5" x14ac:dyDescent="0.35">
      <c r="A532">
        <v>2104651</v>
      </c>
      <c r="B532" t="s">
        <v>903</v>
      </c>
      <c r="C532">
        <v>21</v>
      </c>
      <c r="D532" t="s">
        <v>103</v>
      </c>
      <c r="E532">
        <v>2104651</v>
      </c>
    </row>
    <row r="533" spans="1:5" x14ac:dyDescent="0.35">
      <c r="A533">
        <v>2104677</v>
      </c>
      <c r="B533" t="s">
        <v>904</v>
      </c>
      <c r="C533">
        <v>21</v>
      </c>
      <c r="D533" t="s">
        <v>103</v>
      </c>
      <c r="E533">
        <v>2104677</v>
      </c>
    </row>
    <row r="534" spans="1:5" x14ac:dyDescent="0.35">
      <c r="A534">
        <v>2104701</v>
      </c>
      <c r="B534" t="s">
        <v>905</v>
      </c>
      <c r="C534">
        <v>21</v>
      </c>
      <c r="D534" t="s">
        <v>103</v>
      </c>
      <c r="E534">
        <v>2104701</v>
      </c>
    </row>
    <row r="535" spans="1:5" x14ac:dyDescent="0.35">
      <c r="A535">
        <v>2104800</v>
      </c>
      <c r="B535" t="s">
        <v>906</v>
      </c>
      <c r="C535">
        <v>21</v>
      </c>
      <c r="D535" t="s">
        <v>103</v>
      </c>
      <c r="E535">
        <v>2104800</v>
      </c>
    </row>
    <row r="536" spans="1:5" x14ac:dyDescent="0.35">
      <c r="A536">
        <v>2104909</v>
      </c>
      <c r="B536" t="s">
        <v>907</v>
      </c>
      <c r="C536">
        <v>21</v>
      </c>
      <c r="D536" t="s">
        <v>103</v>
      </c>
      <c r="E536">
        <v>2104909</v>
      </c>
    </row>
    <row r="537" spans="1:5" x14ac:dyDescent="0.35">
      <c r="A537">
        <v>2105005</v>
      </c>
      <c r="B537" t="s">
        <v>908</v>
      </c>
      <c r="C537">
        <v>21</v>
      </c>
      <c r="D537" t="s">
        <v>103</v>
      </c>
      <c r="E537">
        <v>2105005</v>
      </c>
    </row>
    <row r="538" spans="1:5" x14ac:dyDescent="0.35">
      <c r="A538">
        <v>2105104</v>
      </c>
      <c r="B538" t="s">
        <v>909</v>
      </c>
      <c r="C538">
        <v>21</v>
      </c>
      <c r="D538" t="s">
        <v>103</v>
      </c>
      <c r="E538">
        <v>2105104</v>
      </c>
    </row>
    <row r="539" spans="1:5" x14ac:dyDescent="0.35">
      <c r="A539">
        <v>2105153</v>
      </c>
      <c r="B539" t="s">
        <v>910</v>
      </c>
      <c r="C539">
        <v>21</v>
      </c>
      <c r="D539" t="s">
        <v>103</v>
      </c>
      <c r="E539">
        <v>2105153</v>
      </c>
    </row>
    <row r="540" spans="1:5" x14ac:dyDescent="0.35">
      <c r="A540">
        <v>2105203</v>
      </c>
      <c r="B540" t="s">
        <v>911</v>
      </c>
      <c r="C540">
        <v>21</v>
      </c>
      <c r="D540" t="s">
        <v>103</v>
      </c>
      <c r="E540">
        <v>2105203</v>
      </c>
    </row>
    <row r="541" spans="1:5" x14ac:dyDescent="0.35">
      <c r="A541">
        <v>2105302</v>
      </c>
      <c r="B541" t="s">
        <v>912</v>
      </c>
      <c r="C541">
        <v>21</v>
      </c>
      <c r="D541" t="s">
        <v>103</v>
      </c>
      <c r="E541">
        <v>2105302</v>
      </c>
    </row>
    <row r="542" spans="1:5" x14ac:dyDescent="0.35">
      <c r="A542">
        <v>2105351</v>
      </c>
      <c r="B542" t="s">
        <v>913</v>
      </c>
      <c r="C542">
        <v>21</v>
      </c>
      <c r="D542" t="s">
        <v>103</v>
      </c>
      <c r="E542">
        <v>2105351</v>
      </c>
    </row>
    <row r="543" spans="1:5" x14ac:dyDescent="0.35">
      <c r="A543">
        <v>2105401</v>
      </c>
      <c r="B543" t="s">
        <v>914</v>
      </c>
      <c r="C543">
        <v>21</v>
      </c>
      <c r="D543" t="s">
        <v>103</v>
      </c>
      <c r="E543">
        <v>2105401</v>
      </c>
    </row>
    <row r="544" spans="1:5" x14ac:dyDescent="0.35">
      <c r="A544">
        <v>2105427</v>
      </c>
      <c r="B544" t="s">
        <v>915</v>
      </c>
      <c r="C544">
        <v>21</v>
      </c>
      <c r="D544" t="s">
        <v>103</v>
      </c>
      <c r="E544">
        <v>2105427</v>
      </c>
    </row>
    <row r="545" spans="1:5" x14ac:dyDescent="0.35">
      <c r="A545">
        <v>2105450</v>
      </c>
      <c r="B545" t="s">
        <v>916</v>
      </c>
      <c r="C545">
        <v>21</v>
      </c>
      <c r="D545" t="s">
        <v>103</v>
      </c>
      <c r="E545">
        <v>2105450</v>
      </c>
    </row>
    <row r="546" spans="1:5" x14ac:dyDescent="0.35">
      <c r="A546">
        <v>2105476</v>
      </c>
      <c r="B546" t="s">
        <v>917</v>
      </c>
      <c r="C546">
        <v>21</v>
      </c>
      <c r="D546" t="s">
        <v>103</v>
      </c>
      <c r="E546">
        <v>2105476</v>
      </c>
    </row>
    <row r="547" spans="1:5" x14ac:dyDescent="0.35">
      <c r="A547">
        <v>2105500</v>
      </c>
      <c r="B547" t="s">
        <v>918</v>
      </c>
      <c r="C547">
        <v>21</v>
      </c>
      <c r="D547" t="s">
        <v>103</v>
      </c>
      <c r="E547">
        <v>2105500</v>
      </c>
    </row>
    <row r="548" spans="1:5" x14ac:dyDescent="0.35">
      <c r="A548">
        <v>2105609</v>
      </c>
      <c r="B548" t="s">
        <v>919</v>
      </c>
      <c r="C548">
        <v>21</v>
      </c>
      <c r="D548" t="s">
        <v>103</v>
      </c>
      <c r="E548">
        <v>2105609</v>
      </c>
    </row>
    <row r="549" spans="1:5" x14ac:dyDescent="0.35">
      <c r="A549">
        <v>2105658</v>
      </c>
      <c r="B549" t="s">
        <v>920</v>
      </c>
      <c r="C549">
        <v>21</v>
      </c>
      <c r="D549" t="s">
        <v>103</v>
      </c>
      <c r="E549">
        <v>2105658</v>
      </c>
    </row>
    <row r="550" spans="1:5" x14ac:dyDescent="0.35">
      <c r="A550">
        <v>2105708</v>
      </c>
      <c r="B550" t="s">
        <v>921</v>
      </c>
      <c r="C550">
        <v>21</v>
      </c>
      <c r="D550" t="s">
        <v>103</v>
      </c>
      <c r="E550">
        <v>2105708</v>
      </c>
    </row>
    <row r="551" spans="1:5" x14ac:dyDescent="0.35">
      <c r="A551">
        <v>2105807</v>
      </c>
      <c r="B551" t="s">
        <v>922</v>
      </c>
      <c r="C551">
        <v>21</v>
      </c>
      <c r="D551" t="s">
        <v>103</v>
      </c>
      <c r="E551">
        <v>2105807</v>
      </c>
    </row>
    <row r="552" spans="1:5" x14ac:dyDescent="0.35">
      <c r="A552">
        <v>2105906</v>
      </c>
      <c r="B552" t="s">
        <v>923</v>
      </c>
      <c r="C552">
        <v>21</v>
      </c>
      <c r="D552" t="s">
        <v>103</v>
      </c>
      <c r="E552">
        <v>2105906</v>
      </c>
    </row>
    <row r="553" spans="1:5" x14ac:dyDescent="0.35">
      <c r="A553">
        <v>2105922</v>
      </c>
      <c r="B553" t="s">
        <v>924</v>
      </c>
      <c r="C553">
        <v>21</v>
      </c>
      <c r="D553" t="s">
        <v>103</v>
      </c>
      <c r="E553">
        <v>2105922</v>
      </c>
    </row>
    <row r="554" spans="1:5" x14ac:dyDescent="0.35">
      <c r="A554">
        <v>2105948</v>
      </c>
      <c r="B554" t="s">
        <v>925</v>
      </c>
      <c r="C554">
        <v>21</v>
      </c>
      <c r="D554" t="s">
        <v>103</v>
      </c>
      <c r="E554">
        <v>2105948</v>
      </c>
    </row>
    <row r="555" spans="1:5" x14ac:dyDescent="0.35">
      <c r="A555">
        <v>2105963</v>
      </c>
      <c r="B555" t="s">
        <v>926</v>
      </c>
      <c r="C555">
        <v>21</v>
      </c>
      <c r="D555" t="s">
        <v>103</v>
      </c>
      <c r="E555">
        <v>2105963</v>
      </c>
    </row>
    <row r="556" spans="1:5" x14ac:dyDescent="0.35">
      <c r="A556">
        <v>2105989</v>
      </c>
      <c r="B556" t="s">
        <v>927</v>
      </c>
      <c r="C556">
        <v>21</v>
      </c>
      <c r="D556" t="s">
        <v>103</v>
      </c>
      <c r="E556">
        <v>2105989</v>
      </c>
    </row>
    <row r="557" spans="1:5" x14ac:dyDescent="0.35">
      <c r="A557">
        <v>2106003</v>
      </c>
      <c r="B557" t="s">
        <v>928</v>
      </c>
      <c r="C557">
        <v>21</v>
      </c>
      <c r="D557" t="s">
        <v>103</v>
      </c>
      <c r="E557">
        <v>2106003</v>
      </c>
    </row>
    <row r="558" spans="1:5" x14ac:dyDescent="0.35">
      <c r="A558">
        <v>2106102</v>
      </c>
      <c r="B558" t="s">
        <v>929</v>
      </c>
      <c r="C558">
        <v>21</v>
      </c>
      <c r="D558" t="s">
        <v>103</v>
      </c>
      <c r="E558">
        <v>2106102</v>
      </c>
    </row>
    <row r="559" spans="1:5" x14ac:dyDescent="0.35">
      <c r="A559">
        <v>2106201</v>
      </c>
      <c r="B559" t="s">
        <v>930</v>
      </c>
      <c r="C559">
        <v>21</v>
      </c>
      <c r="D559" t="s">
        <v>103</v>
      </c>
      <c r="E559">
        <v>2106201</v>
      </c>
    </row>
    <row r="560" spans="1:5" x14ac:dyDescent="0.35">
      <c r="A560">
        <v>2106300</v>
      </c>
      <c r="B560" t="s">
        <v>931</v>
      </c>
      <c r="C560">
        <v>21</v>
      </c>
      <c r="D560" t="s">
        <v>103</v>
      </c>
      <c r="E560">
        <v>2106300</v>
      </c>
    </row>
    <row r="561" spans="1:5" x14ac:dyDescent="0.35">
      <c r="A561">
        <v>2106326</v>
      </c>
      <c r="B561" t="s">
        <v>932</v>
      </c>
      <c r="C561">
        <v>21</v>
      </c>
      <c r="D561" t="s">
        <v>103</v>
      </c>
      <c r="E561">
        <v>2106326</v>
      </c>
    </row>
    <row r="562" spans="1:5" x14ac:dyDescent="0.35">
      <c r="A562">
        <v>2106359</v>
      </c>
      <c r="B562" t="s">
        <v>933</v>
      </c>
      <c r="C562">
        <v>21</v>
      </c>
      <c r="D562" t="s">
        <v>103</v>
      </c>
      <c r="E562">
        <v>2106359</v>
      </c>
    </row>
    <row r="563" spans="1:5" x14ac:dyDescent="0.35">
      <c r="A563">
        <v>2106375</v>
      </c>
      <c r="B563" t="s">
        <v>934</v>
      </c>
      <c r="C563">
        <v>21</v>
      </c>
      <c r="D563" t="s">
        <v>103</v>
      </c>
      <c r="E563">
        <v>2106375</v>
      </c>
    </row>
    <row r="564" spans="1:5" x14ac:dyDescent="0.35">
      <c r="A564">
        <v>2106409</v>
      </c>
      <c r="B564" t="s">
        <v>935</v>
      </c>
      <c r="C564">
        <v>21</v>
      </c>
      <c r="D564" t="s">
        <v>103</v>
      </c>
      <c r="E564">
        <v>2106409</v>
      </c>
    </row>
    <row r="565" spans="1:5" x14ac:dyDescent="0.35">
      <c r="A565">
        <v>2106508</v>
      </c>
      <c r="B565" t="s">
        <v>936</v>
      </c>
      <c r="C565">
        <v>21</v>
      </c>
      <c r="D565" t="s">
        <v>103</v>
      </c>
      <c r="E565">
        <v>2106508</v>
      </c>
    </row>
    <row r="566" spans="1:5" x14ac:dyDescent="0.35">
      <c r="A566">
        <v>2106607</v>
      </c>
      <c r="B566" t="s">
        <v>937</v>
      </c>
      <c r="C566">
        <v>21</v>
      </c>
      <c r="D566" t="s">
        <v>103</v>
      </c>
      <c r="E566">
        <v>2106607</v>
      </c>
    </row>
    <row r="567" spans="1:5" x14ac:dyDescent="0.35">
      <c r="A567">
        <v>2106631</v>
      </c>
      <c r="B567" t="s">
        <v>938</v>
      </c>
      <c r="C567">
        <v>21</v>
      </c>
      <c r="D567" t="s">
        <v>103</v>
      </c>
      <c r="E567">
        <v>2106631</v>
      </c>
    </row>
    <row r="568" spans="1:5" x14ac:dyDescent="0.35">
      <c r="A568">
        <v>2106672</v>
      </c>
      <c r="B568" t="s">
        <v>939</v>
      </c>
      <c r="C568">
        <v>21</v>
      </c>
      <c r="D568" t="s">
        <v>103</v>
      </c>
      <c r="E568">
        <v>2106672</v>
      </c>
    </row>
    <row r="569" spans="1:5" x14ac:dyDescent="0.35">
      <c r="A569">
        <v>2106706</v>
      </c>
      <c r="B569" t="s">
        <v>940</v>
      </c>
      <c r="C569">
        <v>21</v>
      </c>
      <c r="D569" t="s">
        <v>103</v>
      </c>
      <c r="E569">
        <v>2106706</v>
      </c>
    </row>
    <row r="570" spans="1:5" x14ac:dyDescent="0.35">
      <c r="A570">
        <v>2106755</v>
      </c>
      <c r="B570" t="s">
        <v>941</v>
      </c>
      <c r="C570">
        <v>21</v>
      </c>
      <c r="D570" t="s">
        <v>103</v>
      </c>
      <c r="E570">
        <v>2106755</v>
      </c>
    </row>
    <row r="571" spans="1:5" x14ac:dyDescent="0.35">
      <c r="A571">
        <v>2106805</v>
      </c>
      <c r="B571" t="s">
        <v>942</v>
      </c>
      <c r="C571">
        <v>21</v>
      </c>
      <c r="D571" t="s">
        <v>103</v>
      </c>
      <c r="E571">
        <v>2106805</v>
      </c>
    </row>
    <row r="572" spans="1:5" x14ac:dyDescent="0.35">
      <c r="A572">
        <v>2106904</v>
      </c>
      <c r="B572" t="s">
        <v>943</v>
      </c>
      <c r="C572">
        <v>21</v>
      </c>
      <c r="D572" t="s">
        <v>103</v>
      </c>
      <c r="E572">
        <v>2106904</v>
      </c>
    </row>
    <row r="573" spans="1:5" x14ac:dyDescent="0.35">
      <c r="A573">
        <v>2107001</v>
      </c>
      <c r="B573" t="s">
        <v>944</v>
      </c>
      <c r="C573">
        <v>21</v>
      </c>
      <c r="D573" t="s">
        <v>103</v>
      </c>
      <c r="E573">
        <v>2107001</v>
      </c>
    </row>
    <row r="574" spans="1:5" x14ac:dyDescent="0.35">
      <c r="A574">
        <v>2107100</v>
      </c>
      <c r="B574" t="s">
        <v>945</v>
      </c>
      <c r="C574">
        <v>21</v>
      </c>
      <c r="D574" t="s">
        <v>103</v>
      </c>
      <c r="E574">
        <v>2107100</v>
      </c>
    </row>
    <row r="575" spans="1:5" x14ac:dyDescent="0.35">
      <c r="A575">
        <v>2107209</v>
      </c>
      <c r="B575" t="s">
        <v>946</v>
      </c>
      <c r="C575">
        <v>21</v>
      </c>
      <c r="D575" t="s">
        <v>103</v>
      </c>
      <c r="E575">
        <v>2107209</v>
      </c>
    </row>
    <row r="576" spans="1:5" x14ac:dyDescent="0.35">
      <c r="A576">
        <v>2107258</v>
      </c>
      <c r="B576" t="s">
        <v>947</v>
      </c>
      <c r="C576">
        <v>21</v>
      </c>
      <c r="D576" t="s">
        <v>103</v>
      </c>
      <c r="E576">
        <v>2107258</v>
      </c>
    </row>
    <row r="577" spans="1:5" x14ac:dyDescent="0.35">
      <c r="A577">
        <v>2107308</v>
      </c>
      <c r="B577" t="s">
        <v>948</v>
      </c>
      <c r="C577">
        <v>21</v>
      </c>
      <c r="D577" t="s">
        <v>103</v>
      </c>
      <c r="E577">
        <v>2107308</v>
      </c>
    </row>
    <row r="578" spans="1:5" x14ac:dyDescent="0.35">
      <c r="A578">
        <v>2107357</v>
      </c>
      <c r="B578" t="s">
        <v>949</v>
      </c>
      <c r="C578">
        <v>21</v>
      </c>
      <c r="D578" t="s">
        <v>103</v>
      </c>
      <c r="E578">
        <v>2107357</v>
      </c>
    </row>
    <row r="579" spans="1:5" x14ac:dyDescent="0.35">
      <c r="A579">
        <v>2107407</v>
      </c>
      <c r="B579" t="s">
        <v>950</v>
      </c>
      <c r="C579">
        <v>21</v>
      </c>
      <c r="D579" t="s">
        <v>103</v>
      </c>
      <c r="E579">
        <v>2107407</v>
      </c>
    </row>
    <row r="580" spans="1:5" x14ac:dyDescent="0.35">
      <c r="A580">
        <v>2107456</v>
      </c>
      <c r="B580" t="s">
        <v>951</v>
      </c>
      <c r="C580">
        <v>21</v>
      </c>
      <c r="D580" t="s">
        <v>103</v>
      </c>
      <c r="E580">
        <v>2107456</v>
      </c>
    </row>
    <row r="581" spans="1:5" x14ac:dyDescent="0.35">
      <c r="A581">
        <v>2107506</v>
      </c>
      <c r="B581" t="s">
        <v>952</v>
      </c>
      <c r="C581">
        <v>21</v>
      </c>
      <c r="D581" t="s">
        <v>103</v>
      </c>
      <c r="E581">
        <v>2107506</v>
      </c>
    </row>
    <row r="582" spans="1:5" x14ac:dyDescent="0.35">
      <c r="A582">
        <v>2107605</v>
      </c>
      <c r="B582" t="s">
        <v>953</v>
      </c>
      <c r="C582">
        <v>21</v>
      </c>
      <c r="D582" t="s">
        <v>103</v>
      </c>
      <c r="E582">
        <v>2107605</v>
      </c>
    </row>
    <row r="583" spans="1:5" x14ac:dyDescent="0.35">
      <c r="A583">
        <v>2107704</v>
      </c>
      <c r="B583" t="s">
        <v>954</v>
      </c>
      <c r="C583">
        <v>21</v>
      </c>
      <c r="D583" t="s">
        <v>103</v>
      </c>
      <c r="E583">
        <v>2107704</v>
      </c>
    </row>
    <row r="584" spans="1:5" x14ac:dyDescent="0.35">
      <c r="A584">
        <v>2107803</v>
      </c>
      <c r="B584" t="s">
        <v>955</v>
      </c>
      <c r="C584">
        <v>21</v>
      </c>
      <c r="D584" t="s">
        <v>103</v>
      </c>
      <c r="E584">
        <v>2107803</v>
      </c>
    </row>
    <row r="585" spans="1:5" x14ac:dyDescent="0.35">
      <c r="A585">
        <v>2107902</v>
      </c>
      <c r="B585" t="s">
        <v>956</v>
      </c>
      <c r="C585">
        <v>21</v>
      </c>
      <c r="D585" t="s">
        <v>103</v>
      </c>
      <c r="E585">
        <v>2107902</v>
      </c>
    </row>
    <row r="586" spans="1:5" x14ac:dyDescent="0.35">
      <c r="A586">
        <v>2108009</v>
      </c>
      <c r="B586" t="s">
        <v>957</v>
      </c>
      <c r="C586">
        <v>21</v>
      </c>
      <c r="D586" t="s">
        <v>103</v>
      </c>
      <c r="E586">
        <v>2108009</v>
      </c>
    </row>
    <row r="587" spans="1:5" x14ac:dyDescent="0.35">
      <c r="A587">
        <v>2108058</v>
      </c>
      <c r="B587" t="s">
        <v>958</v>
      </c>
      <c r="C587">
        <v>21</v>
      </c>
      <c r="D587" t="s">
        <v>103</v>
      </c>
      <c r="E587">
        <v>2108058</v>
      </c>
    </row>
    <row r="588" spans="1:5" x14ac:dyDescent="0.35">
      <c r="A588">
        <v>2108108</v>
      </c>
      <c r="B588" t="s">
        <v>959</v>
      </c>
      <c r="C588">
        <v>21</v>
      </c>
      <c r="D588" t="s">
        <v>103</v>
      </c>
      <c r="E588">
        <v>2108108</v>
      </c>
    </row>
    <row r="589" spans="1:5" x14ac:dyDescent="0.35">
      <c r="A589">
        <v>2108207</v>
      </c>
      <c r="B589" t="s">
        <v>960</v>
      </c>
      <c r="C589">
        <v>21</v>
      </c>
      <c r="D589" t="s">
        <v>103</v>
      </c>
      <c r="E589">
        <v>2108207</v>
      </c>
    </row>
    <row r="590" spans="1:5" x14ac:dyDescent="0.35">
      <c r="A590">
        <v>2108256</v>
      </c>
      <c r="B590" t="s">
        <v>961</v>
      </c>
      <c r="C590">
        <v>21</v>
      </c>
      <c r="D590" t="s">
        <v>103</v>
      </c>
      <c r="E590">
        <v>2108256</v>
      </c>
    </row>
    <row r="591" spans="1:5" x14ac:dyDescent="0.35">
      <c r="A591">
        <v>2108306</v>
      </c>
      <c r="B591" t="s">
        <v>962</v>
      </c>
      <c r="C591">
        <v>21</v>
      </c>
      <c r="D591" t="s">
        <v>103</v>
      </c>
      <c r="E591">
        <v>2108306</v>
      </c>
    </row>
    <row r="592" spans="1:5" x14ac:dyDescent="0.35">
      <c r="A592">
        <v>2108405</v>
      </c>
      <c r="B592" t="s">
        <v>963</v>
      </c>
      <c r="C592">
        <v>21</v>
      </c>
      <c r="D592" t="s">
        <v>103</v>
      </c>
      <c r="E592">
        <v>2108405</v>
      </c>
    </row>
    <row r="593" spans="1:5" x14ac:dyDescent="0.35">
      <c r="A593">
        <v>2108454</v>
      </c>
      <c r="B593" t="s">
        <v>964</v>
      </c>
      <c r="C593">
        <v>21</v>
      </c>
      <c r="D593" t="s">
        <v>103</v>
      </c>
      <c r="E593">
        <v>2108454</v>
      </c>
    </row>
    <row r="594" spans="1:5" x14ac:dyDescent="0.35">
      <c r="A594">
        <v>2108504</v>
      </c>
      <c r="B594" t="s">
        <v>965</v>
      </c>
      <c r="C594">
        <v>21</v>
      </c>
      <c r="D594" t="s">
        <v>103</v>
      </c>
      <c r="E594">
        <v>2108504</v>
      </c>
    </row>
    <row r="595" spans="1:5" x14ac:dyDescent="0.35">
      <c r="A595">
        <v>2108603</v>
      </c>
      <c r="B595" t="s">
        <v>966</v>
      </c>
      <c r="C595">
        <v>21</v>
      </c>
      <c r="D595" t="s">
        <v>103</v>
      </c>
      <c r="E595">
        <v>2108603</v>
      </c>
    </row>
    <row r="596" spans="1:5" x14ac:dyDescent="0.35">
      <c r="A596">
        <v>2108702</v>
      </c>
      <c r="B596" t="s">
        <v>967</v>
      </c>
      <c r="C596">
        <v>21</v>
      </c>
      <c r="D596" t="s">
        <v>103</v>
      </c>
      <c r="E596">
        <v>2108702</v>
      </c>
    </row>
    <row r="597" spans="1:5" x14ac:dyDescent="0.35">
      <c r="A597">
        <v>2108801</v>
      </c>
      <c r="B597" t="s">
        <v>968</v>
      </c>
      <c r="C597">
        <v>21</v>
      </c>
      <c r="D597" t="s">
        <v>103</v>
      </c>
      <c r="E597">
        <v>2108801</v>
      </c>
    </row>
    <row r="598" spans="1:5" x14ac:dyDescent="0.35">
      <c r="A598">
        <v>2108900</v>
      </c>
      <c r="B598" t="s">
        <v>969</v>
      </c>
      <c r="C598">
        <v>21</v>
      </c>
      <c r="D598" t="s">
        <v>103</v>
      </c>
      <c r="E598">
        <v>2108900</v>
      </c>
    </row>
    <row r="599" spans="1:5" x14ac:dyDescent="0.35">
      <c r="A599">
        <v>2109007</v>
      </c>
      <c r="B599" t="s">
        <v>300</v>
      </c>
      <c r="C599">
        <v>21</v>
      </c>
      <c r="D599" t="s">
        <v>103</v>
      </c>
      <c r="E599">
        <v>2109007</v>
      </c>
    </row>
    <row r="600" spans="1:5" x14ac:dyDescent="0.35">
      <c r="A600">
        <v>2109056</v>
      </c>
      <c r="B600" t="s">
        <v>970</v>
      </c>
      <c r="C600">
        <v>21</v>
      </c>
      <c r="D600" t="s">
        <v>103</v>
      </c>
      <c r="E600">
        <v>2109056</v>
      </c>
    </row>
    <row r="601" spans="1:5" x14ac:dyDescent="0.35">
      <c r="A601">
        <v>2109106</v>
      </c>
      <c r="B601" t="s">
        <v>971</v>
      </c>
      <c r="C601">
        <v>21</v>
      </c>
      <c r="D601" t="s">
        <v>103</v>
      </c>
      <c r="E601">
        <v>2109106</v>
      </c>
    </row>
    <row r="602" spans="1:5" x14ac:dyDescent="0.35">
      <c r="A602">
        <v>2109205</v>
      </c>
      <c r="B602" t="s">
        <v>972</v>
      </c>
      <c r="C602">
        <v>21</v>
      </c>
      <c r="D602" t="s">
        <v>103</v>
      </c>
      <c r="E602">
        <v>2109205</v>
      </c>
    </row>
    <row r="603" spans="1:5" x14ac:dyDescent="0.35">
      <c r="A603">
        <v>2109239</v>
      </c>
      <c r="B603" t="s">
        <v>390</v>
      </c>
      <c r="C603">
        <v>21</v>
      </c>
      <c r="D603" t="s">
        <v>103</v>
      </c>
      <c r="E603">
        <v>2109239</v>
      </c>
    </row>
    <row r="604" spans="1:5" x14ac:dyDescent="0.35">
      <c r="A604">
        <v>2109270</v>
      </c>
      <c r="B604" t="s">
        <v>973</v>
      </c>
      <c r="C604">
        <v>21</v>
      </c>
      <c r="D604" t="s">
        <v>103</v>
      </c>
      <c r="E604">
        <v>2109270</v>
      </c>
    </row>
    <row r="605" spans="1:5" x14ac:dyDescent="0.35">
      <c r="A605">
        <v>2109304</v>
      </c>
      <c r="B605" t="s">
        <v>974</v>
      </c>
      <c r="C605">
        <v>21</v>
      </c>
      <c r="D605" t="s">
        <v>103</v>
      </c>
      <c r="E605">
        <v>2109304</v>
      </c>
    </row>
    <row r="606" spans="1:5" x14ac:dyDescent="0.35">
      <c r="A606">
        <v>2109403</v>
      </c>
      <c r="B606" t="s">
        <v>975</v>
      </c>
      <c r="C606">
        <v>21</v>
      </c>
      <c r="D606" t="s">
        <v>103</v>
      </c>
      <c r="E606">
        <v>2109403</v>
      </c>
    </row>
    <row r="607" spans="1:5" x14ac:dyDescent="0.35">
      <c r="A607">
        <v>2109452</v>
      </c>
      <c r="B607" t="s">
        <v>976</v>
      </c>
      <c r="C607">
        <v>21</v>
      </c>
      <c r="D607" t="s">
        <v>103</v>
      </c>
      <c r="E607">
        <v>2109452</v>
      </c>
    </row>
    <row r="608" spans="1:5" x14ac:dyDescent="0.35">
      <c r="A608">
        <v>2109502</v>
      </c>
      <c r="B608" t="s">
        <v>977</v>
      </c>
      <c r="C608">
        <v>21</v>
      </c>
      <c r="D608" t="s">
        <v>103</v>
      </c>
      <c r="E608">
        <v>2109502</v>
      </c>
    </row>
    <row r="609" spans="1:5" x14ac:dyDescent="0.35">
      <c r="A609">
        <v>2109551</v>
      </c>
      <c r="B609" t="s">
        <v>978</v>
      </c>
      <c r="C609">
        <v>21</v>
      </c>
      <c r="D609" t="s">
        <v>103</v>
      </c>
      <c r="E609">
        <v>2109551</v>
      </c>
    </row>
    <row r="610" spans="1:5" x14ac:dyDescent="0.35">
      <c r="A610">
        <v>2109601</v>
      </c>
      <c r="B610" t="s">
        <v>979</v>
      </c>
      <c r="C610">
        <v>21</v>
      </c>
      <c r="D610" t="s">
        <v>103</v>
      </c>
      <c r="E610">
        <v>2109601</v>
      </c>
    </row>
    <row r="611" spans="1:5" x14ac:dyDescent="0.35">
      <c r="A611">
        <v>2109700</v>
      </c>
      <c r="B611" t="s">
        <v>980</v>
      </c>
      <c r="C611">
        <v>21</v>
      </c>
      <c r="D611" t="s">
        <v>103</v>
      </c>
      <c r="E611">
        <v>2109700</v>
      </c>
    </row>
    <row r="612" spans="1:5" x14ac:dyDescent="0.35">
      <c r="A612">
        <v>2109759</v>
      </c>
      <c r="B612" t="s">
        <v>981</v>
      </c>
      <c r="C612">
        <v>21</v>
      </c>
      <c r="D612" t="s">
        <v>103</v>
      </c>
      <c r="E612">
        <v>2109759</v>
      </c>
    </row>
    <row r="613" spans="1:5" x14ac:dyDescent="0.35">
      <c r="A613">
        <v>2109809</v>
      </c>
      <c r="B613" t="s">
        <v>982</v>
      </c>
      <c r="C613">
        <v>21</v>
      </c>
      <c r="D613" t="s">
        <v>103</v>
      </c>
      <c r="E613">
        <v>2109809</v>
      </c>
    </row>
    <row r="614" spans="1:5" x14ac:dyDescent="0.35">
      <c r="A614">
        <v>2109908</v>
      </c>
      <c r="B614" t="s">
        <v>983</v>
      </c>
      <c r="C614">
        <v>21</v>
      </c>
      <c r="D614" t="s">
        <v>103</v>
      </c>
      <c r="E614">
        <v>2109908</v>
      </c>
    </row>
    <row r="615" spans="1:5" x14ac:dyDescent="0.35">
      <c r="A615">
        <v>2110005</v>
      </c>
      <c r="B615" t="s">
        <v>984</v>
      </c>
      <c r="C615">
        <v>21</v>
      </c>
      <c r="D615" t="s">
        <v>103</v>
      </c>
      <c r="E615">
        <v>2110005</v>
      </c>
    </row>
    <row r="616" spans="1:5" x14ac:dyDescent="0.35">
      <c r="A616">
        <v>2110039</v>
      </c>
      <c r="B616" t="s">
        <v>985</v>
      </c>
      <c r="C616">
        <v>21</v>
      </c>
      <c r="D616" t="s">
        <v>103</v>
      </c>
      <c r="E616">
        <v>2110039</v>
      </c>
    </row>
    <row r="617" spans="1:5" x14ac:dyDescent="0.35">
      <c r="A617">
        <v>2110104</v>
      </c>
      <c r="B617" t="s">
        <v>986</v>
      </c>
      <c r="C617">
        <v>21</v>
      </c>
      <c r="D617" t="s">
        <v>103</v>
      </c>
      <c r="E617">
        <v>2110104</v>
      </c>
    </row>
    <row r="618" spans="1:5" x14ac:dyDescent="0.35">
      <c r="A618">
        <v>2110203</v>
      </c>
      <c r="B618" t="s">
        <v>987</v>
      </c>
      <c r="C618">
        <v>21</v>
      </c>
      <c r="D618" t="s">
        <v>103</v>
      </c>
      <c r="E618">
        <v>2110203</v>
      </c>
    </row>
    <row r="619" spans="1:5" x14ac:dyDescent="0.35">
      <c r="A619">
        <v>2110237</v>
      </c>
      <c r="B619" t="s">
        <v>988</v>
      </c>
      <c r="C619">
        <v>21</v>
      </c>
      <c r="D619" t="s">
        <v>103</v>
      </c>
      <c r="E619">
        <v>2110237</v>
      </c>
    </row>
    <row r="620" spans="1:5" x14ac:dyDescent="0.35">
      <c r="A620">
        <v>2110278</v>
      </c>
      <c r="B620" t="s">
        <v>989</v>
      </c>
      <c r="C620">
        <v>21</v>
      </c>
      <c r="D620" t="s">
        <v>103</v>
      </c>
      <c r="E620">
        <v>2110278</v>
      </c>
    </row>
    <row r="621" spans="1:5" x14ac:dyDescent="0.35">
      <c r="A621">
        <v>2110302</v>
      </c>
      <c r="B621" t="s">
        <v>990</v>
      </c>
      <c r="C621">
        <v>21</v>
      </c>
      <c r="D621" t="s">
        <v>103</v>
      </c>
      <c r="E621">
        <v>2110302</v>
      </c>
    </row>
    <row r="622" spans="1:5" x14ac:dyDescent="0.35">
      <c r="A622">
        <v>2110401</v>
      </c>
      <c r="B622" t="s">
        <v>991</v>
      </c>
      <c r="C622">
        <v>21</v>
      </c>
      <c r="D622" t="s">
        <v>103</v>
      </c>
      <c r="E622">
        <v>2110401</v>
      </c>
    </row>
    <row r="623" spans="1:5" x14ac:dyDescent="0.35">
      <c r="A623">
        <v>2110500</v>
      </c>
      <c r="B623" t="s">
        <v>992</v>
      </c>
      <c r="C623">
        <v>21</v>
      </c>
      <c r="D623" t="s">
        <v>103</v>
      </c>
      <c r="E623">
        <v>2110500</v>
      </c>
    </row>
    <row r="624" spans="1:5" x14ac:dyDescent="0.35">
      <c r="A624">
        <v>2110609</v>
      </c>
      <c r="B624" t="s">
        <v>993</v>
      </c>
      <c r="C624">
        <v>21</v>
      </c>
      <c r="D624" t="s">
        <v>103</v>
      </c>
      <c r="E624">
        <v>2110609</v>
      </c>
    </row>
    <row r="625" spans="1:5" x14ac:dyDescent="0.35">
      <c r="A625">
        <v>2110658</v>
      </c>
      <c r="B625" t="s">
        <v>994</v>
      </c>
      <c r="C625">
        <v>21</v>
      </c>
      <c r="D625" t="s">
        <v>103</v>
      </c>
      <c r="E625">
        <v>2110658</v>
      </c>
    </row>
    <row r="626" spans="1:5" x14ac:dyDescent="0.35">
      <c r="A626">
        <v>2110708</v>
      </c>
      <c r="B626" t="s">
        <v>995</v>
      </c>
      <c r="C626">
        <v>21</v>
      </c>
      <c r="D626" t="s">
        <v>103</v>
      </c>
      <c r="E626">
        <v>2110708</v>
      </c>
    </row>
    <row r="627" spans="1:5" x14ac:dyDescent="0.35">
      <c r="A627">
        <v>2110807</v>
      </c>
      <c r="B627" t="s">
        <v>996</v>
      </c>
      <c r="C627">
        <v>21</v>
      </c>
      <c r="D627" t="s">
        <v>103</v>
      </c>
      <c r="E627">
        <v>2110807</v>
      </c>
    </row>
    <row r="628" spans="1:5" x14ac:dyDescent="0.35">
      <c r="A628">
        <v>2110856</v>
      </c>
      <c r="B628" t="s">
        <v>997</v>
      </c>
      <c r="C628">
        <v>21</v>
      </c>
      <c r="D628" t="s">
        <v>103</v>
      </c>
      <c r="E628">
        <v>2110856</v>
      </c>
    </row>
    <row r="629" spans="1:5" x14ac:dyDescent="0.35">
      <c r="A629">
        <v>2110906</v>
      </c>
      <c r="B629" t="s">
        <v>998</v>
      </c>
      <c r="C629">
        <v>21</v>
      </c>
      <c r="D629" t="s">
        <v>103</v>
      </c>
      <c r="E629">
        <v>2110906</v>
      </c>
    </row>
    <row r="630" spans="1:5" x14ac:dyDescent="0.35">
      <c r="A630">
        <v>2111003</v>
      </c>
      <c r="B630" t="s">
        <v>999</v>
      </c>
      <c r="C630">
        <v>21</v>
      </c>
      <c r="D630" t="s">
        <v>103</v>
      </c>
      <c r="E630">
        <v>2111003</v>
      </c>
    </row>
    <row r="631" spans="1:5" x14ac:dyDescent="0.35">
      <c r="A631">
        <v>2111029</v>
      </c>
      <c r="B631" t="s">
        <v>1000</v>
      </c>
      <c r="C631">
        <v>21</v>
      </c>
      <c r="D631" t="s">
        <v>103</v>
      </c>
      <c r="E631">
        <v>2111029</v>
      </c>
    </row>
    <row r="632" spans="1:5" x14ac:dyDescent="0.35">
      <c r="A632">
        <v>2111052</v>
      </c>
      <c r="B632" t="s">
        <v>1001</v>
      </c>
      <c r="C632">
        <v>21</v>
      </c>
      <c r="D632" t="s">
        <v>103</v>
      </c>
      <c r="E632">
        <v>2111052</v>
      </c>
    </row>
    <row r="633" spans="1:5" x14ac:dyDescent="0.35">
      <c r="A633">
        <v>2111078</v>
      </c>
      <c r="B633" t="s">
        <v>1002</v>
      </c>
      <c r="C633">
        <v>21</v>
      </c>
      <c r="D633" t="s">
        <v>103</v>
      </c>
      <c r="E633">
        <v>2111078</v>
      </c>
    </row>
    <row r="634" spans="1:5" x14ac:dyDescent="0.35">
      <c r="A634">
        <v>2111102</v>
      </c>
      <c r="B634" t="s">
        <v>1003</v>
      </c>
      <c r="C634">
        <v>21</v>
      </c>
      <c r="D634" t="s">
        <v>103</v>
      </c>
      <c r="E634">
        <v>2111102</v>
      </c>
    </row>
    <row r="635" spans="1:5" x14ac:dyDescent="0.35">
      <c r="A635">
        <v>2111201</v>
      </c>
      <c r="B635" t="s">
        <v>1004</v>
      </c>
      <c r="C635">
        <v>21</v>
      </c>
      <c r="D635" t="s">
        <v>103</v>
      </c>
      <c r="E635">
        <v>2111201</v>
      </c>
    </row>
    <row r="636" spans="1:5" x14ac:dyDescent="0.35">
      <c r="A636">
        <v>2111250</v>
      </c>
      <c r="B636" t="s">
        <v>1005</v>
      </c>
      <c r="C636">
        <v>21</v>
      </c>
      <c r="D636" t="s">
        <v>103</v>
      </c>
      <c r="E636">
        <v>2111250</v>
      </c>
    </row>
    <row r="637" spans="1:5" x14ac:dyDescent="0.35">
      <c r="A637">
        <v>2111300</v>
      </c>
      <c r="B637" t="s">
        <v>1006</v>
      </c>
      <c r="C637">
        <v>21</v>
      </c>
      <c r="D637" t="s">
        <v>103</v>
      </c>
      <c r="E637">
        <v>2111300</v>
      </c>
    </row>
    <row r="638" spans="1:5" x14ac:dyDescent="0.35">
      <c r="A638">
        <v>2111409</v>
      </c>
      <c r="B638" t="s">
        <v>1007</v>
      </c>
      <c r="C638">
        <v>21</v>
      </c>
      <c r="D638" t="s">
        <v>103</v>
      </c>
      <c r="E638">
        <v>2111409</v>
      </c>
    </row>
    <row r="639" spans="1:5" x14ac:dyDescent="0.35">
      <c r="A639">
        <v>2111508</v>
      </c>
      <c r="B639" t="s">
        <v>1008</v>
      </c>
      <c r="C639">
        <v>21</v>
      </c>
      <c r="D639" t="s">
        <v>103</v>
      </c>
      <c r="E639">
        <v>2111508</v>
      </c>
    </row>
    <row r="640" spans="1:5" x14ac:dyDescent="0.35">
      <c r="A640">
        <v>2111532</v>
      </c>
      <c r="B640" t="s">
        <v>1009</v>
      </c>
      <c r="C640">
        <v>21</v>
      </c>
      <c r="D640" t="s">
        <v>103</v>
      </c>
      <c r="E640">
        <v>2111532</v>
      </c>
    </row>
    <row r="641" spans="1:5" x14ac:dyDescent="0.35">
      <c r="A641">
        <v>2111573</v>
      </c>
      <c r="B641" t="s">
        <v>1010</v>
      </c>
      <c r="C641">
        <v>21</v>
      </c>
      <c r="D641" t="s">
        <v>103</v>
      </c>
      <c r="E641">
        <v>2111573</v>
      </c>
    </row>
    <row r="642" spans="1:5" x14ac:dyDescent="0.35">
      <c r="A642">
        <v>2111607</v>
      </c>
      <c r="B642" t="s">
        <v>1011</v>
      </c>
      <c r="C642">
        <v>21</v>
      </c>
      <c r="D642" t="s">
        <v>103</v>
      </c>
      <c r="E642">
        <v>2111607</v>
      </c>
    </row>
    <row r="643" spans="1:5" x14ac:dyDescent="0.35">
      <c r="A643">
        <v>2111631</v>
      </c>
      <c r="B643" t="s">
        <v>1012</v>
      </c>
      <c r="C643">
        <v>21</v>
      </c>
      <c r="D643" t="s">
        <v>103</v>
      </c>
      <c r="E643">
        <v>2111631</v>
      </c>
    </row>
    <row r="644" spans="1:5" x14ac:dyDescent="0.35">
      <c r="A644">
        <v>2111672</v>
      </c>
      <c r="B644" t="s">
        <v>1013</v>
      </c>
      <c r="C644">
        <v>21</v>
      </c>
      <c r="D644" t="s">
        <v>103</v>
      </c>
      <c r="E644">
        <v>2111672</v>
      </c>
    </row>
    <row r="645" spans="1:5" x14ac:dyDescent="0.35">
      <c r="A645">
        <v>2111706</v>
      </c>
      <c r="B645" t="s">
        <v>1014</v>
      </c>
      <c r="C645">
        <v>21</v>
      </c>
      <c r="D645" t="s">
        <v>103</v>
      </c>
      <c r="E645">
        <v>2111706</v>
      </c>
    </row>
    <row r="646" spans="1:5" x14ac:dyDescent="0.35">
      <c r="A646">
        <v>2111722</v>
      </c>
      <c r="B646" t="s">
        <v>1015</v>
      </c>
      <c r="C646">
        <v>21</v>
      </c>
      <c r="D646" t="s">
        <v>103</v>
      </c>
      <c r="E646">
        <v>2111722</v>
      </c>
    </row>
    <row r="647" spans="1:5" x14ac:dyDescent="0.35">
      <c r="A647">
        <v>2111748</v>
      </c>
      <c r="B647" t="s">
        <v>1016</v>
      </c>
      <c r="C647">
        <v>21</v>
      </c>
      <c r="D647" t="s">
        <v>103</v>
      </c>
      <c r="E647">
        <v>2111748</v>
      </c>
    </row>
    <row r="648" spans="1:5" x14ac:dyDescent="0.35">
      <c r="A648">
        <v>2111763</v>
      </c>
      <c r="B648" t="s">
        <v>1017</v>
      </c>
      <c r="C648">
        <v>21</v>
      </c>
      <c r="D648" t="s">
        <v>103</v>
      </c>
      <c r="E648">
        <v>2111763</v>
      </c>
    </row>
    <row r="649" spans="1:5" x14ac:dyDescent="0.35">
      <c r="A649">
        <v>2111789</v>
      </c>
      <c r="B649" t="s">
        <v>1018</v>
      </c>
      <c r="C649">
        <v>21</v>
      </c>
      <c r="D649" t="s">
        <v>103</v>
      </c>
      <c r="E649">
        <v>2111789</v>
      </c>
    </row>
    <row r="650" spans="1:5" x14ac:dyDescent="0.35">
      <c r="A650">
        <v>2111805</v>
      </c>
      <c r="B650" t="s">
        <v>1019</v>
      </c>
      <c r="C650">
        <v>21</v>
      </c>
      <c r="D650" t="s">
        <v>103</v>
      </c>
      <c r="E650">
        <v>2111805</v>
      </c>
    </row>
    <row r="651" spans="1:5" x14ac:dyDescent="0.35">
      <c r="A651">
        <v>2111904</v>
      </c>
      <c r="B651" t="s">
        <v>1020</v>
      </c>
      <c r="C651">
        <v>21</v>
      </c>
      <c r="D651" t="s">
        <v>103</v>
      </c>
      <c r="E651">
        <v>2111904</v>
      </c>
    </row>
    <row r="652" spans="1:5" x14ac:dyDescent="0.35">
      <c r="A652">
        <v>2111953</v>
      </c>
      <c r="B652" t="s">
        <v>1021</v>
      </c>
      <c r="C652">
        <v>21</v>
      </c>
      <c r="D652" t="s">
        <v>103</v>
      </c>
      <c r="E652">
        <v>2111953</v>
      </c>
    </row>
    <row r="653" spans="1:5" x14ac:dyDescent="0.35">
      <c r="A653">
        <v>2112001</v>
      </c>
      <c r="B653" t="s">
        <v>1022</v>
      </c>
      <c r="C653">
        <v>21</v>
      </c>
      <c r="D653" t="s">
        <v>103</v>
      </c>
      <c r="E653">
        <v>2112001</v>
      </c>
    </row>
    <row r="654" spans="1:5" x14ac:dyDescent="0.35">
      <c r="A654">
        <v>2112100</v>
      </c>
      <c r="B654" t="s">
        <v>1023</v>
      </c>
      <c r="C654">
        <v>21</v>
      </c>
      <c r="D654" t="s">
        <v>103</v>
      </c>
      <c r="E654">
        <v>2112100</v>
      </c>
    </row>
    <row r="655" spans="1:5" x14ac:dyDescent="0.35">
      <c r="A655">
        <v>2112209</v>
      </c>
      <c r="B655" t="s">
        <v>1024</v>
      </c>
      <c r="C655">
        <v>21</v>
      </c>
      <c r="D655" t="s">
        <v>103</v>
      </c>
      <c r="E655">
        <v>2112209</v>
      </c>
    </row>
    <row r="656" spans="1:5" x14ac:dyDescent="0.35">
      <c r="A656">
        <v>2112233</v>
      </c>
      <c r="B656" t="s">
        <v>1025</v>
      </c>
      <c r="C656">
        <v>21</v>
      </c>
      <c r="D656" t="s">
        <v>103</v>
      </c>
      <c r="E656">
        <v>2112233</v>
      </c>
    </row>
    <row r="657" spans="1:5" x14ac:dyDescent="0.35">
      <c r="A657">
        <v>2112274</v>
      </c>
      <c r="B657" t="s">
        <v>1026</v>
      </c>
      <c r="C657">
        <v>21</v>
      </c>
      <c r="D657" t="s">
        <v>103</v>
      </c>
      <c r="E657">
        <v>2112274</v>
      </c>
    </row>
    <row r="658" spans="1:5" x14ac:dyDescent="0.35">
      <c r="A658">
        <v>2112308</v>
      </c>
      <c r="B658" t="s">
        <v>1027</v>
      </c>
      <c r="C658">
        <v>21</v>
      </c>
      <c r="D658" t="s">
        <v>103</v>
      </c>
      <c r="E658">
        <v>2112308</v>
      </c>
    </row>
    <row r="659" spans="1:5" x14ac:dyDescent="0.35">
      <c r="A659">
        <v>2112407</v>
      </c>
      <c r="B659" t="s">
        <v>1028</v>
      </c>
      <c r="C659">
        <v>21</v>
      </c>
      <c r="D659" t="s">
        <v>103</v>
      </c>
      <c r="E659">
        <v>2112407</v>
      </c>
    </row>
    <row r="660" spans="1:5" x14ac:dyDescent="0.35">
      <c r="A660">
        <v>2112456</v>
      </c>
      <c r="B660" t="s">
        <v>1029</v>
      </c>
      <c r="C660">
        <v>21</v>
      </c>
      <c r="D660" t="s">
        <v>103</v>
      </c>
      <c r="E660">
        <v>2112456</v>
      </c>
    </row>
    <row r="661" spans="1:5" x14ac:dyDescent="0.35">
      <c r="A661">
        <v>2112506</v>
      </c>
      <c r="B661" t="s">
        <v>1030</v>
      </c>
      <c r="C661">
        <v>21</v>
      </c>
      <c r="D661" t="s">
        <v>103</v>
      </c>
      <c r="E661">
        <v>2112506</v>
      </c>
    </row>
    <row r="662" spans="1:5" x14ac:dyDescent="0.35">
      <c r="A662">
        <v>2112605</v>
      </c>
      <c r="B662" t="s">
        <v>1031</v>
      </c>
      <c r="C662">
        <v>21</v>
      </c>
      <c r="D662" t="s">
        <v>103</v>
      </c>
      <c r="E662">
        <v>2112605</v>
      </c>
    </row>
    <row r="663" spans="1:5" x14ac:dyDescent="0.35">
      <c r="A663">
        <v>2112704</v>
      </c>
      <c r="B663" t="s">
        <v>1032</v>
      </c>
      <c r="C663">
        <v>21</v>
      </c>
      <c r="D663" t="s">
        <v>103</v>
      </c>
      <c r="E663">
        <v>2112704</v>
      </c>
    </row>
    <row r="664" spans="1:5" x14ac:dyDescent="0.35">
      <c r="A664">
        <v>2112803</v>
      </c>
      <c r="B664" t="s">
        <v>1033</v>
      </c>
      <c r="C664">
        <v>21</v>
      </c>
      <c r="D664" t="s">
        <v>103</v>
      </c>
      <c r="E664">
        <v>2112803</v>
      </c>
    </row>
    <row r="665" spans="1:5" x14ac:dyDescent="0.35">
      <c r="A665">
        <v>2112852</v>
      </c>
      <c r="B665" t="s">
        <v>1034</v>
      </c>
      <c r="C665">
        <v>21</v>
      </c>
      <c r="D665" t="s">
        <v>103</v>
      </c>
      <c r="E665">
        <v>2112852</v>
      </c>
    </row>
    <row r="666" spans="1:5" x14ac:dyDescent="0.35">
      <c r="A666">
        <v>2112902</v>
      </c>
      <c r="B666" t="s">
        <v>1035</v>
      </c>
      <c r="C666">
        <v>21</v>
      </c>
      <c r="D666" t="s">
        <v>103</v>
      </c>
      <c r="E666">
        <v>2112902</v>
      </c>
    </row>
    <row r="667" spans="1:5" x14ac:dyDescent="0.35">
      <c r="A667">
        <v>2113009</v>
      </c>
      <c r="B667" t="s">
        <v>1036</v>
      </c>
      <c r="C667">
        <v>21</v>
      </c>
      <c r="D667" t="s">
        <v>103</v>
      </c>
      <c r="E667">
        <v>2113009</v>
      </c>
    </row>
    <row r="668" spans="1:5" x14ac:dyDescent="0.35">
      <c r="A668">
        <v>2114007</v>
      </c>
      <c r="B668" t="s">
        <v>1037</v>
      </c>
      <c r="C668">
        <v>21</v>
      </c>
      <c r="D668" t="s">
        <v>103</v>
      </c>
      <c r="E668">
        <v>2114007</v>
      </c>
    </row>
    <row r="669" spans="1:5" x14ac:dyDescent="0.35">
      <c r="A669">
        <v>2200053</v>
      </c>
      <c r="B669" t="s">
        <v>1038</v>
      </c>
      <c r="C669">
        <v>22</v>
      </c>
      <c r="D669" t="s">
        <v>27</v>
      </c>
      <c r="E669">
        <v>2200053</v>
      </c>
    </row>
    <row r="670" spans="1:5" x14ac:dyDescent="0.35">
      <c r="A670">
        <v>2200103</v>
      </c>
      <c r="B670" t="s">
        <v>1039</v>
      </c>
      <c r="C670">
        <v>22</v>
      </c>
      <c r="D670" t="s">
        <v>27</v>
      </c>
      <c r="E670">
        <v>2200103</v>
      </c>
    </row>
    <row r="671" spans="1:5" x14ac:dyDescent="0.35">
      <c r="A671">
        <v>2200202</v>
      </c>
      <c r="B671" t="s">
        <v>1040</v>
      </c>
      <c r="C671">
        <v>22</v>
      </c>
      <c r="D671" t="s">
        <v>27</v>
      </c>
      <c r="E671">
        <v>2200202</v>
      </c>
    </row>
    <row r="672" spans="1:5" x14ac:dyDescent="0.35">
      <c r="A672">
        <v>2200251</v>
      </c>
      <c r="B672" t="s">
        <v>1041</v>
      </c>
      <c r="C672">
        <v>22</v>
      </c>
      <c r="D672" t="s">
        <v>27</v>
      </c>
      <c r="E672">
        <v>2200251</v>
      </c>
    </row>
    <row r="673" spans="1:5" x14ac:dyDescent="0.35">
      <c r="A673">
        <v>2200277</v>
      </c>
      <c r="B673" t="s">
        <v>1042</v>
      </c>
      <c r="C673">
        <v>22</v>
      </c>
      <c r="D673" t="s">
        <v>27</v>
      </c>
      <c r="E673">
        <v>2200277</v>
      </c>
    </row>
    <row r="674" spans="1:5" x14ac:dyDescent="0.35">
      <c r="A674">
        <v>2200301</v>
      </c>
      <c r="B674" t="s">
        <v>1043</v>
      </c>
      <c r="C674">
        <v>22</v>
      </c>
      <c r="D674" t="s">
        <v>27</v>
      </c>
      <c r="E674">
        <v>2200301</v>
      </c>
    </row>
    <row r="675" spans="1:5" x14ac:dyDescent="0.35">
      <c r="A675">
        <v>2200400</v>
      </c>
      <c r="B675" t="s">
        <v>1044</v>
      </c>
      <c r="C675">
        <v>22</v>
      </c>
      <c r="D675" t="s">
        <v>27</v>
      </c>
      <c r="E675">
        <v>2200400</v>
      </c>
    </row>
    <row r="676" spans="1:5" x14ac:dyDescent="0.35">
      <c r="A676">
        <v>2200459</v>
      </c>
      <c r="B676" t="s">
        <v>1045</v>
      </c>
      <c r="C676">
        <v>22</v>
      </c>
      <c r="D676" t="s">
        <v>27</v>
      </c>
      <c r="E676">
        <v>2200459</v>
      </c>
    </row>
    <row r="677" spans="1:5" x14ac:dyDescent="0.35">
      <c r="A677">
        <v>2200509</v>
      </c>
      <c r="B677" t="s">
        <v>1046</v>
      </c>
      <c r="C677">
        <v>22</v>
      </c>
      <c r="D677" t="s">
        <v>27</v>
      </c>
      <c r="E677">
        <v>2200509</v>
      </c>
    </row>
    <row r="678" spans="1:5" x14ac:dyDescent="0.35">
      <c r="A678">
        <v>2200608</v>
      </c>
      <c r="B678" t="s">
        <v>1047</v>
      </c>
      <c r="C678">
        <v>22</v>
      </c>
      <c r="D678" t="s">
        <v>27</v>
      </c>
      <c r="E678">
        <v>2200608</v>
      </c>
    </row>
    <row r="679" spans="1:5" x14ac:dyDescent="0.35">
      <c r="A679">
        <v>2200707</v>
      </c>
      <c r="B679" t="s">
        <v>1048</v>
      </c>
      <c r="C679">
        <v>22</v>
      </c>
      <c r="D679" t="s">
        <v>27</v>
      </c>
      <c r="E679">
        <v>2200707</v>
      </c>
    </row>
    <row r="680" spans="1:5" x14ac:dyDescent="0.35">
      <c r="A680">
        <v>2200806</v>
      </c>
      <c r="B680" t="s">
        <v>1049</v>
      </c>
      <c r="C680">
        <v>22</v>
      </c>
      <c r="D680" t="s">
        <v>27</v>
      </c>
      <c r="E680">
        <v>2200806</v>
      </c>
    </row>
    <row r="681" spans="1:5" x14ac:dyDescent="0.35">
      <c r="A681">
        <v>2200905</v>
      </c>
      <c r="B681" t="s">
        <v>1050</v>
      </c>
      <c r="C681">
        <v>22</v>
      </c>
      <c r="D681" t="s">
        <v>27</v>
      </c>
      <c r="E681">
        <v>2200905</v>
      </c>
    </row>
    <row r="682" spans="1:5" x14ac:dyDescent="0.35">
      <c r="A682">
        <v>2200954</v>
      </c>
      <c r="B682" t="s">
        <v>1051</v>
      </c>
      <c r="C682">
        <v>22</v>
      </c>
      <c r="D682" t="s">
        <v>27</v>
      </c>
      <c r="E682">
        <v>2200954</v>
      </c>
    </row>
    <row r="683" spans="1:5" x14ac:dyDescent="0.35">
      <c r="A683">
        <v>2201002</v>
      </c>
      <c r="B683" t="s">
        <v>1052</v>
      </c>
      <c r="C683">
        <v>22</v>
      </c>
      <c r="D683" t="s">
        <v>27</v>
      </c>
      <c r="E683">
        <v>2201002</v>
      </c>
    </row>
    <row r="684" spans="1:5" x14ac:dyDescent="0.35">
      <c r="A684">
        <v>2201051</v>
      </c>
      <c r="B684" t="s">
        <v>1053</v>
      </c>
      <c r="C684">
        <v>22</v>
      </c>
      <c r="D684" t="s">
        <v>27</v>
      </c>
      <c r="E684">
        <v>2201051</v>
      </c>
    </row>
    <row r="685" spans="1:5" x14ac:dyDescent="0.35">
      <c r="A685">
        <v>2201101</v>
      </c>
      <c r="B685" t="s">
        <v>1054</v>
      </c>
      <c r="C685">
        <v>22</v>
      </c>
      <c r="D685" t="s">
        <v>27</v>
      </c>
      <c r="E685">
        <v>2201101</v>
      </c>
    </row>
    <row r="686" spans="1:5" x14ac:dyDescent="0.35">
      <c r="A686">
        <v>2201150</v>
      </c>
      <c r="B686" t="s">
        <v>1055</v>
      </c>
      <c r="C686">
        <v>22</v>
      </c>
      <c r="D686" t="s">
        <v>27</v>
      </c>
      <c r="E686">
        <v>2201150</v>
      </c>
    </row>
    <row r="687" spans="1:5" x14ac:dyDescent="0.35">
      <c r="A687">
        <v>2201176</v>
      </c>
      <c r="B687" t="s">
        <v>1056</v>
      </c>
      <c r="C687">
        <v>22</v>
      </c>
      <c r="D687" t="s">
        <v>27</v>
      </c>
      <c r="E687">
        <v>2201176</v>
      </c>
    </row>
    <row r="688" spans="1:5" x14ac:dyDescent="0.35">
      <c r="A688">
        <v>2201200</v>
      </c>
      <c r="B688" t="s">
        <v>1057</v>
      </c>
      <c r="C688">
        <v>22</v>
      </c>
      <c r="D688" t="s">
        <v>27</v>
      </c>
      <c r="E688">
        <v>2201200</v>
      </c>
    </row>
    <row r="689" spans="1:5" x14ac:dyDescent="0.35">
      <c r="A689">
        <v>2201309</v>
      </c>
      <c r="B689" t="s">
        <v>1058</v>
      </c>
      <c r="C689">
        <v>22</v>
      </c>
      <c r="D689" t="s">
        <v>27</v>
      </c>
      <c r="E689">
        <v>2201309</v>
      </c>
    </row>
    <row r="690" spans="1:5" x14ac:dyDescent="0.35">
      <c r="A690">
        <v>2201408</v>
      </c>
      <c r="B690" t="s">
        <v>1059</v>
      </c>
      <c r="C690">
        <v>22</v>
      </c>
      <c r="D690" t="s">
        <v>27</v>
      </c>
      <c r="E690">
        <v>2201408</v>
      </c>
    </row>
    <row r="691" spans="1:5" x14ac:dyDescent="0.35">
      <c r="A691">
        <v>2201507</v>
      </c>
      <c r="B691" t="s">
        <v>1060</v>
      </c>
      <c r="C691">
        <v>22</v>
      </c>
      <c r="D691" t="s">
        <v>27</v>
      </c>
      <c r="E691">
        <v>2201507</v>
      </c>
    </row>
    <row r="692" spans="1:5" x14ac:dyDescent="0.35">
      <c r="A692">
        <v>2201556</v>
      </c>
      <c r="B692" t="s">
        <v>1061</v>
      </c>
      <c r="C692">
        <v>22</v>
      </c>
      <c r="D692" t="s">
        <v>27</v>
      </c>
      <c r="E692">
        <v>2201556</v>
      </c>
    </row>
    <row r="693" spans="1:5" x14ac:dyDescent="0.35">
      <c r="A693">
        <v>2201572</v>
      </c>
      <c r="B693" t="s">
        <v>1062</v>
      </c>
      <c r="C693">
        <v>22</v>
      </c>
      <c r="D693" t="s">
        <v>27</v>
      </c>
      <c r="E693">
        <v>2201572</v>
      </c>
    </row>
    <row r="694" spans="1:5" x14ac:dyDescent="0.35">
      <c r="A694">
        <v>2201606</v>
      </c>
      <c r="B694" t="s">
        <v>1063</v>
      </c>
      <c r="C694">
        <v>22</v>
      </c>
      <c r="D694" t="s">
        <v>27</v>
      </c>
      <c r="E694">
        <v>2201606</v>
      </c>
    </row>
    <row r="695" spans="1:5" x14ac:dyDescent="0.35">
      <c r="A695">
        <v>2201705</v>
      </c>
      <c r="B695" t="s">
        <v>1064</v>
      </c>
      <c r="C695">
        <v>22</v>
      </c>
      <c r="D695" t="s">
        <v>27</v>
      </c>
      <c r="E695">
        <v>2201705</v>
      </c>
    </row>
    <row r="696" spans="1:5" x14ac:dyDescent="0.35">
      <c r="A696">
        <v>2201739</v>
      </c>
      <c r="B696" t="s">
        <v>1065</v>
      </c>
      <c r="C696">
        <v>22</v>
      </c>
      <c r="D696" t="s">
        <v>27</v>
      </c>
      <c r="E696">
        <v>2201739</v>
      </c>
    </row>
    <row r="697" spans="1:5" x14ac:dyDescent="0.35">
      <c r="A697">
        <v>2201770</v>
      </c>
      <c r="B697" t="s">
        <v>1066</v>
      </c>
      <c r="C697">
        <v>22</v>
      </c>
      <c r="D697" t="s">
        <v>27</v>
      </c>
      <c r="E697">
        <v>2201770</v>
      </c>
    </row>
    <row r="698" spans="1:5" x14ac:dyDescent="0.35">
      <c r="A698">
        <v>2201804</v>
      </c>
      <c r="B698" t="s">
        <v>1067</v>
      </c>
      <c r="C698">
        <v>22</v>
      </c>
      <c r="D698" t="s">
        <v>27</v>
      </c>
      <c r="E698">
        <v>2201804</v>
      </c>
    </row>
    <row r="699" spans="1:5" x14ac:dyDescent="0.35">
      <c r="A699">
        <v>2201903</v>
      </c>
      <c r="B699" t="s">
        <v>1068</v>
      </c>
      <c r="C699">
        <v>22</v>
      </c>
      <c r="D699" t="s">
        <v>27</v>
      </c>
      <c r="E699">
        <v>2201903</v>
      </c>
    </row>
    <row r="700" spans="1:5" x14ac:dyDescent="0.35">
      <c r="A700">
        <v>2201919</v>
      </c>
      <c r="B700" t="s">
        <v>1069</v>
      </c>
      <c r="C700">
        <v>22</v>
      </c>
      <c r="D700" t="s">
        <v>27</v>
      </c>
      <c r="E700">
        <v>2201919</v>
      </c>
    </row>
    <row r="701" spans="1:5" x14ac:dyDescent="0.35">
      <c r="A701">
        <v>2201929</v>
      </c>
      <c r="B701" t="s">
        <v>1070</v>
      </c>
      <c r="C701">
        <v>22</v>
      </c>
      <c r="D701" t="s">
        <v>27</v>
      </c>
      <c r="E701">
        <v>2201929</v>
      </c>
    </row>
    <row r="702" spans="1:5" x14ac:dyDescent="0.35">
      <c r="A702">
        <v>2201945</v>
      </c>
      <c r="B702" t="s">
        <v>1071</v>
      </c>
      <c r="C702">
        <v>22</v>
      </c>
      <c r="D702" t="s">
        <v>27</v>
      </c>
      <c r="E702">
        <v>2201945</v>
      </c>
    </row>
    <row r="703" spans="1:5" x14ac:dyDescent="0.35">
      <c r="A703">
        <v>2201960</v>
      </c>
      <c r="B703" t="s">
        <v>1072</v>
      </c>
      <c r="C703">
        <v>22</v>
      </c>
      <c r="D703" t="s">
        <v>27</v>
      </c>
      <c r="E703">
        <v>2201960</v>
      </c>
    </row>
    <row r="704" spans="1:5" x14ac:dyDescent="0.35">
      <c r="A704">
        <v>2201988</v>
      </c>
      <c r="B704" t="s">
        <v>1073</v>
      </c>
      <c r="C704">
        <v>22</v>
      </c>
      <c r="D704" t="s">
        <v>27</v>
      </c>
      <c r="E704">
        <v>2201988</v>
      </c>
    </row>
    <row r="705" spans="1:5" x14ac:dyDescent="0.35">
      <c r="A705">
        <v>2202000</v>
      </c>
      <c r="B705" t="s">
        <v>1074</v>
      </c>
      <c r="C705">
        <v>22</v>
      </c>
      <c r="D705" t="s">
        <v>27</v>
      </c>
      <c r="E705">
        <v>2202000</v>
      </c>
    </row>
    <row r="706" spans="1:5" x14ac:dyDescent="0.35">
      <c r="A706">
        <v>2202026</v>
      </c>
      <c r="B706" t="s">
        <v>1075</v>
      </c>
      <c r="C706">
        <v>22</v>
      </c>
      <c r="D706" t="s">
        <v>27</v>
      </c>
      <c r="E706">
        <v>2202026</v>
      </c>
    </row>
    <row r="707" spans="1:5" x14ac:dyDescent="0.35">
      <c r="A707">
        <v>2202059</v>
      </c>
      <c r="B707" t="s">
        <v>1076</v>
      </c>
      <c r="C707">
        <v>22</v>
      </c>
      <c r="D707" t="s">
        <v>27</v>
      </c>
      <c r="E707">
        <v>2202059</v>
      </c>
    </row>
    <row r="708" spans="1:5" x14ac:dyDescent="0.35">
      <c r="A708">
        <v>2202075</v>
      </c>
      <c r="B708" t="s">
        <v>1077</v>
      </c>
      <c r="C708">
        <v>22</v>
      </c>
      <c r="D708" t="s">
        <v>27</v>
      </c>
      <c r="E708">
        <v>2202075</v>
      </c>
    </row>
    <row r="709" spans="1:5" x14ac:dyDescent="0.35">
      <c r="A709">
        <v>2202083</v>
      </c>
      <c r="B709" t="s">
        <v>1078</v>
      </c>
      <c r="C709">
        <v>22</v>
      </c>
      <c r="D709" t="s">
        <v>27</v>
      </c>
      <c r="E709">
        <v>2202083</v>
      </c>
    </row>
    <row r="710" spans="1:5" x14ac:dyDescent="0.35">
      <c r="A710">
        <v>2202091</v>
      </c>
      <c r="B710" t="s">
        <v>1079</v>
      </c>
      <c r="C710">
        <v>22</v>
      </c>
      <c r="D710" t="s">
        <v>27</v>
      </c>
      <c r="E710">
        <v>2202091</v>
      </c>
    </row>
    <row r="711" spans="1:5" x14ac:dyDescent="0.35">
      <c r="A711">
        <v>2202109</v>
      </c>
      <c r="B711" t="s">
        <v>1080</v>
      </c>
      <c r="C711">
        <v>22</v>
      </c>
      <c r="D711" t="s">
        <v>27</v>
      </c>
      <c r="E711">
        <v>2202109</v>
      </c>
    </row>
    <row r="712" spans="1:5" x14ac:dyDescent="0.35">
      <c r="A712">
        <v>2202117</v>
      </c>
      <c r="B712" t="s">
        <v>1081</v>
      </c>
      <c r="C712">
        <v>22</v>
      </c>
      <c r="D712" t="s">
        <v>27</v>
      </c>
      <c r="E712">
        <v>2202117</v>
      </c>
    </row>
    <row r="713" spans="1:5" x14ac:dyDescent="0.35">
      <c r="A713">
        <v>2202133</v>
      </c>
      <c r="B713" t="s">
        <v>1082</v>
      </c>
      <c r="C713">
        <v>22</v>
      </c>
      <c r="D713" t="s">
        <v>27</v>
      </c>
      <c r="E713">
        <v>2202133</v>
      </c>
    </row>
    <row r="714" spans="1:5" x14ac:dyDescent="0.35">
      <c r="A714">
        <v>2202174</v>
      </c>
      <c r="B714" t="s">
        <v>1083</v>
      </c>
      <c r="C714">
        <v>22</v>
      </c>
      <c r="D714" t="s">
        <v>27</v>
      </c>
      <c r="E714">
        <v>2202174</v>
      </c>
    </row>
    <row r="715" spans="1:5" x14ac:dyDescent="0.35">
      <c r="A715">
        <v>2202208</v>
      </c>
      <c r="B715" t="s">
        <v>1084</v>
      </c>
      <c r="C715">
        <v>22</v>
      </c>
      <c r="D715" t="s">
        <v>27</v>
      </c>
      <c r="E715">
        <v>2202208</v>
      </c>
    </row>
    <row r="716" spans="1:5" x14ac:dyDescent="0.35">
      <c r="A716">
        <v>2202251</v>
      </c>
      <c r="B716" t="s">
        <v>1085</v>
      </c>
      <c r="C716">
        <v>22</v>
      </c>
      <c r="D716" t="s">
        <v>27</v>
      </c>
      <c r="E716">
        <v>2202251</v>
      </c>
    </row>
    <row r="717" spans="1:5" x14ac:dyDescent="0.35">
      <c r="A717">
        <v>2202307</v>
      </c>
      <c r="B717" t="s">
        <v>1086</v>
      </c>
      <c r="C717">
        <v>22</v>
      </c>
      <c r="D717" t="s">
        <v>27</v>
      </c>
      <c r="E717">
        <v>2202307</v>
      </c>
    </row>
    <row r="718" spans="1:5" x14ac:dyDescent="0.35">
      <c r="A718">
        <v>2202406</v>
      </c>
      <c r="B718" t="s">
        <v>1087</v>
      </c>
      <c r="C718">
        <v>22</v>
      </c>
      <c r="D718" t="s">
        <v>27</v>
      </c>
      <c r="E718">
        <v>2202406</v>
      </c>
    </row>
    <row r="719" spans="1:5" x14ac:dyDescent="0.35">
      <c r="A719">
        <v>2202455</v>
      </c>
      <c r="B719" t="s">
        <v>1088</v>
      </c>
      <c r="C719">
        <v>22</v>
      </c>
      <c r="D719" t="s">
        <v>27</v>
      </c>
      <c r="E719">
        <v>2202455</v>
      </c>
    </row>
    <row r="720" spans="1:5" x14ac:dyDescent="0.35">
      <c r="A720">
        <v>2202505</v>
      </c>
      <c r="B720" t="s">
        <v>1089</v>
      </c>
      <c r="C720">
        <v>22</v>
      </c>
      <c r="D720" t="s">
        <v>27</v>
      </c>
      <c r="E720">
        <v>2202505</v>
      </c>
    </row>
    <row r="721" spans="1:5" x14ac:dyDescent="0.35">
      <c r="A721">
        <v>2202539</v>
      </c>
      <c r="B721" t="s">
        <v>1090</v>
      </c>
      <c r="C721">
        <v>22</v>
      </c>
      <c r="D721" t="s">
        <v>27</v>
      </c>
      <c r="E721">
        <v>2202539</v>
      </c>
    </row>
    <row r="722" spans="1:5" x14ac:dyDescent="0.35">
      <c r="A722">
        <v>2202554</v>
      </c>
      <c r="B722" t="s">
        <v>1091</v>
      </c>
      <c r="C722">
        <v>22</v>
      </c>
      <c r="D722" t="s">
        <v>27</v>
      </c>
      <c r="E722">
        <v>2202554</v>
      </c>
    </row>
    <row r="723" spans="1:5" x14ac:dyDescent="0.35">
      <c r="A723">
        <v>2202604</v>
      </c>
      <c r="B723" t="s">
        <v>1092</v>
      </c>
      <c r="C723">
        <v>22</v>
      </c>
      <c r="D723" t="s">
        <v>27</v>
      </c>
      <c r="E723">
        <v>2202604</v>
      </c>
    </row>
    <row r="724" spans="1:5" x14ac:dyDescent="0.35">
      <c r="A724">
        <v>2202653</v>
      </c>
      <c r="B724" t="s">
        <v>1093</v>
      </c>
      <c r="C724">
        <v>22</v>
      </c>
      <c r="D724" t="s">
        <v>27</v>
      </c>
      <c r="E724">
        <v>2202653</v>
      </c>
    </row>
    <row r="725" spans="1:5" x14ac:dyDescent="0.35">
      <c r="A725">
        <v>2202703</v>
      </c>
      <c r="B725" t="s">
        <v>1094</v>
      </c>
      <c r="C725">
        <v>22</v>
      </c>
      <c r="D725" t="s">
        <v>27</v>
      </c>
      <c r="E725">
        <v>2202703</v>
      </c>
    </row>
    <row r="726" spans="1:5" x14ac:dyDescent="0.35">
      <c r="A726">
        <v>2202711</v>
      </c>
      <c r="B726" t="s">
        <v>1095</v>
      </c>
      <c r="C726">
        <v>22</v>
      </c>
      <c r="D726" t="s">
        <v>27</v>
      </c>
      <c r="E726">
        <v>2202711</v>
      </c>
    </row>
    <row r="727" spans="1:5" x14ac:dyDescent="0.35">
      <c r="A727">
        <v>2202729</v>
      </c>
      <c r="B727" t="s">
        <v>1096</v>
      </c>
      <c r="C727">
        <v>22</v>
      </c>
      <c r="D727" t="s">
        <v>27</v>
      </c>
      <c r="E727">
        <v>2202729</v>
      </c>
    </row>
    <row r="728" spans="1:5" x14ac:dyDescent="0.35">
      <c r="A728">
        <v>2202737</v>
      </c>
      <c r="B728" t="s">
        <v>1097</v>
      </c>
      <c r="C728">
        <v>22</v>
      </c>
      <c r="D728" t="s">
        <v>27</v>
      </c>
      <c r="E728">
        <v>2202737</v>
      </c>
    </row>
    <row r="729" spans="1:5" x14ac:dyDescent="0.35">
      <c r="A729">
        <v>2202752</v>
      </c>
      <c r="B729" t="s">
        <v>1098</v>
      </c>
      <c r="C729">
        <v>22</v>
      </c>
      <c r="D729" t="s">
        <v>27</v>
      </c>
      <c r="E729">
        <v>2202752</v>
      </c>
    </row>
    <row r="730" spans="1:5" x14ac:dyDescent="0.35">
      <c r="A730">
        <v>2202778</v>
      </c>
      <c r="B730" t="s">
        <v>1099</v>
      </c>
      <c r="C730">
        <v>22</v>
      </c>
      <c r="D730" t="s">
        <v>27</v>
      </c>
      <c r="E730">
        <v>2202778</v>
      </c>
    </row>
    <row r="731" spans="1:5" x14ac:dyDescent="0.35">
      <c r="A731">
        <v>2202802</v>
      </c>
      <c r="B731" t="s">
        <v>1100</v>
      </c>
      <c r="C731">
        <v>22</v>
      </c>
      <c r="D731" t="s">
        <v>27</v>
      </c>
      <c r="E731">
        <v>2202802</v>
      </c>
    </row>
    <row r="732" spans="1:5" x14ac:dyDescent="0.35">
      <c r="A732">
        <v>2202851</v>
      </c>
      <c r="B732" t="s">
        <v>1101</v>
      </c>
      <c r="C732">
        <v>22</v>
      </c>
      <c r="D732" t="s">
        <v>27</v>
      </c>
      <c r="E732">
        <v>2202851</v>
      </c>
    </row>
    <row r="733" spans="1:5" x14ac:dyDescent="0.35">
      <c r="A733">
        <v>2202901</v>
      </c>
      <c r="B733" t="s">
        <v>1102</v>
      </c>
      <c r="C733">
        <v>22</v>
      </c>
      <c r="D733" t="s">
        <v>27</v>
      </c>
      <c r="E733">
        <v>2202901</v>
      </c>
    </row>
    <row r="734" spans="1:5" x14ac:dyDescent="0.35">
      <c r="A734">
        <v>2203008</v>
      </c>
      <c r="B734" t="s">
        <v>1103</v>
      </c>
      <c r="C734">
        <v>22</v>
      </c>
      <c r="D734" t="s">
        <v>27</v>
      </c>
      <c r="E734">
        <v>2203008</v>
      </c>
    </row>
    <row r="735" spans="1:5" x14ac:dyDescent="0.35">
      <c r="A735">
        <v>2203107</v>
      </c>
      <c r="B735" t="s">
        <v>1104</v>
      </c>
      <c r="C735">
        <v>22</v>
      </c>
      <c r="D735" t="s">
        <v>27</v>
      </c>
      <c r="E735">
        <v>2203107</v>
      </c>
    </row>
    <row r="736" spans="1:5" x14ac:dyDescent="0.35">
      <c r="A736">
        <v>2203206</v>
      </c>
      <c r="B736" t="s">
        <v>1105</v>
      </c>
      <c r="C736">
        <v>22</v>
      </c>
      <c r="D736" t="s">
        <v>27</v>
      </c>
      <c r="E736">
        <v>2203206</v>
      </c>
    </row>
    <row r="737" spans="1:5" x14ac:dyDescent="0.35">
      <c r="A737">
        <v>2203230</v>
      </c>
      <c r="B737" t="s">
        <v>1106</v>
      </c>
      <c r="C737">
        <v>22</v>
      </c>
      <c r="D737" t="s">
        <v>27</v>
      </c>
      <c r="E737">
        <v>2203230</v>
      </c>
    </row>
    <row r="738" spans="1:5" x14ac:dyDescent="0.35">
      <c r="A738">
        <v>2203255</v>
      </c>
      <c r="B738" t="s">
        <v>1107</v>
      </c>
      <c r="C738">
        <v>22</v>
      </c>
      <c r="D738" t="s">
        <v>27</v>
      </c>
      <c r="E738">
        <v>2203255</v>
      </c>
    </row>
    <row r="739" spans="1:5" x14ac:dyDescent="0.35">
      <c r="A739">
        <v>2203271</v>
      </c>
      <c r="B739" t="s">
        <v>1108</v>
      </c>
      <c r="C739">
        <v>22</v>
      </c>
      <c r="D739" t="s">
        <v>27</v>
      </c>
      <c r="E739">
        <v>2203271</v>
      </c>
    </row>
    <row r="740" spans="1:5" x14ac:dyDescent="0.35">
      <c r="A740">
        <v>2203305</v>
      </c>
      <c r="B740" t="s">
        <v>1109</v>
      </c>
      <c r="C740">
        <v>22</v>
      </c>
      <c r="D740" t="s">
        <v>27</v>
      </c>
      <c r="E740">
        <v>2203305</v>
      </c>
    </row>
    <row r="741" spans="1:5" x14ac:dyDescent="0.35">
      <c r="A741">
        <v>2203354</v>
      </c>
      <c r="B741" t="s">
        <v>1110</v>
      </c>
      <c r="C741">
        <v>22</v>
      </c>
      <c r="D741" t="s">
        <v>27</v>
      </c>
      <c r="E741">
        <v>2203354</v>
      </c>
    </row>
    <row r="742" spans="1:5" x14ac:dyDescent="0.35">
      <c r="A742">
        <v>2203404</v>
      </c>
      <c r="B742" t="s">
        <v>1111</v>
      </c>
      <c r="C742">
        <v>22</v>
      </c>
      <c r="D742" t="s">
        <v>27</v>
      </c>
      <c r="E742">
        <v>2203404</v>
      </c>
    </row>
    <row r="743" spans="1:5" x14ac:dyDescent="0.35">
      <c r="A743">
        <v>2203420</v>
      </c>
      <c r="B743" t="s">
        <v>1112</v>
      </c>
      <c r="C743">
        <v>22</v>
      </c>
      <c r="D743" t="s">
        <v>27</v>
      </c>
      <c r="E743">
        <v>2203420</v>
      </c>
    </row>
    <row r="744" spans="1:5" x14ac:dyDescent="0.35">
      <c r="A744">
        <v>2203453</v>
      </c>
      <c r="B744" t="s">
        <v>1113</v>
      </c>
      <c r="C744">
        <v>22</v>
      </c>
      <c r="D744" t="s">
        <v>27</v>
      </c>
      <c r="E744">
        <v>2203453</v>
      </c>
    </row>
    <row r="745" spans="1:5" x14ac:dyDescent="0.35">
      <c r="A745">
        <v>2203503</v>
      </c>
      <c r="B745" t="s">
        <v>1114</v>
      </c>
      <c r="C745">
        <v>22</v>
      </c>
      <c r="D745" t="s">
        <v>27</v>
      </c>
      <c r="E745">
        <v>2203503</v>
      </c>
    </row>
    <row r="746" spans="1:5" x14ac:dyDescent="0.35">
      <c r="A746">
        <v>2203602</v>
      </c>
      <c r="B746" t="s">
        <v>1115</v>
      </c>
      <c r="C746">
        <v>22</v>
      </c>
      <c r="D746" t="s">
        <v>27</v>
      </c>
      <c r="E746">
        <v>2203602</v>
      </c>
    </row>
    <row r="747" spans="1:5" x14ac:dyDescent="0.35">
      <c r="A747">
        <v>2203701</v>
      </c>
      <c r="B747" t="s">
        <v>734</v>
      </c>
      <c r="C747">
        <v>22</v>
      </c>
      <c r="D747" t="s">
        <v>27</v>
      </c>
      <c r="E747">
        <v>2203701</v>
      </c>
    </row>
    <row r="748" spans="1:5" x14ac:dyDescent="0.35">
      <c r="A748">
        <v>2203750</v>
      </c>
      <c r="B748" t="s">
        <v>1116</v>
      </c>
      <c r="C748">
        <v>22</v>
      </c>
      <c r="D748" t="s">
        <v>27</v>
      </c>
      <c r="E748">
        <v>2203750</v>
      </c>
    </row>
    <row r="749" spans="1:5" x14ac:dyDescent="0.35">
      <c r="A749">
        <v>2203800</v>
      </c>
      <c r="B749" t="s">
        <v>1117</v>
      </c>
      <c r="C749">
        <v>22</v>
      </c>
      <c r="D749" t="s">
        <v>27</v>
      </c>
      <c r="E749">
        <v>2203800</v>
      </c>
    </row>
    <row r="750" spans="1:5" x14ac:dyDescent="0.35">
      <c r="A750">
        <v>2203859</v>
      </c>
      <c r="B750" t="s">
        <v>1118</v>
      </c>
      <c r="C750">
        <v>22</v>
      </c>
      <c r="D750" t="s">
        <v>27</v>
      </c>
      <c r="E750">
        <v>2203859</v>
      </c>
    </row>
    <row r="751" spans="1:5" x14ac:dyDescent="0.35">
      <c r="A751">
        <v>2203909</v>
      </c>
      <c r="B751" t="s">
        <v>1119</v>
      </c>
      <c r="C751">
        <v>22</v>
      </c>
      <c r="D751" t="s">
        <v>27</v>
      </c>
      <c r="E751">
        <v>2203909</v>
      </c>
    </row>
    <row r="752" spans="1:5" x14ac:dyDescent="0.35">
      <c r="A752">
        <v>2204006</v>
      </c>
      <c r="B752" t="s">
        <v>1120</v>
      </c>
      <c r="C752">
        <v>22</v>
      </c>
      <c r="D752" t="s">
        <v>27</v>
      </c>
      <c r="E752">
        <v>2204006</v>
      </c>
    </row>
    <row r="753" spans="1:5" x14ac:dyDescent="0.35">
      <c r="A753">
        <v>2204105</v>
      </c>
      <c r="B753" t="s">
        <v>1121</v>
      </c>
      <c r="C753">
        <v>22</v>
      </c>
      <c r="D753" t="s">
        <v>27</v>
      </c>
      <c r="E753">
        <v>2204105</v>
      </c>
    </row>
    <row r="754" spans="1:5" x14ac:dyDescent="0.35">
      <c r="A754">
        <v>2204154</v>
      </c>
      <c r="B754" t="s">
        <v>1122</v>
      </c>
      <c r="C754">
        <v>22</v>
      </c>
      <c r="D754" t="s">
        <v>27</v>
      </c>
      <c r="E754">
        <v>2204154</v>
      </c>
    </row>
    <row r="755" spans="1:5" x14ac:dyDescent="0.35">
      <c r="A755">
        <v>2204204</v>
      </c>
      <c r="B755" t="s">
        <v>1123</v>
      </c>
      <c r="C755">
        <v>22</v>
      </c>
      <c r="D755" t="s">
        <v>27</v>
      </c>
      <c r="E755">
        <v>2204204</v>
      </c>
    </row>
    <row r="756" spans="1:5" x14ac:dyDescent="0.35">
      <c r="A756">
        <v>2204303</v>
      </c>
      <c r="B756" t="s">
        <v>1124</v>
      </c>
      <c r="C756">
        <v>22</v>
      </c>
      <c r="D756" t="s">
        <v>27</v>
      </c>
      <c r="E756">
        <v>2204303</v>
      </c>
    </row>
    <row r="757" spans="1:5" x14ac:dyDescent="0.35">
      <c r="A757">
        <v>2204352</v>
      </c>
      <c r="B757" t="s">
        <v>1125</v>
      </c>
      <c r="C757">
        <v>22</v>
      </c>
      <c r="D757" t="s">
        <v>27</v>
      </c>
      <c r="E757">
        <v>2204352</v>
      </c>
    </row>
    <row r="758" spans="1:5" x14ac:dyDescent="0.35">
      <c r="A758">
        <v>2204402</v>
      </c>
      <c r="B758" t="s">
        <v>1126</v>
      </c>
      <c r="C758">
        <v>22</v>
      </c>
      <c r="D758" t="s">
        <v>27</v>
      </c>
      <c r="E758">
        <v>2204402</v>
      </c>
    </row>
    <row r="759" spans="1:5" x14ac:dyDescent="0.35">
      <c r="A759">
        <v>2204501</v>
      </c>
      <c r="B759" t="s">
        <v>1127</v>
      </c>
      <c r="C759">
        <v>22</v>
      </c>
      <c r="D759" t="s">
        <v>27</v>
      </c>
      <c r="E759">
        <v>2204501</v>
      </c>
    </row>
    <row r="760" spans="1:5" x14ac:dyDescent="0.35">
      <c r="A760">
        <v>2204550</v>
      </c>
      <c r="B760" t="s">
        <v>1128</v>
      </c>
      <c r="C760">
        <v>22</v>
      </c>
      <c r="D760" t="s">
        <v>27</v>
      </c>
      <c r="E760">
        <v>2204550</v>
      </c>
    </row>
    <row r="761" spans="1:5" x14ac:dyDescent="0.35">
      <c r="A761">
        <v>2204600</v>
      </c>
      <c r="B761" t="s">
        <v>1129</v>
      </c>
      <c r="C761">
        <v>22</v>
      </c>
      <c r="D761" t="s">
        <v>27</v>
      </c>
      <c r="E761">
        <v>2204600</v>
      </c>
    </row>
    <row r="762" spans="1:5" x14ac:dyDescent="0.35">
      <c r="A762">
        <v>2204659</v>
      </c>
      <c r="B762" t="s">
        <v>1130</v>
      </c>
      <c r="C762">
        <v>22</v>
      </c>
      <c r="D762" t="s">
        <v>27</v>
      </c>
      <c r="E762">
        <v>2204659</v>
      </c>
    </row>
    <row r="763" spans="1:5" x14ac:dyDescent="0.35">
      <c r="A763">
        <v>2204709</v>
      </c>
      <c r="B763" t="s">
        <v>1131</v>
      </c>
      <c r="C763">
        <v>22</v>
      </c>
      <c r="D763" t="s">
        <v>27</v>
      </c>
      <c r="E763">
        <v>2204709</v>
      </c>
    </row>
    <row r="764" spans="1:5" x14ac:dyDescent="0.35">
      <c r="A764">
        <v>2204808</v>
      </c>
      <c r="B764" t="s">
        <v>1132</v>
      </c>
      <c r="C764">
        <v>22</v>
      </c>
      <c r="D764" t="s">
        <v>27</v>
      </c>
      <c r="E764">
        <v>2204808</v>
      </c>
    </row>
    <row r="765" spans="1:5" x14ac:dyDescent="0.35">
      <c r="A765">
        <v>2204907</v>
      </c>
      <c r="B765" t="s">
        <v>1133</v>
      </c>
      <c r="C765">
        <v>22</v>
      </c>
      <c r="D765" t="s">
        <v>27</v>
      </c>
      <c r="E765">
        <v>2204907</v>
      </c>
    </row>
    <row r="766" spans="1:5" x14ac:dyDescent="0.35">
      <c r="A766">
        <v>2205003</v>
      </c>
      <c r="B766" t="s">
        <v>1134</v>
      </c>
      <c r="C766">
        <v>22</v>
      </c>
      <c r="D766" t="s">
        <v>27</v>
      </c>
      <c r="E766">
        <v>2205003</v>
      </c>
    </row>
    <row r="767" spans="1:5" x14ac:dyDescent="0.35">
      <c r="A767">
        <v>2205102</v>
      </c>
      <c r="B767" t="s">
        <v>1135</v>
      </c>
      <c r="C767">
        <v>22</v>
      </c>
      <c r="D767" t="s">
        <v>27</v>
      </c>
      <c r="E767">
        <v>2205102</v>
      </c>
    </row>
    <row r="768" spans="1:5" x14ac:dyDescent="0.35">
      <c r="A768">
        <v>2205151</v>
      </c>
      <c r="B768" t="s">
        <v>1136</v>
      </c>
      <c r="C768">
        <v>22</v>
      </c>
      <c r="D768" t="s">
        <v>27</v>
      </c>
      <c r="E768">
        <v>2205151</v>
      </c>
    </row>
    <row r="769" spans="1:5" x14ac:dyDescent="0.35">
      <c r="A769">
        <v>2205201</v>
      </c>
      <c r="B769" t="s">
        <v>1137</v>
      </c>
      <c r="C769">
        <v>22</v>
      </c>
      <c r="D769" t="s">
        <v>27</v>
      </c>
      <c r="E769">
        <v>2205201</v>
      </c>
    </row>
    <row r="770" spans="1:5" x14ac:dyDescent="0.35">
      <c r="A770">
        <v>2205250</v>
      </c>
      <c r="B770" t="s">
        <v>1138</v>
      </c>
      <c r="C770">
        <v>22</v>
      </c>
      <c r="D770" t="s">
        <v>27</v>
      </c>
      <c r="E770">
        <v>2205250</v>
      </c>
    </row>
    <row r="771" spans="1:5" x14ac:dyDescent="0.35">
      <c r="A771">
        <v>2205276</v>
      </c>
      <c r="B771" t="s">
        <v>1139</v>
      </c>
      <c r="C771">
        <v>22</v>
      </c>
      <c r="D771" t="s">
        <v>27</v>
      </c>
      <c r="E771">
        <v>2205276</v>
      </c>
    </row>
    <row r="772" spans="1:5" x14ac:dyDescent="0.35">
      <c r="A772">
        <v>2205300</v>
      </c>
      <c r="B772" t="s">
        <v>1140</v>
      </c>
      <c r="C772">
        <v>22</v>
      </c>
      <c r="D772" t="s">
        <v>27</v>
      </c>
      <c r="E772">
        <v>2205300</v>
      </c>
    </row>
    <row r="773" spans="1:5" x14ac:dyDescent="0.35">
      <c r="A773">
        <v>2205359</v>
      </c>
      <c r="B773" t="s">
        <v>1141</v>
      </c>
      <c r="C773">
        <v>22</v>
      </c>
      <c r="D773" t="s">
        <v>27</v>
      </c>
      <c r="E773">
        <v>2205359</v>
      </c>
    </row>
    <row r="774" spans="1:5" x14ac:dyDescent="0.35">
      <c r="A774">
        <v>2205409</v>
      </c>
      <c r="B774" t="s">
        <v>1142</v>
      </c>
      <c r="C774">
        <v>22</v>
      </c>
      <c r="D774" t="s">
        <v>27</v>
      </c>
      <c r="E774">
        <v>2205409</v>
      </c>
    </row>
    <row r="775" spans="1:5" x14ac:dyDescent="0.35">
      <c r="A775">
        <v>2205458</v>
      </c>
      <c r="B775" t="s">
        <v>1143</v>
      </c>
      <c r="C775">
        <v>22</v>
      </c>
      <c r="D775" t="s">
        <v>27</v>
      </c>
      <c r="E775">
        <v>2205458</v>
      </c>
    </row>
    <row r="776" spans="1:5" x14ac:dyDescent="0.35">
      <c r="A776">
        <v>2205508</v>
      </c>
      <c r="B776" t="s">
        <v>1144</v>
      </c>
      <c r="C776">
        <v>22</v>
      </c>
      <c r="D776" t="s">
        <v>27</v>
      </c>
      <c r="E776">
        <v>2205508</v>
      </c>
    </row>
    <row r="777" spans="1:5" x14ac:dyDescent="0.35">
      <c r="A777">
        <v>2205516</v>
      </c>
      <c r="B777" t="s">
        <v>1145</v>
      </c>
      <c r="C777">
        <v>22</v>
      </c>
      <c r="D777" t="s">
        <v>27</v>
      </c>
      <c r="E777">
        <v>2205516</v>
      </c>
    </row>
    <row r="778" spans="1:5" x14ac:dyDescent="0.35">
      <c r="A778">
        <v>2205524</v>
      </c>
      <c r="B778" t="s">
        <v>1146</v>
      </c>
      <c r="C778">
        <v>22</v>
      </c>
      <c r="D778" t="s">
        <v>27</v>
      </c>
      <c r="E778">
        <v>2205524</v>
      </c>
    </row>
    <row r="779" spans="1:5" x14ac:dyDescent="0.35">
      <c r="A779">
        <v>2205532</v>
      </c>
      <c r="B779" t="s">
        <v>1147</v>
      </c>
      <c r="C779">
        <v>22</v>
      </c>
      <c r="D779" t="s">
        <v>27</v>
      </c>
      <c r="E779">
        <v>2205532</v>
      </c>
    </row>
    <row r="780" spans="1:5" x14ac:dyDescent="0.35">
      <c r="A780">
        <v>2205540</v>
      </c>
      <c r="B780" t="s">
        <v>1148</v>
      </c>
      <c r="C780">
        <v>22</v>
      </c>
      <c r="D780" t="s">
        <v>27</v>
      </c>
      <c r="E780">
        <v>2205540</v>
      </c>
    </row>
    <row r="781" spans="1:5" x14ac:dyDescent="0.35">
      <c r="A781">
        <v>2205557</v>
      </c>
      <c r="B781" t="s">
        <v>1149</v>
      </c>
      <c r="C781">
        <v>22</v>
      </c>
      <c r="D781" t="s">
        <v>27</v>
      </c>
      <c r="E781">
        <v>2205557</v>
      </c>
    </row>
    <row r="782" spans="1:5" x14ac:dyDescent="0.35">
      <c r="A782">
        <v>2205565</v>
      </c>
      <c r="B782" t="s">
        <v>1150</v>
      </c>
      <c r="C782">
        <v>22</v>
      </c>
      <c r="D782" t="s">
        <v>27</v>
      </c>
      <c r="E782">
        <v>2205565</v>
      </c>
    </row>
    <row r="783" spans="1:5" x14ac:dyDescent="0.35">
      <c r="A783">
        <v>2205573</v>
      </c>
      <c r="B783" t="s">
        <v>1151</v>
      </c>
      <c r="C783">
        <v>22</v>
      </c>
      <c r="D783" t="s">
        <v>27</v>
      </c>
      <c r="E783">
        <v>2205573</v>
      </c>
    </row>
    <row r="784" spans="1:5" x14ac:dyDescent="0.35">
      <c r="A784">
        <v>2205581</v>
      </c>
      <c r="B784" t="s">
        <v>1152</v>
      </c>
      <c r="C784">
        <v>22</v>
      </c>
      <c r="D784" t="s">
        <v>27</v>
      </c>
      <c r="E784">
        <v>2205581</v>
      </c>
    </row>
    <row r="785" spans="1:5" x14ac:dyDescent="0.35">
      <c r="A785">
        <v>2205599</v>
      </c>
      <c r="B785" t="s">
        <v>1153</v>
      </c>
      <c r="C785">
        <v>22</v>
      </c>
      <c r="D785" t="s">
        <v>27</v>
      </c>
      <c r="E785">
        <v>2205599</v>
      </c>
    </row>
    <row r="786" spans="1:5" x14ac:dyDescent="0.35">
      <c r="A786">
        <v>2205607</v>
      </c>
      <c r="B786" t="s">
        <v>1154</v>
      </c>
      <c r="C786">
        <v>22</v>
      </c>
      <c r="D786" t="s">
        <v>27</v>
      </c>
      <c r="E786">
        <v>2205607</v>
      </c>
    </row>
    <row r="787" spans="1:5" x14ac:dyDescent="0.35">
      <c r="A787">
        <v>2205706</v>
      </c>
      <c r="B787" t="s">
        <v>1155</v>
      </c>
      <c r="C787">
        <v>22</v>
      </c>
      <c r="D787" t="s">
        <v>27</v>
      </c>
      <c r="E787">
        <v>2205706</v>
      </c>
    </row>
    <row r="788" spans="1:5" x14ac:dyDescent="0.35">
      <c r="A788">
        <v>2205805</v>
      </c>
      <c r="B788" t="s">
        <v>1156</v>
      </c>
      <c r="C788">
        <v>22</v>
      </c>
      <c r="D788" t="s">
        <v>27</v>
      </c>
      <c r="E788">
        <v>2205805</v>
      </c>
    </row>
    <row r="789" spans="1:5" x14ac:dyDescent="0.35">
      <c r="A789">
        <v>2205854</v>
      </c>
      <c r="B789" t="s">
        <v>1157</v>
      </c>
      <c r="C789">
        <v>22</v>
      </c>
      <c r="D789" t="s">
        <v>27</v>
      </c>
      <c r="E789">
        <v>2205854</v>
      </c>
    </row>
    <row r="790" spans="1:5" x14ac:dyDescent="0.35">
      <c r="A790">
        <v>2205904</v>
      </c>
      <c r="B790" t="s">
        <v>1158</v>
      </c>
      <c r="C790">
        <v>22</v>
      </c>
      <c r="D790" t="s">
        <v>27</v>
      </c>
      <c r="E790">
        <v>2205904</v>
      </c>
    </row>
    <row r="791" spans="1:5" x14ac:dyDescent="0.35">
      <c r="A791">
        <v>2205953</v>
      </c>
      <c r="B791" t="s">
        <v>1159</v>
      </c>
      <c r="C791">
        <v>22</v>
      </c>
      <c r="D791" t="s">
        <v>27</v>
      </c>
      <c r="E791">
        <v>2205953</v>
      </c>
    </row>
    <row r="792" spans="1:5" x14ac:dyDescent="0.35">
      <c r="A792">
        <v>2206001</v>
      </c>
      <c r="B792" t="s">
        <v>1160</v>
      </c>
      <c r="C792">
        <v>22</v>
      </c>
      <c r="D792" t="s">
        <v>27</v>
      </c>
      <c r="E792">
        <v>2206001</v>
      </c>
    </row>
    <row r="793" spans="1:5" x14ac:dyDescent="0.35">
      <c r="A793">
        <v>2206050</v>
      </c>
      <c r="B793" t="s">
        <v>1161</v>
      </c>
      <c r="C793">
        <v>22</v>
      </c>
      <c r="D793" t="s">
        <v>27</v>
      </c>
      <c r="E793">
        <v>2206050</v>
      </c>
    </row>
    <row r="794" spans="1:5" x14ac:dyDescent="0.35">
      <c r="A794">
        <v>2206100</v>
      </c>
      <c r="B794" t="s">
        <v>1162</v>
      </c>
      <c r="C794">
        <v>22</v>
      </c>
      <c r="D794" t="s">
        <v>27</v>
      </c>
      <c r="E794">
        <v>2206100</v>
      </c>
    </row>
    <row r="795" spans="1:5" x14ac:dyDescent="0.35">
      <c r="A795">
        <v>2206209</v>
      </c>
      <c r="B795" t="s">
        <v>1163</v>
      </c>
      <c r="C795">
        <v>22</v>
      </c>
      <c r="D795" t="s">
        <v>27</v>
      </c>
      <c r="E795">
        <v>2206209</v>
      </c>
    </row>
    <row r="796" spans="1:5" x14ac:dyDescent="0.35">
      <c r="A796">
        <v>2206308</v>
      </c>
      <c r="B796" t="s">
        <v>1164</v>
      </c>
      <c r="C796">
        <v>22</v>
      </c>
      <c r="D796" t="s">
        <v>27</v>
      </c>
      <c r="E796">
        <v>2206308</v>
      </c>
    </row>
    <row r="797" spans="1:5" x14ac:dyDescent="0.35">
      <c r="A797">
        <v>2206357</v>
      </c>
      <c r="B797" t="s">
        <v>1165</v>
      </c>
      <c r="C797">
        <v>22</v>
      </c>
      <c r="D797" t="s">
        <v>27</v>
      </c>
      <c r="E797">
        <v>2206357</v>
      </c>
    </row>
    <row r="798" spans="1:5" x14ac:dyDescent="0.35">
      <c r="A798">
        <v>2206407</v>
      </c>
      <c r="B798" t="s">
        <v>1166</v>
      </c>
      <c r="C798">
        <v>22</v>
      </c>
      <c r="D798" t="s">
        <v>27</v>
      </c>
      <c r="E798">
        <v>2206407</v>
      </c>
    </row>
    <row r="799" spans="1:5" x14ac:dyDescent="0.35">
      <c r="A799">
        <v>2206506</v>
      </c>
      <c r="B799" t="s">
        <v>1167</v>
      </c>
      <c r="C799">
        <v>22</v>
      </c>
      <c r="D799" t="s">
        <v>27</v>
      </c>
      <c r="E799">
        <v>2206506</v>
      </c>
    </row>
    <row r="800" spans="1:5" x14ac:dyDescent="0.35">
      <c r="A800">
        <v>2206605</v>
      </c>
      <c r="B800" t="s">
        <v>1168</v>
      </c>
      <c r="C800">
        <v>22</v>
      </c>
      <c r="D800" t="s">
        <v>27</v>
      </c>
      <c r="E800">
        <v>2206605</v>
      </c>
    </row>
    <row r="801" spans="1:5" x14ac:dyDescent="0.35">
      <c r="A801">
        <v>2206654</v>
      </c>
      <c r="B801" t="s">
        <v>1169</v>
      </c>
      <c r="C801">
        <v>22</v>
      </c>
      <c r="D801" t="s">
        <v>27</v>
      </c>
      <c r="E801">
        <v>2206654</v>
      </c>
    </row>
    <row r="802" spans="1:5" x14ac:dyDescent="0.35">
      <c r="A802">
        <v>2206670</v>
      </c>
      <c r="B802" t="s">
        <v>1170</v>
      </c>
      <c r="C802">
        <v>22</v>
      </c>
      <c r="D802" t="s">
        <v>27</v>
      </c>
      <c r="E802">
        <v>2206670</v>
      </c>
    </row>
    <row r="803" spans="1:5" x14ac:dyDescent="0.35">
      <c r="A803">
        <v>2206696</v>
      </c>
      <c r="B803" t="s">
        <v>1171</v>
      </c>
      <c r="C803">
        <v>22</v>
      </c>
      <c r="D803" t="s">
        <v>27</v>
      </c>
      <c r="E803">
        <v>2206696</v>
      </c>
    </row>
    <row r="804" spans="1:5" x14ac:dyDescent="0.35">
      <c r="A804">
        <v>2206704</v>
      </c>
      <c r="B804" t="s">
        <v>1172</v>
      </c>
      <c r="C804">
        <v>22</v>
      </c>
      <c r="D804" t="s">
        <v>27</v>
      </c>
      <c r="E804">
        <v>2206704</v>
      </c>
    </row>
    <row r="805" spans="1:5" x14ac:dyDescent="0.35">
      <c r="A805">
        <v>2206720</v>
      </c>
      <c r="B805" t="s">
        <v>1173</v>
      </c>
      <c r="C805">
        <v>22</v>
      </c>
      <c r="D805" t="s">
        <v>27</v>
      </c>
      <c r="E805">
        <v>2206720</v>
      </c>
    </row>
    <row r="806" spans="1:5" x14ac:dyDescent="0.35">
      <c r="A806">
        <v>2206753</v>
      </c>
      <c r="B806" t="s">
        <v>1174</v>
      </c>
      <c r="C806">
        <v>22</v>
      </c>
      <c r="D806" t="s">
        <v>27</v>
      </c>
      <c r="E806">
        <v>2206753</v>
      </c>
    </row>
    <row r="807" spans="1:5" x14ac:dyDescent="0.35">
      <c r="A807">
        <v>2206803</v>
      </c>
      <c r="B807" t="s">
        <v>1175</v>
      </c>
      <c r="C807">
        <v>22</v>
      </c>
      <c r="D807" t="s">
        <v>27</v>
      </c>
      <c r="E807">
        <v>2206803</v>
      </c>
    </row>
    <row r="808" spans="1:5" x14ac:dyDescent="0.35">
      <c r="A808">
        <v>2206902</v>
      </c>
      <c r="B808" t="s">
        <v>1176</v>
      </c>
      <c r="C808">
        <v>22</v>
      </c>
      <c r="D808" t="s">
        <v>27</v>
      </c>
      <c r="E808">
        <v>2206902</v>
      </c>
    </row>
    <row r="809" spans="1:5" x14ac:dyDescent="0.35">
      <c r="A809">
        <v>2206951</v>
      </c>
      <c r="B809" t="s">
        <v>1177</v>
      </c>
      <c r="C809">
        <v>22</v>
      </c>
      <c r="D809" t="s">
        <v>27</v>
      </c>
      <c r="E809">
        <v>2206951</v>
      </c>
    </row>
    <row r="810" spans="1:5" x14ac:dyDescent="0.35">
      <c r="A810">
        <v>2207009</v>
      </c>
      <c r="B810" t="s">
        <v>1178</v>
      </c>
      <c r="C810">
        <v>22</v>
      </c>
      <c r="D810" t="s">
        <v>27</v>
      </c>
      <c r="E810">
        <v>2207009</v>
      </c>
    </row>
    <row r="811" spans="1:5" x14ac:dyDescent="0.35">
      <c r="A811">
        <v>2207108</v>
      </c>
      <c r="B811" t="s">
        <v>1179</v>
      </c>
      <c r="C811">
        <v>22</v>
      </c>
      <c r="D811" t="s">
        <v>27</v>
      </c>
      <c r="E811">
        <v>2207108</v>
      </c>
    </row>
    <row r="812" spans="1:5" x14ac:dyDescent="0.35">
      <c r="A812">
        <v>2207207</v>
      </c>
      <c r="B812" t="s">
        <v>1180</v>
      </c>
      <c r="C812">
        <v>22</v>
      </c>
      <c r="D812" t="s">
        <v>27</v>
      </c>
      <c r="E812">
        <v>2207207</v>
      </c>
    </row>
    <row r="813" spans="1:5" x14ac:dyDescent="0.35">
      <c r="A813">
        <v>2207306</v>
      </c>
      <c r="B813" t="s">
        <v>1181</v>
      </c>
      <c r="C813">
        <v>22</v>
      </c>
      <c r="D813" t="s">
        <v>27</v>
      </c>
      <c r="E813">
        <v>2207306</v>
      </c>
    </row>
    <row r="814" spans="1:5" x14ac:dyDescent="0.35">
      <c r="A814">
        <v>2207355</v>
      </c>
      <c r="B814" t="s">
        <v>1182</v>
      </c>
      <c r="C814">
        <v>22</v>
      </c>
      <c r="D814" t="s">
        <v>27</v>
      </c>
      <c r="E814">
        <v>2207355</v>
      </c>
    </row>
    <row r="815" spans="1:5" x14ac:dyDescent="0.35">
      <c r="A815">
        <v>2207405</v>
      </c>
      <c r="B815" t="s">
        <v>1183</v>
      </c>
      <c r="C815">
        <v>22</v>
      </c>
      <c r="D815" t="s">
        <v>27</v>
      </c>
      <c r="E815">
        <v>2207405</v>
      </c>
    </row>
    <row r="816" spans="1:5" x14ac:dyDescent="0.35">
      <c r="A816">
        <v>2207504</v>
      </c>
      <c r="B816" t="s">
        <v>1184</v>
      </c>
      <c r="C816">
        <v>22</v>
      </c>
      <c r="D816" t="s">
        <v>27</v>
      </c>
      <c r="E816">
        <v>2207504</v>
      </c>
    </row>
    <row r="817" spans="1:5" x14ac:dyDescent="0.35">
      <c r="A817">
        <v>2207553</v>
      </c>
      <c r="B817" t="s">
        <v>1185</v>
      </c>
      <c r="C817">
        <v>22</v>
      </c>
      <c r="D817" t="s">
        <v>27</v>
      </c>
      <c r="E817">
        <v>2207553</v>
      </c>
    </row>
    <row r="818" spans="1:5" x14ac:dyDescent="0.35">
      <c r="A818">
        <v>2207603</v>
      </c>
      <c r="B818" t="s">
        <v>1186</v>
      </c>
      <c r="C818">
        <v>22</v>
      </c>
      <c r="D818" t="s">
        <v>27</v>
      </c>
      <c r="E818">
        <v>2207603</v>
      </c>
    </row>
    <row r="819" spans="1:5" x14ac:dyDescent="0.35">
      <c r="A819">
        <v>2207702</v>
      </c>
      <c r="B819" t="s">
        <v>1187</v>
      </c>
      <c r="C819">
        <v>22</v>
      </c>
      <c r="D819" t="s">
        <v>27</v>
      </c>
      <c r="E819">
        <v>2207702</v>
      </c>
    </row>
    <row r="820" spans="1:5" x14ac:dyDescent="0.35">
      <c r="A820">
        <v>2207751</v>
      </c>
      <c r="B820" t="s">
        <v>1188</v>
      </c>
      <c r="C820">
        <v>22</v>
      </c>
      <c r="D820" t="s">
        <v>27</v>
      </c>
      <c r="E820">
        <v>2207751</v>
      </c>
    </row>
    <row r="821" spans="1:5" x14ac:dyDescent="0.35">
      <c r="A821">
        <v>2207777</v>
      </c>
      <c r="B821" t="s">
        <v>1189</v>
      </c>
      <c r="C821">
        <v>22</v>
      </c>
      <c r="D821" t="s">
        <v>27</v>
      </c>
      <c r="E821">
        <v>2207777</v>
      </c>
    </row>
    <row r="822" spans="1:5" x14ac:dyDescent="0.35">
      <c r="A822">
        <v>2207793</v>
      </c>
      <c r="B822" t="s">
        <v>1190</v>
      </c>
      <c r="C822">
        <v>22</v>
      </c>
      <c r="D822" t="s">
        <v>27</v>
      </c>
      <c r="E822">
        <v>2207793</v>
      </c>
    </row>
    <row r="823" spans="1:5" x14ac:dyDescent="0.35">
      <c r="A823">
        <v>2207801</v>
      </c>
      <c r="B823" t="s">
        <v>1191</v>
      </c>
      <c r="C823">
        <v>22</v>
      </c>
      <c r="D823" t="s">
        <v>27</v>
      </c>
      <c r="E823">
        <v>2207801</v>
      </c>
    </row>
    <row r="824" spans="1:5" x14ac:dyDescent="0.35">
      <c r="A824">
        <v>2207850</v>
      </c>
      <c r="B824" t="s">
        <v>1192</v>
      </c>
      <c r="C824">
        <v>22</v>
      </c>
      <c r="D824" t="s">
        <v>27</v>
      </c>
      <c r="E824">
        <v>2207850</v>
      </c>
    </row>
    <row r="825" spans="1:5" x14ac:dyDescent="0.35">
      <c r="A825">
        <v>2207900</v>
      </c>
      <c r="B825" t="s">
        <v>1193</v>
      </c>
      <c r="C825">
        <v>22</v>
      </c>
      <c r="D825" t="s">
        <v>27</v>
      </c>
      <c r="E825">
        <v>2207900</v>
      </c>
    </row>
    <row r="826" spans="1:5" x14ac:dyDescent="0.35">
      <c r="A826">
        <v>2207934</v>
      </c>
      <c r="B826" t="s">
        <v>1194</v>
      </c>
      <c r="C826">
        <v>22</v>
      </c>
      <c r="D826" t="s">
        <v>27</v>
      </c>
      <c r="E826">
        <v>2207934</v>
      </c>
    </row>
    <row r="827" spans="1:5" x14ac:dyDescent="0.35">
      <c r="A827">
        <v>2207959</v>
      </c>
      <c r="B827" t="s">
        <v>1195</v>
      </c>
      <c r="C827">
        <v>22</v>
      </c>
      <c r="D827" t="s">
        <v>27</v>
      </c>
      <c r="E827">
        <v>2207959</v>
      </c>
    </row>
    <row r="828" spans="1:5" x14ac:dyDescent="0.35">
      <c r="A828">
        <v>2208007</v>
      </c>
      <c r="B828" t="s">
        <v>1196</v>
      </c>
      <c r="C828">
        <v>22</v>
      </c>
      <c r="D828" t="s">
        <v>27</v>
      </c>
      <c r="E828">
        <v>2208007</v>
      </c>
    </row>
    <row r="829" spans="1:5" x14ac:dyDescent="0.35">
      <c r="A829">
        <v>2208106</v>
      </c>
      <c r="B829" t="s">
        <v>1197</v>
      </c>
      <c r="C829">
        <v>22</v>
      </c>
      <c r="D829" t="s">
        <v>27</v>
      </c>
      <c r="E829">
        <v>2208106</v>
      </c>
    </row>
    <row r="830" spans="1:5" x14ac:dyDescent="0.35">
      <c r="A830">
        <v>2208205</v>
      </c>
      <c r="B830" t="s">
        <v>1198</v>
      </c>
      <c r="C830">
        <v>22</v>
      </c>
      <c r="D830" t="s">
        <v>27</v>
      </c>
      <c r="E830">
        <v>2208205</v>
      </c>
    </row>
    <row r="831" spans="1:5" x14ac:dyDescent="0.35">
      <c r="A831">
        <v>2208304</v>
      </c>
      <c r="B831" t="s">
        <v>1199</v>
      </c>
      <c r="C831">
        <v>22</v>
      </c>
      <c r="D831" t="s">
        <v>27</v>
      </c>
      <c r="E831">
        <v>2208304</v>
      </c>
    </row>
    <row r="832" spans="1:5" x14ac:dyDescent="0.35">
      <c r="A832">
        <v>2208403</v>
      </c>
      <c r="B832" t="s">
        <v>1200</v>
      </c>
      <c r="C832">
        <v>22</v>
      </c>
      <c r="D832" t="s">
        <v>27</v>
      </c>
      <c r="E832">
        <v>2208403</v>
      </c>
    </row>
    <row r="833" spans="1:5" x14ac:dyDescent="0.35">
      <c r="A833">
        <v>2208502</v>
      </c>
      <c r="B833" t="s">
        <v>1201</v>
      </c>
      <c r="C833">
        <v>22</v>
      </c>
      <c r="D833" t="s">
        <v>27</v>
      </c>
      <c r="E833">
        <v>2208502</v>
      </c>
    </row>
    <row r="834" spans="1:5" x14ac:dyDescent="0.35">
      <c r="A834">
        <v>2208551</v>
      </c>
      <c r="B834" t="s">
        <v>1202</v>
      </c>
      <c r="C834">
        <v>22</v>
      </c>
      <c r="D834" t="s">
        <v>27</v>
      </c>
      <c r="E834">
        <v>2208551</v>
      </c>
    </row>
    <row r="835" spans="1:5" x14ac:dyDescent="0.35">
      <c r="A835">
        <v>2208601</v>
      </c>
      <c r="B835" t="s">
        <v>1203</v>
      </c>
      <c r="C835">
        <v>22</v>
      </c>
      <c r="D835" t="s">
        <v>27</v>
      </c>
      <c r="E835">
        <v>2208601</v>
      </c>
    </row>
    <row r="836" spans="1:5" x14ac:dyDescent="0.35">
      <c r="A836">
        <v>2208650</v>
      </c>
      <c r="B836" t="s">
        <v>1204</v>
      </c>
      <c r="C836">
        <v>22</v>
      </c>
      <c r="D836" t="s">
        <v>27</v>
      </c>
      <c r="E836">
        <v>2208650</v>
      </c>
    </row>
    <row r="837" spans="1:5" x14ac:dyDescent="0.35">
      <c r="A837">
        <v>2208700</v>
      </c>
      <c r="B837" t="s">
        <v>1205</v>
      </c>
      <c r="C837">
        <v>22</v>
      </c>
      <c r="D837" t="s">
        <v>27</v>
      </c>
      <c r="E837">
        <v>2208700</v>
      </c>
    </row>
    <row r="838" spans="1:5" x14ac:dyDescent="0.35">
      <c r="A838">
        <v>2208809</v>
      </c>
      <c r="B838" t="s">
        <v>1206</v>
      </c>
      <c r="C838">
        <v>22</v>
      </c>
      <c r="D838" t="s">
        <v>27</v>
      </c>
      <c r="E838">
        <v>2208809</v>
      </c>
    </row>
    <row r="839" spans="1:5" x14ac:dyDescent="0.35">
      <c r="A839">
        <v>2208858</v>
      </c>
      <c r="B839" t="s">
        <v>1207</v>
      </c>
      <c r="C839">
        <v>22</v>
      </c>
      <c r="D839" t="s">
        <v>27</v>
      </c>
      <c r="E839">
        <v>2208858</v>
      </c>
    </row>
    <row r="840" spans="1:5" x14ac:dyDescent="0.35">
      <c r="A840">
        <v>2208874</v>
      </c>
      <c r="B840" t="s">
        <v>1208</v>
      </c>
      <c r="C840">
        <v>22</v>
      </c>
      <c r="D840" t="s">
        <v>27</v>
      </c>
      <c r="E840">
        <v>2208874</v>
      </c>
    </row>
    <row r="841" spans="1:5" x14ac:dyDescent="0.35">
      <c r="A841">
        <v>2208908</v>
      </c>
      <c r="B841" t="s">
        <v>1209</v>
      </c>
      <c r="C841">
        <v>22</v>
      </c>
      <c r="D841" t="s">
        <v>27</v>
      </c>
      <c r="E841">
        <v>2208908</v>
      </c>
    </row>
    <row r="842" spans="1:5" x14ac:dyDescent="0.35">
      <c r="A842">
        <v>2209005</v>
      </c>
      <c r="B842" t="s">
        <v>1210</v>
      </c>
      <c r="C842">
        <v>22</v>
      </c>
      <c r="D842" t="s">
        <v>27</v>
      </c>
      <c r="E842">
        <v>2209005</v>
      </c>
    </row>
    <row r="843" spans="1:5" x14ac:dyDescent="0.35">
      <c r="A843">
        <v>2209104</v>
      </c>
      <c r="B843" t="s">
        <v>1211</v>
      </c>
      <c r="C843">
        <v>22</v>
      </c>
      <c r="D843" t="s">
        <v>27</v>
      </c>
      <c r="E843">
        <v>2209104</v>
      </c>
    </row>
    <row r="844" spans="1:5" x14ac:dyDescent="0.35">
      <c r="A844">
        <v>2209153</v>
      </c>
      <c r="B844" t="s">
        <v>1212</v>
      </c>
      <c r="C844">
        <v>22</v>
      </c>
      <c r="D844" t="s">
        <v>27</v>
      </c>
      <c r="E844">
        <v>2209153</v>
      </c>
    </row>
    <row r="845" spans="1:5" x14ac:dyDescent="0.35">
      <c r="A845">
        <v>2209203</v>
      </c>
      <c r="B845" t="s">
        <v>1213</v>
      </c>
      <c r="C845">
        <v>22</v>
      </c>
      <c r="D845" t="s">
        <v>27</v>
      </c>
      <c r="E845">
        <v>2209203</v>
      </c>
    </row>
    <row r="846" spans="1:5" x14ac:dyDescent="0.35">
      <c r="A846">
        <v>2209302</v>
      </c>
      <c r="B846" t="s">
        <v>1214</v>
      </c>
      <c r="C846">
        <v>22</v>
      </c>
      <c r="D846" t="s">
        <v>27</v>
      </c>
      <c r="E846">
        <v>2209302</v>
      </c>
    </row>
    <row r="847" spans="1:5" x14ac:dyDescent="0.35">
      <c r="A847">
        <v>2209351</v>
      </c>
      <c r="B847" t="s">
        <v>1215</v>
      </c>
      <c r="C847">
        <v>22</v>
      </c>
      <c r="D847" t="s">
        <v>27</v>
      </c>
      <c r="E847">
        <v>2209351</v>
      </c>
    </row>
    <row r="848" spans="1:5" x14ac:dyDescent="0.35">
      <c r="A848">
        <v>2209377</v>
      </c>
      <c r="B848" t="s">
        <v>1216</v>
      </c>
      <c r="C848">
        <v>22</v>
      </c>
      <c r="D848" t="s">
        <v>27</v>
      </c>
      <c r="E848">
        <v>2209377</v>
      </c>
    </row>
    <row r="849" spans="1:5" x14ac:dyDescent="0.35">
      <c r="A849">
        <v>2209401</v>
      </c>
      <c r="B849" t="s">
        <v>1217</v>
      </c>
      <c r="C849">
        <v>22</v>
      </c>
      <c r="D849" t="s">
        <v>27</v>
      </c>
      <c r="E849">
        <v>2209401</v>
      </c>
    </row>
    <row r="850" spans="1:5" x14ac:dyDescent="0.35">
      <c r="A850">
        <v>2209450</v>
      </c>
      <c r="B850" t="s">
        <v>1218</v>
      </c>
      <c r="C850">
        <v>22</v>
      </c>
      <c r="D850" t="s">
        <v>27</v>
      </c>
      <c r="E850">
        <v>2209450</v>
      </c>
    </row>
    <row r="851" spans="1:5" x14ac:dyDescent="0.35">
      <c r="A851">
        <v>2209500</v>
      </c>
      <c r="B851" t="s">
        <v>1219</v>
      </c>
      <c r="C851">
        <v>22</v>
      </c>
      <c r="D851" t="s">
        <v>27</v>
      </c>
      <c r="E851">
        <v>2209500</v>
      </c>
    </row>
    <row r="852" spans="1:5" x14ac:dyDescent="0.35">
      <c r="A852">
        <v>2209559</v>
      </c>
      <c r="B852" t="s">
        <v>1220</v>
      </c>
      <c r="C852">
        <v>22</v>
      </c>
      <c r="D852" t="s">
        <v>27</v>
      </c>
      <c r="E852">
        <v>2209559</v>
      </c>
    </row>
    <row r="853" spans="1:5" x14ac:dyDescent="0.35">
      <c r="A853">
        <v>2209609</v>
      </c>
      <c r="B853" t="s">
        <v>1221</v>
      </c>
      <c r="C853">
        <v>22</v>
      </c>
      <c r="D853" t="s">
        <v>27</v>
      </c>
      <c r="E853">
        <v>2209609</v>
      </c>
    </row>
    <row r="854" spans="1:5" x14ac:dyDescent="0.35">
      <c r="A854">
        <v>2209658</v>
      </c>
      <c r="B854" t="s">
        <v>1222</v>
      </c>
      <c r="C854">
        <v>22</v>
      </c>
      <c r="D854" t="s">
        <v>27</v>
      </c>
      <c r="E854">
        <v>2209658</v>
      </c>
    </row>
    <row r="855" spans="1:5" x14ac:dyDescent="0.35">
      <c r="A855">
        <v>2209708</v>
      </c>
      <c r="B855" t="s">
        <v>1223</v>
      </c>
      <c r="C855">
        <v>22</v>
      </c>
      <c r="D855" t="s">
        <v>27</v>
      </c>
      <c r="E855">
        <v>2209708</v>
      </c>
    </row>
    <row r="856" spans="1:5" x14ac:dyDescent="0.35">
      <c r="A856">
        <v>2209757</v>
      </c>
      <c r="B856" t="s">
        <v>1224</v>
      </c>
      <c r="C856">
        <v>22</v>
      </c>
      <c r="D856" t="s">
        <v>27</v>
      </c>
      <c r="E856">
        <v>2209757</v>
      </c>
    </row>
    <row r="857" spans="1:5" x14ac:dyDescent="0.35">
      <c r="A857">
        <v>2209807</v>
      </c>
      <c r="B857" t="s">
        <v>1225</v>
      </c>
      <c r="C857">
        <v>22</v>
      </c>
      <c r="D857" t="s">
        <v>27</v>
      </c>
      <c r="E857">
        <v>2209807</v>
      </c>
    </row>
    <row r="858" spans="1:5" x14ac:dyDescent="0.35">
      <c r="A858">
        <v>2209856</v>
      </c>
      <c r="B858" t="s">
        <v>1226</v>
      </c>
      <c r="C858">
        <v>22</v>
      </c>
      <c r="D858" t="s">
        <v>27</v>
      </c>
      <c r="E858">
        <v>2209856</v>
      </c>
    </row>
    <row r="859" spans="1:5" x14ac:dyDescent="0.35">
      <c r="A859">
        <v>2209872</v>
      </c>
      <c r="B859" t="s">
        <v>1227</v>
      </c>
      <c r="C859">
        <v>22</v>
      </c>
      <c r="D859" t="s">
        <v>27</v>
      </c>
      <c r="E859">
        <v>2209872</v>
      </c>
    </row>
    <row r="860" spans="1:5" x14ac:dyDescent="0.35">
      <c r="A860">
        <v>2209906</v>
      </c>
      <c r="B860" t="s">
        <v>1228</v>
      </c>
      <c r="C860">
        <v>22</v>
      </c>
      <c r="D860" t="s">
        <v>27</v>
      </c>
      <c r="E860">
        <v>2209906</v>
      </c>
    </row>
    <row r="861" spans="1:5" x14ac:dyDescent="0.35">
      <c r="A861">
        <v>2209955</v>
      </c>
      <c r="B861" t="s">
        <v>1229</v>
      </c>
      <c r="C861">
        <v>22</v>
      </c>
      <c r="D861" t="s">
        <v>27</v>
      </c>
      <c r="E861">
        <v>2209955</v>
      </c>
    </row>
    <row r="862" spans="1:5" x14ac:dyDescent="0.35">
      <c r="A862">
        <v>2209971</v>
      </c>
      <c r="B862" t="s">
        <v>1230</v>
      </c>
      <c r="C862">
        <v>22</v>
      </c>
      <c r="D862" t="s">
        <v>27</v>
      </c>
      <c r="E862">
        <v>2209971</v>
      </c>
    </row>
    <row r="863" spans="1:5" x14ac:dyDescent="0.35">
      <c r="A863">
        <v>2210003</v>
      </c>
      <c r="B863" t="s">
        <v>1231</v>
      </c>
      <c r="C863">
        <v>22</v>
      </c>
      <c r="D863" t="s">
        <v>27</v>
      </c>
      <c r="E863">
        <v>2210003</v>
      </c>
    </row>
    <row r="864" spans="1:5" x14ac:dyDescent="0.35">
      <c r="A864">
        <v>2210052</v>
      </c>
      <c r="B864" t="s">
        <v>1232</v>
      </c>
      <c r="C864">
        <v>22</v>
      </c>
      <c r="D864" t="s">
        <v>27</v>
      </c>
      <c r="E864">
        <v>2210052</v>
      </c>
    </row>
    <row r="865" spans="1:5" x14ac:dyDescent="0.35">
      <c r="A865">
        <v>2210102</v>
      </c>
      <c r="B865" t="s">
        <v>1233</v>
      </c>
      <c r="C865">
        <v>22</v>
      </c>
      <c r="D865" t="s">
        <v>27</v>
      </c>
      <c r="E865">
        <v>2210102</v>
      </c>
    </row>
    <row r="866" spans="1:5" x14ac:dyDescent="0.35">
      <c r="A866">
        <v>2210201</v>
      </c>
      <c r="B866" t="s">
        <v>1234</v>
      </c>
      <c r="C866">
        <v>22</v>
      </c>
      <c r="D866" t="s">
        <v>27</v>
      </c>
      <c r="E866">
        <v>2210201</v>
      </c>
    </row>
    <row r="867" spans="1:5" x14ac:dyDescent="0.35">
      <c r="A867">
        <v>2210300</v>
      </c>
      <c r="B867" t="s">
        <v>1235</v>
      </c>
      <c r="C867">
        <v>22</v>
      </c>
      <c r="D867" t="s">
        <v>27</v>
      </c>
      <c r="E867">
        <v>2210300</v>
      </c>
    </row>
    <row r="868" spans="1:5" x14ac:dyDescent="0.35">
      <c r="A868">
        <v>2210359</v>
      </c>
      <c r="B868" t="s">
        <v>1236</v>
      </c>
      <c r="C868">
        <v>22</v>
      </c>
      <c r="D868" t="s">
        <v>27</v>
      </c>
      <c r="E868">
        <v>2210359</v>
      </c>
    </row>
    <row r="869" spans="1:5" x14ac:dyDescent="0.35">
      <c r="A869">
        <v>2210375</v>
      </c>
      <c r="B869" t="s">
        <v>1237</v>
      </c>
      <c r="C869">
        <v>22</v>
      </c>
      <c r="D869" t="s">
        <v>27</v>
      </c>
      <c r="E869">
        <v>2210375</v>
      </c>
    </row>
    <row r="870" spans="1:5" x14ac:dyDescent="0.35">
      <c r="A870">
        <v>2210383</v>
      </c>
      <c r="B870" t="s">
        <v>1238</v>
      </c>
      <c r="C870">
        <v>22</v>
      </c>
      <c r="D870" t="s">
        <v>27</v>
      </c>
      <c r="E870">
        <v>2210383</v>
      </c>
    </row>
    <row r="871" spans="1:5" x14ac:dyDescent="0.35">
      <c r="A871">
        <v>2210391</v>
      </c>
      <c r="B871" t="s">
        <v>1239</v>
      </c>
      <c r="C871">
        <v>22</v>
      </c>
      <c r="D871" t="s">
        <v>27</v>
      </c>
      <c r="E871">
        <v>2210391</v>
      </c>
    </row>
    <row r="872" spans="1:5" x14ac:dyDescent="0.35">
      <c r="A872">
        <v>2210409</v>
      </c>
      <c r="B872" t="s">
        <v>1240</v>
      </c>
      <c r="C872">
        <v>22</v>
      </c>
      <c r="D872" t="s">
        <v>27</v>
      </c>
      <c r="E872">
        <v>2210409</v>
      </c>
    </row>
    <row r="873" spans="1:5" x14ac:dyDescent="0.35">
      <c r="A873">
        <v>2210508</v>
      </c>
      <c r="B873" t="s">
        <v>1241</v>
      </c>
      <c r="C873">
        <v>22</v>
      </c>
      <c r="D873" t="s">
        <v>27</v>
      </c>
      <c r="E873">
        <v>2210508</v>
      </c>
    </row>
    <row r="874" spans="1:5" x14ac:dyDescent="0.35">
      <c r="A874">
        <v>2210607</v>
      </c>
      <c r="B874" t="s">
        <v>1242</v>
      </c>
      <c r="C874">
        <v>22</v>
      </c>
      <c r="D874" t="s">
        <v>27</v>
      </c>
      <c r="E874">
        <v>2210607</v>
      </c>
    </row>
    <row r="875" spans="1:5" x14ac:dyDescent="0.35">
      <c r="A875">
        <v>2210623</v>
      </c>
      <c r="B875" t="s">
        <v>1243</v>
      </c>
      <c r="C875">
        <v>22</v>
      </c>
      <c r="D875" t="s">
        <v>27</v>
      </c>
      <c r="E875">
        <v>2210623</v>
      </c>
    </row>
    <row r="876" spans="1:5" x14ac:dyDescent="0.35">
      <c r="A876">
        <v>2210631</v>
      </c>
      <c r="B876" t="s">
        <v>1244</v>
      </c>
      <c r="C876">
        <v>22</v>
      </c>
      <c r="D876" t="s">
        <v>27</v>
      </c>
      <c r="E876">
        <v>2210631</v>
      </c>
    </row>
    <row r="877" spans="1:5" x14ac:dyDescent="0.35">
      <c r="A877">
        <v>2210656</v>
      </c>
      <c r="B877" t="s">
        <v>1245</v>
      </c>
      <c r="C877">
        <v>22</v>
      </c>
      <c r="D877" t="s">
        <v>27</v>
      </c>
      <c r="E877">
        <v>2210656</v>
      </c>
    </row>
    <row r="878" spans="1:5" x14ac:dyDescent="0.35">
      <c r="A878">
        <v>2210706</v>
      </c>
      <c r="B878" t="s">
        <v>1246</v>
      </c>
      <c r="C878">
        <v>22</v>
      </c>
      <c r="D878" t="s">
        <v>27</v>
      </c>
      <c r="E878">
        <v>2210706</v>
      </c>
    </row>
    <row r="879" spans="1:5" x14ac:dyDescent="0.35">
      <c r="A879">
        <v>2210805</v>
      </c>
      <c r="B879" t="s">
        <v>1247</v>
      </c>
      <c r="C879">
        <v>22</v>
      </c>
      <c r="D879" t="s">
        <v>27</v>
      </c>
      <c r="E879">
        <v>2210805</v>
      </c>
    </row>
    <row r="880" spans="1:5" x14ac:dyDescent="0.35">
      <c r="A880">
        <v>2210904</v>
      </c>
      <c r="B880" t="s">
        <v>1248</v>
      </c>
      <c r="C880">
        <v>22</v>
      </c>
      <c r="D880" t="s">
        <v>27</v>
      </c>
      <c r="E880">
        <v>2210904</v>
      </c>
    </row>
    <row r="881" spans="1:5" x14ac:dyDescent="0.35">
      <c r="A881">
        <v>2210938</v>
      </c>
      <c r="B881" t="s">
        <v>1249</v>
      </c>
      <c r="C881">
        <v>22</v>
      </c>
      <c r="D881" t="s">
        <v>27</v>
      </c>
      <c r="E881">
        <v>2210938</v>
      </c>
    </row>
    <row r="882" spans="1:5" x14ac:dyDescent="0.35">
      <c r="A882">
        <v>2210953</v>
      </c>
      <c r="B882" t="s">
        <v>1250</v>
      </c>
      <c r="C882">
        <v>22</v>
      </c>
      <c r="D882" t="s">
        <v>27</v>
      </c>
      <c r="E882">
        <v>2210953</v>
      </c>
    </row>
    <row r="883" spans="1:5" x14ac:dyDescent="0.35">
      <c r="A883">
        <v>2210979</v>
      </c>
      <c r="B883" t="s">
        <v>1251</v>
      </c>
      <c r="C883">
        <v>22</v>
      </c>
      <c r="D883" t="s">
        <v>27</v>
      </c>
      <c r="E883">
        <v>2210979</v>
      </c>
    </row>
    <row r="884" spans="1:5" x14ac:dyDescent="0.35">
      <c r="A884">
        <v>2211001</v>
      </c>
      <c r="B884" t="s">
        <v>343</v>
      </c>
      <c r="C884">
        <v>22</v>
      </c>
      <c r="D884" t="s">
        <v>27</v>
      </c>
      <c r="E884">
        <v>2211001</v>
      </c>
    </row>
    <row r="885" spans="1:5" x14ac:dyDescent="0.35">
      <c r="A885">
        <v>2211100</v>
      </c>
      <c r="B885" t="s">
        <v>1252</v>
      </c>
      <c r="C885">
        <v>22</v>
      </c>
      <c r="D885" t="s">
        <v>27</v>
      </c>
      <c r="E885">
        <v>2211100</v>
      </c>
    </row>
    <row r="886" spans="1:5" x14ac:dyDescent="0.35">
      <c r="A886">
        <v>2211209</v>
      </c>
      <c r="B886" t="s">
        <v>318</v>
      </c>
      <c r="C886">
        <v>22</v>
      </c>
      <c r="D886" t="s">
        <v>27</v>
      </c>
      <c r="E886">
        <v>2211209</v>
      </c>
    </row>
    <row r="887" spans="1:5" x14ac:dyDescent="0.35">
      <c r="A887">
        <v>2211308</v>
      </c>
      <c r="B887" t="s">
        <v>1253</v>
      </c>
      <c r="C887">
        <v>22</v>
      </c>
      <c r="D887" t="s">
        <v>27</v>
      </c>
      <c r="E887">
        <v>2211308</v>
      </c>
    </row>
    <row r="888" spans="1:5" x14ac:dyDescent="0.35">
      <c r="A888">
        <v>2211357</v>
      </c>
      <c r="B888" t="s">
        <v>1254</v>
      </c>
      <c r="C888">
        <v>22</v>
      </c>
      <c r="D888" t="s">
        <v>27</v>
      </c>
      <c r="E888">
        <v>2211357</v>
      </c>
    </row>
    <row r="889" spans="1:5" x14ac:dyDescent="0.35">
      <c r="A889">
        <v>2211407</v>
      </c>
      <c r="B889" t="s">
        <v>1255</v>
      </c>
      <c r="C889">
        <v>22</v>
      </c>
      <c r="D889" t="s">
        <v>27</v>
      </c>
      <c r="E889">
        <v>2211407</v>
      </c>
    </row>
    <row r="890" spans="1:5" x14ac:dyDescent="0.35">
      <c r="A890">
        <v>2211506</v>
      </c>
      <c r="B890" t="s">
        <v>1256</v>
      </c>
      <c r="C890">
        <v>22</v>
      </c>
      <c r="D890" t="s">
        <v>27</v>
      </c>
      <c r="E890">
        <v>2211506</v>
      </c>
    </row>
    <row r="891" spans="1:5" x14ac:dyDescent="0.35">
      <c r="A891">
        <v>2211605</v>
      </c>
      <c r="B891" t="s">
        <v>1257</v>
      </c>
      <c r="C891">
        <v>22</v>
      </c>
      <c r="D891" t="s">
        <v>27</v>
      </c>
      <c r="E891">
        <v>2211605</v>
      </c>
    </row>
    <row r="892" spans="1:5" x14ac:dyDescent="0.35">
      <c r="A892">
        <v>2211704</v>
      </c>
      <c r="B892" t="s">
        <v>1258</v>
      </c>
      <c r="C892">
        <v>22</v>
      </c>
      <c r="D892" t="s">
        <v>27</v>
      </c>
      <c r="E892">
        <v>2211704</v>
      </c>
    </row>
    <row r="893" spans="1:5" x14ac:dyDescent="0.35">
      <c r="A893">
        <v>2300101</v>
      </c>
      <c r="B893" t="s">
        <v>1259</v>
      </c>
      <c r="C893">
        <v>23</v>
      </c>
      <c r="D893" t="s">
        <v>55</v>
      </c>
      <c r="E893">
        <v>2300101</v>
      </c>
    </row>
    <row r="894" spans="1:5" x14ac:dyDescent="0.35">
      <c r="A894">
        <v>2300150</v>
      </c>
      <c r="B894" t="s">
        <v>1260</v>
      </c>
      <c r="C894">
        <v>23</v>
      </c>
      <c r="D894" t="s">
        <v>55</v>
      </c>
      <c r="E894">
        <v>2300150</v>
      </c>
    </row>
    <row r="895" spans="1:5" x14ac:dyDescent="0.35">
      <c r="A895">
        <v>2300200</v>
      </c>
      <c r="B895" t="s">
        <v>1261</v>
      </c>
      <c r="C895">
        <v>23</v>
      </c>
      <c r="D895" t="s">
        <v>55</v>
      </c>
      <c r="E895">
        <v>2300200</v>
      </c>
    </row>
    <row r="896" spans="1:5" x14ac:dyDescent="0.35">
      <c r="A896">
        <v>2300309</v>
      </c>
      <c r="B896" t="s">
        <v>1262</v>
      </c>
      <c r="C896">
        <v>23</v>
      </c>
      <c r="D896" t="s">
        <v>55</v>
      </c>
      <c r="E896">
        <v>2300309</v>
      </c>
    </row>
    <row r="897" spans="1:5" x14ac:dyDescent="0.35">
      <c r="A897">
        <v>2300408</v>
      </c>
      <c r="B897" t="s">
        <v>1263</v>
      </c>
      <c r="C897">
        <v>23</v>
      </c>
      <c r="D897" t="s">
        <v>55</v>
      </c>
      <c r="E897">
        <v>2300408</v>
      </c>
    </row>
    <row r="898" spans="1:5" x14ac:dyDescent="0.35">
      <c r="A898">
        <v>2300507</v>
      </c>
      <c r="B898" t="s">
        <v>1264</v>
      </c>
      <c r="C898">
        <v>23</v>
      </c>
      <c r="D898" t="s">
        <v>55</v>
      </c>
      <c r="E898">
        <v>2300507</v>
      </c>
    </row>
    <row r="899" spans="1:5" x14ac:dyDescent="0.35">
      <c r="A899">
        <v>2300606</v>
      </c>
      <c r="B899" t="s">
        <v>1265</v>
      </c>
      <c r="C899">
        <v>23</v>
      </c>
      <c r="D899" t="s">
        <v>55</v>
      </c>
      <c r="E899">
        <v>2300606</v>
      </c>
    </row>
    <row r="900" spans="1:5" x14ac:dyDescent="0.35">
      <c r="A900">
        <v>2300705</v>
      </c>
      <c r="B900" t="s">
        <v>1266</v>
      </c>
      <c r="C900">
        <v>23</v>
      </c>
      <c r="D900" t="s">
        <v>55</v>
      </c>
      <c r="E900">
        <v>2300705</v>
      </c>
    </row>
    <row r="901" spans="1:5" x14ac:dyDescent="0.35">
      <c r="A901">
        <v>2300754</v>
      </c>
      <c r="B901" t="s">
        <v>1267</v>
      </c>
      <c r="C901">
        <v>23</v>
      </c>
      <c r="D901" t="s">
        <v>55</v>
      </c>
      <c r="E901">
        <v>2300754</v>
      </c>
    </row>
    <row r="902" spans="1:5" x14ac:dyDescent="0.35">
      <c r="A902">
        <v>2300804</v>
      </c>
      <c r="B902" t="s">
        <v>1268</v>
      </c>
      <c r="C902">
        <v>23</v>
      </c>
      <c r="D902" t="s">
        <v>55</v>
      </c>
      <c r="E902">
        <v>2300804</v>
      </c>
    </row>
    <row r="903" spans="1:5" x14ac:dyDescent="0.35">
      <c r="A903">
        <v>2300903</v>
      </c>
      <c r="B903" t="s">
        <v>1269</v>
      </c>
      <c r="C903">
        <v>23</v>
      </c>
      <c r="D903" t="s">
        <v>55</v>
      </c>
      <c r="E903">
        <v>2300903</v>
      </c>
    </row>
    <row r="904" spans="1:5" x14ac:dyDescent="0.35">
      <c r="A904">
        <v>2301000</v>
      </c>
      <c r="B904" t="s">
        <v>1270</v>
      </c>
      <c r="C904">
        <v>23</v>
      </c>
      <c r="D904" t="s">
        <v>55</v>
      </c>
      <c r="E904">
        <v>2301000</v>
      </c>
    </row>
    <row r="905" spans="1:5" x14ac:dyDescent="0.35">
      <c r="A905">
        <v>2301109</v>
      </c>
      <c r="B905" t="s">
        <v>1271</v>
      </c>
      <c r="C905">
        <v>23</v>
      </c>
      <c r="D905" t="s">
        <v>55</v>
      </c>
      <c r="E905">
        <v>2301109</v>
      </c>
    </row>
    <row r="906" spans="1:5" x14ac:dyDescent="0.35">
      <c r="A906">
        <v>2301208</v>
      </c>
      <c r="B906" t="s">
        <v>1272</v>
      </c>
      <c r="C906">
        <v>23</v>
      </c>
      <c r="D906" t="s">
        <v>55</v>
      </c>
      <c r="E906">
        <v>2301208</v>
      </c>
    </row>
    <row r="907" spans="1:5" x14ac:dyDescent="0.35">
      <c r="A907">
        <v>2301257</v>
      </c>
      <c r="B907" t="s">
        <v>1273</v>
      </c>
      <c r="C907">
        <v>23</v>
      </c>
      <c r="D907" t="s">
        <v>55</v>
      </c>
      <c r="E907">
        <v>2301257</v>
      </c>
    </row>
    <row r="908" spans="1:5" x14ac:dyDescent="0.35">
      <c r="A908">
        <v>2301307</v>
      </c>
      <c r="B908" t="s">
        <v>1274</v>
      </c>
      <c r="C908">
        <v>23</v>
      </c>
      <c r="D908" t="s">
        <v>55</v>
      </c>
      <c r="E908">
        <v>2301307</v>
      </c>
    </row>
    <row r="909" spans="1:5" x14ac:dyDescent="0.35">
      <c r="A909">
        <v>2301406</v>
      </c>
      <c r="B909" t="s">
        <v>1275</v>
      </c>
      <c r="C909">
        <v>23</v>
      </c>
      <c r="D909" t="s">
        <v>55</v>
      </c>
      <c r="E909">
        <v>2301406</v>
      </c>
    </row>
    <row r="910" spans="1:5" x14ac:dyDescent="0.35">
      <c r="A910">
        <v>2301505</v>
      </c>
      <c r="B910" t="s">
        <v>1276</v>
      </c>
      <c r="C910">
        <v>23</v>
      </c>
      <c r="D910" t="s">
        <v>55</v>
      </c>
      <c r="E910">
        <v>2301505</v>
      </c>
    </row>
    <row r="911" spans="1:5" x14ac:dyDescent="0.35">
      <c r="A911">
        <v>2301604</v>
      </c>
      <c r="B911" t="s">
        <v>1277</v>
      </c>
      <c r="C911">
        <v>23</v>
      </c>
      <c r="D911" t="s">
        <v>55</v>
      </c>
      <c r="E911">
        <v>2301604</v>
      </c>
    </row>
    <row r="912" spans="1:5" x14ac:dyDescent="0.35">
      <c r="A912">
        <v>2301703</v>
      </c>
      <c r="B912" t="s">
        <v>1278</v>
      </c>
      <c r="C912">
        <v>23</v>
      </c>
      <c r="D912" t="s">
        <v>55</v>
      </c>
      <c r="E912">
        <v>2301703</v>
      </c>
    </row>
    <row r="913" spans="1:5" x14ac:dyDescent="0.35">
      <c r="A913">
        <v>2301802</v>
      </c>
      <c r="B913" t="s">
        <v>1279</v>
      </c>
      <c r="C913">
        <v>23</v>
      </c>
      <c r="D913" t="s">
        <v>55</v>
      </c>
      <c r="E913">
        <v>2301802</v>
      </c>
    </row>
    <row r="914" spans="1:5" x14ac:dyDescent="0.35">
      <c r="A914">
        <v>2301851</v>
      </c>
      <c r="B914" t="s">
        <v>1280</v>
      </c>
      <c r="C914">
        <v>23</v>
      </c>
      <c r="D914" t="s">
        <v>55</v>
      </c>
      <c r="E914">
        <v>2301851</v>
      </c>
    </row>
    <row r="915" spans="1:5" x14ac:dyDescent="0.35">
      <c r="A915">
        <v>2301901</v>
      </c>
      <c r="B915" t="s">
        <v>1281</v>
      </c>
      <c r="C915">
        <v>23</v>
      </c>
      <c r="D915" t="s">
        <v>55</v>
      </c>
      <c r="E915">
        <v>2301901</v>
      </c>
    </row>
    <row r="916" spans="1:5" x14ac:dyDescent="0.35">
      <c r="A916">
        <v>2301950</v>
      </c>
      <c r="B916" t="s">
        <v>1282</v>
      </c>
      <c r="C916">
        <v>23</v>
      </c>
      <c r="D916" t="s">
        <v>55</v>
      </c>
      <c r="E916">
        <v>2301950</v>
      </c>
    </row>
    <row r="917" spans="1:5" x14ac:dyDescent="0.35">
      <c r="A917">
        <v>2302008</v>
      </c>
      <c r="B917" t="s">
        <v>1283</v>
      </c>
      <c r="C917">
        <v>23</v>
      </c>
      <c r="D917" t="s">
        <v>55</v>
      </c>
      <c r="E917">
        <v>2302008</v>
      </c>
    </row>
    <row r="918" spans="1:5" x14ac:dyDescent="0.35">
      <c r="A918">
        <v>2302057</v>
      </c>
      <c r="B918" t="s">
        <v>1284</v>
      </c>
      <c r="C918">
        <v>23</v>
      </c>
      <c r="D918" t="s">
        <v>55</v>
      </c>
      <c r="E918">
        <v>2302057</v>
      </c>
    </row>
    <row r="919" spans="1:5" x14ac:dyDescent="0.35">
      <c r="A919">
        <v>2302107</v>
      </c>
      <c r="B919" t="s">
        <v>1285</v>
      </c>
      <c r="C919">
        <v>23</v>
      </c>
      <c r="D919" t="s">
        <v>55</v>
      </c>
      <c r="E919">
        <v>2302107</v>
      </c>
    </row>
    <row r="920" spans="1:5" x14ac:dyDescent="0.35">
      <c r="A920">
        <v>2302206</v>
      </c>
      <c r="B920" t="s">
        <v>1286</v>
      </c>
      <c r="C920">
        <v>23</v>
      </c>
      <c r="D920" t="s">
        <v>55</v>
      </c>
      <c r="E920">
        <v>2302206</v>
      </c>
    </row>
    <row r="921" spans="1:5" x14ac:dyDescent="0.35">
      <c r="A921">
        <v>2302305</v>
      </c>
      <c r="B921" t="s">
        <v>1287</v>
      </c>
      <c r="C921">
        <v>23</v>
      </c>
      <c r="D921" t="s">
        <v>55</v>
      </c>
      <c r="E921">
        <v>2302305</v>
      </c>
    </row>
    <row r="922" spans="1:5" x14ac:dyDescent="0.35">
      <c r="A922">
        <v>2302404</v>
      </c>
      <c r="B922" t="s">
        <v>1288</v>
      </c>
      <c r="C922">
        <v>23</v>
      </c>
      <c r="D922" t="s">
        <v>55</v>
      </c>
      <c r="E922">
        <v>2302404</v>
      </c>
    </row>
    <row r="923" spans="1:5" x14ac:dyDescent="0.35">
      <c r="A923">
        <v>2302503</v>
      </c>
      <c r="B923" t="s">
        <v>1289</v>
      </c>
      <c r="C923">
        <v>23</v>
      </c>
      <c r="D923" t="s">
        <v>55</v>
      </c>
      <c r="E923">
        <v>2302503</v>
      </c>
    </row>
    <row r="924" spans="1:5" x14ac:dyDescent="0.35">
      <c r="A924">
        <v>2302602</v>
      </c>
      <c r="B924" t="s">
        <v>1290</v>
      </c>
      <c r="C924">
        <v>23</v>
      </c>
      <c r="D924" t="s">
        <v>55</v>
      </c>
      <c r="E924">
        <v>2302602</v>
      </c>
    </row>
    <row r="925" spans="1:5" x14ac:dyDescent="0.35">
      <c r="A925">
        <v>2302701</v>
      </c>
      <c r="B925" t="s">
        <v>1291</v>
      </c>
      <c r="C925">
        <v>23</v>
      </c>
      <c r="D925" t="s">
        <v>55</v>
      </c>
      <c r="E925">
        <v>2302701</v>
      </c>
    </row>
    <row r="926" spans="1:5" x14ac:dyDescent="0.35">
      <c r="A926">
        <v>2302800</v>
      </c>
      <c r="B926" t="s">
        <v>1292</v>
      </c>
      <c r="C926">
        <v>23</v>
      </c>
      <c r="D926" t="s">
        <v>55</v>
      </c>
      <c r="E926">
        <v>2302800</v>
      </c>
    </row>
    <row r="927" spans="1:5" x14ac:dyDescent="0.35">
      <c r="A927">
        <v>2302909</v>
      </c>
      <c r="B927" t="s">
        <v>1293</v>
      </c>
      <c r="C927">
        <v>23</v>
      </c>
      <c r="D927" t="s">
        <v>55</v>
      </c>
      <c r="E927">
        <v>2302909</v>
      </c>
    </row>
    <row r="928" spans="1:5" x14ac:dyDescent="0.35">
      <c r="A928">
        <v>2303006</v>
      </c>
      <c r="B928" t="s">
        <v>1294</v>
      </c>
      <c r="C928">
        <v>23</v>
      </c>
      <c r="D928" t="s">
        <v>55</v>
      </c>
      <c r="E928">
        <v>2303006</v>
      </c>
    </row>
    <row r="929" spans="1:5" x14ac:dyDescent="0.35">
      <c r="A929">
        <v>2303105</v>
      </c>
      <c r="B929" t="s">
        <v>1295</v>
      </c>
      <c r="C929">
        <v>23</v>
      </c>
      <c r="D929" t="s">
        <v>55</v>
      </c>
      <c r="E929">
        <v>2303105</v>
      </c>
    </row>
    <row r="930" spans="1:5" x14ac:dyDescent="0.35">
      <c r="A930">
        <v>2303204</v>
      </c>
      <c r="B930" t="s">
        <v>1296</v>
      </c>
      <c r="C930">
        <v>23</v>
      </c>
      <c r="D930" t="s">
        <v>55</v>
      </c>
      <c r="E930">
        <v>2303204</v>
      </c>
    </row>
    <row r="931" spans="1:5" x14ac:dyDescent="0.35">
      <c r="A931">
        <v>2303303</v>
      </c>
      <c r="B931" t="s">
        <v>1297</v>
      </c>
      <c r="C931">
        <v>23</v>
      </c>
      <c r="D931" t="s">
        <v>55</v>
      </c>
      <c r="E931">
        <v>2303303</v>
      </c>
    </row>
    <row r="932" spans="1:5" x14ac:dyDescent="0.35">
      <c r="A932">
        <v>2303402</v>
      </c>
      <c r="B932" t="s">
        <v>1298</v>
      </c>
      <c r="C932">
        <v>23</v>
      </c>
      <c r="D932" t="s">
        <v>55</v>
      </c>
      <c r="E932">
        <v>2303402</v>
      </c>
    </row>
    <row r="933" spans="1:5" x14ac:dyDescent="0.35">
      <c r="A933">
        <v>2303501</v>
      </c>
      <c r="B933" t="s">
        <v>337</v>
      </c>
      <c r="C933">
        <v>23</v>
      </c>
      <c r="D933" t="s">
        <v>55</v>
      </c>
      <c r="E933">
        <v>2303501</v>
      </c>
    </row>
    <row r="934" spans="1:5" x14ac:dyDescent="0.35">
      <c r="A934">
        <v>2303600</v>
      </c>
      <c r="B934" t="s">
        <v>1299</v>
      </c>
      <c r="C934">
        <v>23</v>
      </c>
      <c r="D934" t="s">
        <v>55</v>
      </c>
      <c r="E934">
        <v>2303600</v>
      </c>
    </row>
    <row r="935" spans="1:5" x14ac:dyDescent="0.35">
      <c r="A935">
        <v>2303659</v>
      </c>
      <c r="B935" t="s">
        <v>1300</v>
      </c>
      <c r="C935">
        <v>23</v>
      </c>
      <c r="D935" t="s">
        <v>55</v>
      </c>
      <c r="E935">
        <v>2303659</v>
      </c>
    </row>
    <row r="936" spans="1:5" x14ac:dyDescent="0.35">
      <c r="A936">
        <v>2303709</v>
      </c>
      <c r="B936" t="s">
        <v>1301</v>
      </c>
      <c r="C936">
        <v>23</v>
      </c>
      <c r="D936" t="s">
        <v>55</v>
      </c>
      <c r="E936">
        <v>2303709</v>
      </c>
    </row>
    <row r="937" spans="1:5" x14ac:dyDescent="0.35">
      <c r="A937">
        <v>2303808</v>
      </c>
      <c r="B937" t="s">
        <v>1302</v>
      </c>
      <c r="C937">
        <v>23</v>
      </c>
      <c r="D937" t="s">
        <v>55</v>
      </c>
      <c r="E937">
        <v>2303808</v>
      </c>
    </row>
    <row r="938" spans="1:5" x14ac:dyDescent="0.35">
      <c r="A938">
        <v>2303907</v>
      </c>
      <c r="B938" t="s">
        <v>1303</v>
      </c>
      <c r="C938">
        <v>23</v>
      </c>
      <c r="D938" t="s">
        <v>55</v>
      </c>
      <c r="E938">
        <v>2303907</v>
      </c>
    </row>
    <row r="939" spans="1:5" x14ac:dyDescent="0.35">
      <c r="A939">
        <v>2303931</v>
      </c>
      <c r="B939" t="s">
        <v>1304</v>
      </c>
      <c r="C939">
        <v>23</v>
      </c>
      <c r="D939" t="s">
        <v>55</v>
      </c>
      <c r="E939">
        <v>2303931</v>
      </c>
    </row>
    <row r="940" spans="1:5" x14ac:dyDescent="0.35">
      <c r="A940">
        <v>2303956</v>
      </c>
      <c r="B940" t="s">
        <v>1305</v>
      </c>
      <c r="C940">
        <v>23</v>
      </c>
      <c r="D940" t="s">
        <v>55</v>
      </c>
      <c r="E940">
        <v>2303956</v>
      </c>
    </row>
    <row r="941" spans="1:5" x14ac:dyDescent="0.35">
      <c r="A941">
        <v>2304004</v>
      </c>
      <c r="B941" t="s">
        <v>1306</v>
      </c>
      <c r="C941">
        <v>23</v>
      </c>
      <c r="D941" t="s">
        <v>55</v>
      </c>
      <c r="E941">
        <v>2304004</v>
      </c>
    </row>
    <row r="942" spans="1:5" x14ac:dyDescent="0.35">
      <c r="A942">
        <v>2304103</v>
      </c>
      <c r="B942" t="s">
        <v>1307</v>
      </c>
      <c r="C942">
        <v>23</v>
      </c>
      <c r="D942" t="s">
        <v>55</v>
      </c>
      <c r="E942">
        <v>2304103</v>
      </c>
    </row>
    <row r="943" spans="1:5" x14ac:dyDescent="0.35">
      <c r="A943">
        <v>2304202</v>
      </c>
      <c r="B943" t="s">
        <v>1308</v>
      </c>
      <c r="C943">
        <v>23</v>
      </c>
      <c r="D943" t="s">
        <v>55</v>
      </c>
      <c r="E943">
        <v>2304202</v>
      </c>
    </row>
    <row r="944" spans="1:5" x14ac:dyDescent="0.35">
      <c r="A944">
        <v>2304236</v>
      </c>
      <c r="B944" t="s">
        <v>1309</v>
      </c>
      <c r="C944">
        <v>23</v>
      </c>
      <c r="D944" t="s">
        <v>55</v>
      </c>
      <c r="E944">
        <v>2304236</v>
      </c>
    </row>
    <row r="945" spans="1:5" x14ac:dyDescent="0.35">
      <c r="A945">
        <v>2304251</v>
      </c>
      <c r="B945" t="s">
        <v>1310</v>
      </c>
      <c r="C945">
        <v>23</v>
      </c>
      <c r="D945" t="s">
        <v>55</v>
      </c>
      <c r="E945">
        <v>2304251</v>
      </c>
    </row>
    <row r="946" spans="1:5" x14ac:dyDescent="0.35">
      <c r="A946">
        <v>2304269</v>
      </c>
      <c r="B946" t="s">
        <v>1311</v>
      </c>
      <c r="C946">
        <v>23</v>
      </c>
      <c r="D946" t="s">
        <v>55</v>
      </c>
      <c r="E946">
        <v>2304269</v>
      </c>
    </row>
    <row r="947" spans="1:5" x14ac:dyDescent="0.35">
      <c r="A947">
        <v>2304277</v>
      </c>
      <c r="B947" t="s">
        <v>1312</v>
      </c>
      <c r="C947">
        <v>23</v>
      </c>
      <c r="D947" t="s">
        <v>55</v>
      </c>
      <c r="E947">
        <v>2304277</v>
      </c>
    </row>
    <row r="948" spans="1:5" x14ac:dyDescent="0.35">
      <c r="A948">
        <v>2304285</v>
      </c>
      <c r="B948" t="s">
        <v>1313</v>
      </c>
      <c r="C948">
        <v>23</v>
      </c>
      <c r="D948" t="s">
        <v>55</v>
      </c>
      <c r="E948">
        <v>2304285</v>
      </c>
    </row>
    <row r="949" spans="1:5" x14ac:dyDescent="0.35">
      <c r="A949">
        <v>2304301</v>
      </c>
      <c r="B949" t="s">
        <v>1314</v>
      </c>
      <c r="C949">
        <v>23</v>
      </c>
      <c r="D949" t="s">
        <v>55</v>
      </c>
      <c r="E949">
        <v>2304301</v>
      </c>
    </row>
    <row r="950" spans="1:5" x14ac:dyDescent="0.35">
      <c r="A950">
        <v>2304350</v>
      </c>
      <c r="B950" t="s">
        <v>1315</v>
      </c>
      <c r="C950">
        <v>23</v>
      </c>
      <c r="D950" t="s">
        <v>55</v>
      </c>
      <c r="E950">
        <v>2304350</v>
      </c>
    </row>
    <row r="951" spans="1:5" x14ac:dyDescent="0.35">
      <c r="A951">
        <v>2304400</v>
      </c>
      <c r="B951" t="s">
        <v>336</v>
      </c>
      <c r="C951">
        <v>23</v>
      </c>
      <c r="D951" t="s">
        <v>55</v>
      </c>
      <c r="E951">
        <v>2304400</v>
      </c>
    </row>
    <row r="952" spans="1:5" x14ac:dyDescent="0.35">
      <c r="A952">
        <v>2304459</v>
      </c>
      <c r="B952" t="s">
        <v>1316</v>
      </c>
      <c r="C952">
        <v>23</v>
      </c>
      <c r="D952" t="s">
        <v>55</v>
      </c>
      <c r="E952">
        <v>2304459</v>
      </c>
    </row>
    <row r="953" spans="1:5" x14ac:dyDescent="0.35">
      <c r="A953">
        <v>2304509</v>
      </c>
      <c r="B953" t="s">
        <v>1317</v>
      </c>
      <c r="C953">
        <v>23</v>
      </c>
      <c r="D953" t="s">
        <v>55</v>
      </c>
      <c r="E953">
        <v>2304509</v>
      </c>
    </row>
    <row r="954" spans="1:5" x14ac:dyDescent="0.35">
      <c r="A954">
        <v>2304608</v>
      </c>
      <c r="B954" t="s">
        <v>1318</v>
      </c>
      <c r="C954">
        <v>23</v>
      </c>
      <c r="D954" t="s">
        <v>55</v>
      </c>
      <c r="E954">
        <v>2304608</v>
      </c>
    </row>
    <row r="955" spans="1:5" x14ac:dyDescent="0.35">
      <c r="A955">
        <v>2304657</v>
      </c>
      <c r="B955" t="s">
        <v>1319</v>
      </c>
      <c r="C955">
        <v>23</v>
      </c>
      <c r="D955" t="s">
        <v>55</v>
      </c>
      <c r="E955">
        <v>2304657</v>
      </c>
    </row>
    <row r="956" spans="1:5" x14ac:dyDescent="0.35">
      <c r="A956">
        <v>2304707</v>
      </c>
      <c r="B956" t="s">
        <v>1320</v>
      </c>
      <c r="C956">
        <v>23</v>
      </c>
      <c r="D956" t="s">
        <v>55</v>
      </c>
      <c r="E956">
        <v>2304707</v>
      </c>
    </row>
    <row r="957" spans="1:5" x14ac:dyDescent="0.35">
      <c r="A957">
        <v>2304806</v>
      </c>
      <c r="B957" t="s">
        <v>1321</v>
      </c>
      <c r="C957">
        <v>23</v>
      </c>
      <c r="D957" t="s">
        <v>55</v>
      </c>
      <c r="E957">
        <v>2304806</v>
      </c>
    </row>
    <row r="958" spans="1:5" x14ac:dyDescent="0.35">
      <c r="A958">
        <v>2304905</v>
      </c>
      <c r="B958" t="s">
        <v>1322</v>
      </c>
      <c r="C958">
        <v>23</v>
      </c>
      <c r="D958" t="s">
        <v>55</v>
      </c>
      <c r="E958">
        <v>2304905</v>
      </c>
    </row>
    <row r="959" spans="1:5" x14ac:dyDescent="0.35">
      <c r="A959">
        <v>2304954</v>
      </c>
      <c r="B959" t="s">
        <v>1323</v>
      </c>
      <c r="C959">
        <v>23</v>
      </c>
      <c r="D959" t="s">
        <v>55</v>
      </c>
      <c r="E959">
        <v>2304954</v>
      </c>
    </row>
    <row r="960" spans="1:5" x14ac:dyDescent="0.35">
      <c r="A960">
        <v>2305001</v>
      </c>
      <c r="B960" t="s">
        <v>1324</v>
      </c>
      <c r="C960">
        <v>23</v>
      </c>
      <c r="D960" t="s">
        <v>55</v>
      </c>
      <c r="E960">
        <v>2305001</v>
      </c>
    </row>
    <row r="961" spans="1:5" x14ac:dyDescent="0.35">
      <c r="A961">
        <v>2305100</v>
      </c>
      <c r="B961" t="s">
        <v>1325</v>
      </c>
      <c r="C961">
        <v>23</v>
      </c>
      <c r="D961" t="s">
        <v>55</v>
      </c>
      <c r="E961">
        <v>2305100</v>
      </c>
    </row>
    <row r="962" spans="1:5" x14ac:dyDescent="0.35">
      <c r="A962">
        <v>2305209</v>
      </c>
      <c r="B962" t="s">
        <v>1326</v>
      </c>
      <c r="C962">
        <v>23</v>
      </c>
      <c r="D962" t="s">
        <v>55</v>
      </c>
      <c r="E962">
        <v>2305209</v>
      </c>
    </row>
    <row r="963" spans="1:5" x14ac:dyDescent="0.35">
      <c r="A963">
        <v>2305233</v>
      </c>
      <c r="B963" t="s">
        <v>1327</v>
      </c>
      <c r="C963">
        <v>23</v>
      </c>
      <c r="D963" t="s">
        <v>55</v>
      </c>
      <c r="E963">
        <v>2305233</v>
      </c>
    </row>
    <row r="964" spans="1:5" x14ac:dyDescent="0.35">
      <c r="A964">
        <v>2305266</v>
      </c>
      <c r="B964" t="s">
        <v>1328</v>
      </c>
      <c r="C964">
        <v>23</v>
      </c>
      <c r="D964" t="s">
        <v>55</v>
      </c>
      <c r="E964">
        <v>2305266</v>
      </c>
    </row>
    <row r="965" spans="1:5" x14ac:dyDescent="0.35">
      <c r="A965">
        <v>2305308</v>
      </c>
      <c r="B965" t="s">
        <v>1329</v>
      </c>
      <c r="C965">
        <v>23</v>
      </c>
      <c r="D965" t="s">
        <v>55</v>
      </c>
      <c r="E965">
        <v>2305308</v>
      </c>
    </row>
    <row r="966" spans="1:5" x14ac:dyDescent="0.35">
      <c r="A966">
        <v>2305332</v>
      </c>
      <c r="B966" t="s">
        <v>1330</v>
      </c>
      <c r="C966">
        <v>23</v>
      </c>
      <c r="D966" t="s">
        <v>55</v>
      </c>
      <c r="E966">
        <v>2305332</v>
      </c>
    </row>
    <row r="967" spans="1:5" x14ac:dyDescent="0.35">
      <c r="A967">
        <v>2305357</v>
      </c>
      <c r="B967" t="s">
        <v>1331</v>
      </c>
      <c r="C967">
        <v>23</v>
      </c>
      <c r="D967" t="s">
        <v>55</v>
      </c>
      <c r="E967">
        <v>2305357</v>
      </c>
    </row>
    <row r="968" spans="1:5" x14ac:dyDescent="0.35">
      <c r="A968">
        <v>2305407</v>
      </c>
      <c r="B968" t="s">
        <v>1332</v>
      </c>
      <c r="C968">
        <v>23</v>
      </c>
      <c r="D968" t="s">
        <v>55</v>
      </c>
      <c r="E968">
        <v>2305407</v>
      </c>
    </row>
    <row r="969" spans="1:5" x14ac:dyDescent="0.35">
      <c r="A969">
        <v>2305506</v>
      </c>
      <c r="B969" t="s">
        <v>1333</v>
      </c>
      <c r="C969">
        <v>23</v>
      </c>
      <c r="D969" t="s">
        <v>55</v>
      </c>
      <c r="E969">
        <v>2305506</v>
      </c>
    </row>
    <row r="970" spans="1:5" x14ac:dyDescent="0.35">
      <c r="A970">
        <v>2305605</v>
      </c>
      <c r="B970" t="s">
        <v>1334</v>
      </c>
      <c r="C970">
        <v>23</v>
      </c>
      <c r="D970" t="s">
        <v>55</v>
      </c>
      <c r="E970">
        <v>2305605</v>
      </c>
    </row>
    <row r="971" spans="1:5" x14ac:dyDescent="0.35">
      <c r="A971">
        <v>2305654</v>
      </c>
      <c r="B971" t="s">
        <v>1335</v>
      </c>
      <c r="C971">
        <v>23</v>
      </c>
      <c r="D971" t="s">
        <v>55</v>
      </c>
      <c r="E971">
        <v>2305654</v>
      </c>
    </row>
    <row r="972" spans="1:5" x14ac:dyDescent="0.35">
      <c r="A972">
        <v>2305704</v>
      </c>
      <c r="B972" t="s">
        <v>1336</v>
      </c>
      <c r="C972">
        <v>23</v>
      </c>
      <c r="D972" t="s">
        <v>55</v>
      </c>
      <c r="E972">
        <v>2305704</v>
      </c>
    </row>
    <row r="973" spans="1:5" x14ac:dyDescent="0.35">
      <c r="A973">
        <v>2305803</v>
      </c>
      <c r="B973" t="s">
        <v>1337</v>
      </c>
      <c r="C973">
        <v>23</v>
      </c>
      <c r="D973" t="s">
        <v>55</v>
      </c>
      <c r="E973">
        <v>2305803</v>
      </c>
    </row>
    <row r="974" spans="1:5" x14ac:dyDescent="0.35">
      <c r="A974">
        <v>2305902</v>
      </c>
      <c r="B974" t="s">
        <v>744</v>
      </c>
      <c r="C974">
        <v>23</v>
      </c>
      <c r="D974" t="s">
        <v>55</v>
      </c>
      <c r="E974">
        <v>2305902</v>
      </c>
    </row>
    <row r="975" spans="1:5" x14ac:dyDescent="0.35">
      <c r="A975">
        <v>2306009</v>
      </c>
      <c r="B975" t="s">
        <v>516</v>
      </c>
      <c r="C975">
        <v>23</v>
      </c>
      <c r="D975" t="s">
        <v>55</v>
      </c>
      <c r="E975">
        <v>2306009</v>
      </c>
    </row>
    <row r="976" spans="1:5" x14ac:dyDescent="0.35">
      <c r="A976">
        <v>2306108</v>
      </c>
      <c r="B976" t="s">
        <v>1338</v>
      </c>
      <c r="C976">
        <v>23</v>
      </c>
      <c r="D976" t="s">
        <v>55</v>
      </c>
      <c r="E976">
        <v>2306108</v>
      </c>
    </row>
    <row r="977" spans="1:5" x14ac:dyDescent="0.35">
      <c r="A977">
        <v>2306207</v>
      </c>
      <c r="B977" t="s">
        <v>1339</v>
      </c>
      <c r="C977">
        <v>23</v>
      </c>
      <c r="D977" t="s">
        <v>55</v>
      </c>
      <c r="E977">
        <v>2306207</v>
      </c>
    </row>
    <row r="978" spans="1:5" x14ac:dyDescent="0.35">
      <c r="A978">
        <v>2306256</v>
      </c>
      <c r="B978" t="s">
        <v>1340</v>
      </c>
      <c r="C978">
        <v>23</v>
      </c>
      <c r="D978" t="s">
        <v>55</v>
      </c>
      <c r="E978">
        <v>2306256</v>
      </c>
    </row>
    <row r="979" spans="1:5" x14ac:dyDescent="0.35">
      <c r="A979">
        <v>2306306</v>
      </c>
      <c r="B979" t="s">
        <v>1341</v>
      </c>
      <c r="C979">
        <v>23</v>
      </c>
      <c r="D979" t="s">
        <v>55</v>
      </c>
      <c r="E979">
        <v>2306306</v>
      </c>
    </row>
    <row r="980" spans="1:5" x14ac:dyDescent="0.35">
      <c r="A980">
        <v>2306405</v>
      </c>
      <c r="B980" t="s">
        <v>1342</v>
      </c>
      <c r="C980">
        <v>23</v>
      </c>
      <c r="D980" t="s">
        <v>55</v>
      </c>
      <c r="E980">
        <v>2306405</v>
      </c>
    </row>
    <row r="981" spans="1:5" x14ac:dyDescent="0.35">
      <c r="A981">
        <v>2306504</v>
      </c>
      <c r="B981" t="s">
        <v>1343</v>
      </c>
      <c r="C981">
        <v>23</v>
      </c>
      <c r="D981" t="s">
        <v>55</v>
      </c>
      <c r="E981">
        <v>2306504</v>
      </c>
    </row>
    <row r="982" spans="1:5" x14ac:dyDescent="0.35">
      <c r="A982">
        <v>2306553</v>
      </c>
      <c r="B982" t="s">
        <v>1344</v>
      </c>
      <c r="C982">
        <v>23</v>
      </c>
      <c r="D982" t="s">
        <v>55</v>
      </c>
      <c r="E982">
        <v>2306553</v>
      </c>
    </row>
    <row r="983" spans="1:5" x14ac:dyDescent="0.35">
      <c r="A983">
        <v>2306603</v>
      </c>
      <c r="B983" t="s">
        <v>1345</v>
      </c>
      <c r="C983">
        <v>23</v>
      </c>
      <c r="D983" t="s">
        <v>55</v>
      </c>
      <c r="E983">
        <v>2306603</v>
      </c>
    </row>
    <row r="984" spans="1:5" x14ac:dyDescent="0.35">
      <c r="A984">
        <v>2306702</v>
      </c>
      <c r="B984" t="s">
        <v>1346</v>
      </c>
      <c r="C984">
        <v>23</v>
      </c>
      <c r="D984" t="s">
        <v>55</v>
      </c>
      <c r="E984">
        <v>2306702</v>
      </c>
    </row>
    <row r="985" spans="1:5" x14ac:dyDescent="0.35">
      <c r="A985">
        <v>2306801</v>
      </c>
      <c r="B985" t="s">
        <v>1347</v>
      </c>
      <c r="C985">
        <v>23</v>
      </c>
      <c r="D985" t="s">
        <v>55</v>
      </c>
      <c r="E985">
        <v>2306801</v>
      </c>
    </row>
    <row r="986" spans="1:5" x14ac:dyDescent="0.35">
      <c r="A986">
        <v>2306900</v>
      </c>
      <c r="B986" t="s">
        <v>1348</v>
      </c>
      <c r="C986">
        <v>23</v>
      </c>
      <c r="D986" t="s">
        <v>55</v>
      </c>
      <c r="E986">
        <v>2306900</v>
      </c>
    </row>
    <row r="987" spans="1:5" x14ac:dyDescent="0.35">
      <c r="A987">
        <v>2307007</v>
      </c>
      <c r="B987" t="s">
        <v>1349</v>
      </c>
      <c r="C987">
        <v>23</v>
      </c>
      <c r="D987" t="s">
        <v>55</v>
      </c>
      <c r="E987">
        <v>2307007</v>
      </c>
    </row>
    <row r="988" spans="1:5" x14ac:dyDescent="0.35">
      <c r="A988">
        <v>2307106</v>
      </c>
      <c r="B988" t="s">
        <v>1350</v>
      </c>
      <c r="C988">
        <v>23</v>
      </c>
      <c r="D988" t="s">
        <v>55</v>
      </c>
      <c r="E988">
        <v>2307106</v>
      </c>
    </row>
    <row r="989" spans="1:5" x14ac:dyDescent="0.35">
      <c r="A989">
        <v>2307205</v>
      </c>
      <c r="B989" t="s">
        <v>1351</v>
      </c>
      <c r="C989">
        <v>23</v>
      </c>
      <c r="D989" t="s">
        <v>55</v>
      </c>
      <c r="E989">
        <v>2307205</v>
      </c>
    </row>
    <row r="990" spans="1:5" x14ac:dyDescent="0.35">
      <c r="A990">
        <v>2307254</v>
      </c>
      <c r="B990" t="s">
        <v>1352</v>
      </c>
      <c r="C990">
        <v>23</v>
      </c>
      <c r="D990" t="s">
        <v>55</v>
      </c>
      <c r="E990">
        <v>2307254</v>
      </c>
    </row>
    <row r="991" spans="1:5" x14ac:dyDescent="0.35">
      <c r="A991">
        <v>2307304</v>
      </c>
      <c r="B991" t="s">
        <v>1353</v>
      </c>
      <c r="C991">
        <v>23</v>
      </c>
      <c r="D991" t="s">
        <v>55</v>
      </c>
      <c r="E991">
        <v>2307304</v>
      </c>
    </row>
    <row r="992" spans="1:5" x14ac:dyDescent="0.35">
      <c r="A992">
        <v>2307403</v>
      </c>
      <c r="B992" t="s">
        <v>1354</v>
      </c>
      <c r="C992">
        <v>23</v>
      </c>
      <c r="D992" t="s">
        <v>55</v>
      </c>
      <c r="E992">
        <v>2307403</v>
      </c>
    </row>
    <row r="993" spans="1:5" x14ac:dyDescent="0.35">
      <c r="A993">
        <v>2307502</v>
      </c>
      <c r="B993" t="s">
        <v>1355</v>
      </c>
      <c r="C993">
        <v>23</v>
      </c>
      <c r="D993" t="s">
        <v>55</v>
      </c>
      <c r="E993">
        <v>2307502</v>
      </c>
    </row>
    <row r="994" spans="1:5" x14ac:dyDescent="0.35">
      <c r="A994">
        <v>2307601</v>
      </c>
      <c r="B994" t="s">
        <v>1356</v>
      </c>
      <c r="C994">
        <v>23</v>
      </c>
      <c r="D994" t="s">
        <v>55</v>
      </c>
      <c r="E994">
        <v>2307601</v>
      </c>
    </row>
    <row r="995" spans="1:5" x14ac:dyDescent="0.35">
      <c r="A995">
        <v>2307635</v>
      </c>
      <c r="B995" t="s">
        <v>1357</v>
      </c>
      <c r="C995">
        <v>23</v>
      </c>
      <c r="D995" t="s">
        <v>55</v>
      </c>
      <c r="E995">
        <v>2307635</v>
      </c>
    </row>
    <row r="996" spans="1:5" x14ac:dyDescent="0.35">
      <c r="A996">
        <v>2307650</v>
      </c>
      <c r="B996" t="s">
        <v>1358</v>
      </c>
      <c r="C996">
        <v>23</v>
      </c>
      <c r="D996" t="s">
        <v>55</v>
      </c>
      <c r="E996">
        <v>2307650</v>
      </c>
    </row>
    <row r="997" spans="1:5" x14ac:dyDescent="0.35">
      <c r="A997">
        <v>2307700</v>
      </c>
      <c r="B997" t="s">
        <v>1359</v>
      </c>
      <c r="C997">
        <v>23</v>
      </c>
      <c r="D997" t="s">
        <v>55</v>
      </c>
      <c r="E997">
        <v>2307700</v>
      </c>
    </row>
    <row r="998" spans="1:5" x14ac:dyDescent="0.35">
      <c r="A998">
        <v>2307809</v>
      </c>
      <c r="B998" t="s">
        <v>1360</v>
      </c>
      <c r="C998">
        <v>23</v>
      </c>
      <c r="D998" t="s">
        <v>55</v>
      </c>
      <c r="E998">
        <v>2307809</v>
      </c>
    </row>
    <row r="999" spans="1:5" x14ac:dyDescent="0.35">
      <c r="A999">
        <v>2307908</v>
      </c>
      <c r="B999" t="s">
        <v>1361</v>
      </c>
      <c r="C999">
        <v>23</v>
      </c>
      <c r="D999" t="s">
        <v>55</v>
      </c>
      <c r="E999">
        <v>2307908</v>
      </c>
    </row>
    <row r="1000" spans="1:5" x14ac:dyDescent="0.35">
      <c r="A1000">
        <v>2308005</v>
      </c>
      <c r="B1000" t="s">
        <v>1362</v>
      </c>
      <c r="C1000">
        <v>23</v>
      </c>
      <c r="D1000" t="s">
        <v>55</v>
      </c>
      <c r="E1000">
        <v>2308005</v>
      </c>
    </row>
    <row r="1001" spans="1:5" x14ac:dyDescent="0.35">
      <c r="A1001">
        <v>2308104</v>
      </c>
      <c r="B1001" t="s">
        <v>1363</v>
      </c>
      <c r="C1001">
        <v>23</v>
      </c>
      <c r="D1001" t="s">
        <v>55</v>
      </c>
      <c r="E1001">
        <v>2308104</v>
      </c>
    </row>
    <row r="1002" spans="1:5" x14ac:dyDescent="0.35">
      <c r="A1002">
        <v>2308203</v>
      </c>
      <c r="B1002" t="s">
        <v>1364</v>
      </c>
      <c r="C1002">
        <v>23</v>
      </c>
      <c r="D1002" t="s">
        <v>55</v>
      </c>
      <c r="E1002">
        <v>2308203</v>
      </c>
    </row>
    <row r="1003" spans="1:5" x14ac:dyDescent="0.35">
      <c r="A1003">
        <v>2308302</v>
      </c>
      <c r="B1003" t="s">
        <v>1365</v>
      </c>
      <c r="C1003">
        <v>23</v>
      </c>
      <c r="D1003" t="s">
        <v>55</v>
      </c>
      <c r="E1003">
        <v>2308302</v>
      </c>
    </row>
    <row r="1004" spans="1:5" x14ac:dyDescent="0.35">
      <c r="A1004">
        <v>2308351</v>
      </c>
      <c r="B1004" t="s">
        <v>1366</v>
      </c>
      <c r="C1004">
        <v>23</v>
      </c>
      <c r="D1004" t="s">
        <v>55</v>
      </c>
      <c r="E1004">
        <v>2308351</v>
      </c>
    </row>
    <row r="1005" spans="1:5" x14ac:dyDescent="0.35">
      <c r="A1005">
        <v>2308377</v>
      </c>
      <c r="B1005" t="s">
        <v>1367</v>
      </c>
      <c r="C1005">
        <v>23</v>
      </c>
      <c r="D1005" t="s">
        <v>55</v>
      </c>
      <c r="E1005">
        <v>2308377</v>
      </c>
    </row>
    <row r="1006" spans="1:5" x14ac:dyDescent="0.35">
      <c r="A1006">
        <v>2308401</v>
      </c>
      <c r="B1006" t="s">
        <v>1368</v>
      </c>
      <c r="C1006">
        <v>23</v>
      </c>
      <c r="D1006" t="s">
        <v>55</v>
      </c>
      <c r="E1006">
        <v>2308401</v>
      </c>
    </row>
    <row r="1007" spans="1:5" x14ac:dyDescent="0.35">
      <c r="A1007">
        <v>2308500</v>
      </c>
      <c r="B1007" t="s">
        <v>1369</v>
      </c>
      <c r="C1007">
        <v>23</v>
      </c>
      <c r="D1007" t="s">
        <v>55</v>
      </c>
      <c r="E1007">
        <v>2308500</v>
      </c>
    </row>
    <row r="1008" spans="1:5" x14ac:dyDescent="0.35">
      <c r="A1008">
        <v>2308609</v>
      </c>
      <c r="B1008" t="s">
        <v>1370</v>
      </c>
      <c r="C1008">
        <v>23</v>
      </c>
      <c r="D1008" t="s">
        <v>55</v>
      </c>
      <c r="E1008">
        <v>2308609</v>
      </c>
    </row>
    <row r="1009" spans="1:5" x14ac:dyDescent="0.35">
      <c r="A1009">
        <v>2308708</v>
      </c>
      <c r="B1009" t="s">
        <v>1371</v>
      </c>
      <c r="C1009">
        <v>23</v>
      </c>
      <c r="D1009" t="s">
        <v>55</v>
      </c>
      <c r="E1009">
        <v>2308708</v>
      </c>
    </row>
    <row r="1010" spans="1:5" x14ac:dyDescent="0.35">
      <c r="A1010">
        <v>2308807</v>
      </c>
      <c r="B1010" t="s">
        <v>1372</v>
      </c>
      <c r="C1010">
        <v>23</v>
      </c>
      <c r="D1010" t="s">
        <v>55</v>
      </c>
      <c r="E1010">
        <v>2308807</v>
      </c>
    </row>
    <row r="1011" spans="1:5" x14ac:dyDescent="0.35">
      <c r="A1011">
        <v>2308906</v>
      </c>
      <c r="B1011" t="s">
        <v>1373</v>
      </c>
      <c r="C1011">
        <v>23</v>
      </c>
      <c r="D1011" t="s">
        <v>55</v>
      </c>
      <c r="E1011">
        <v>2308906</v>
      </c>
    </row>
    <row r="1012" spans="1:5" x14ac:dyDescent="0.35">
      <c r="A1012">
        <v>2309003</v>
      </c>
      <c r="B1012" t="s">
        <v>1374</v>
      </c>
      <c r="C1012">
        <v>23</v>
      </c>
      <c r="D1012" t="s">
        <v>55</v>
      </c>
      <c r="E1012">
        <v>2309003</v>
      </c>
    </row>
    <row r="1013" spans="1:5" x14ac:dyDescent="0.35">
      <c r="A1013">
        <v>2309102</v>
      </c>
      <c r="B1013" t="s">
        <v>1375</v>
      </c>
      <c r="C1013">
        <v>23</v>
      </c>
      <c r="D1013" t="s">
        <v>55</v>
      </c>
      <c r="E1013">
        <v>2309102</v>
      </c>
    </row>
    <row r="1014" spans="1:5" x14ac:dyDescent="0.35">
      <c r="A1014">
        <v>2309201</v>
      </c>
      <c r="B1014" t="s">
        <v>768</v>
      </c>
      <c r="C1014">
        <v>23</v>
      </c>
      <c r="D1014" t="s">
        <v>55</v>
      </c>
      <c r="E1014">
        <v>2309201</v>
      </c>
    </row>
    <row r="1015" spans="1:5" x14ac:dyDescent="0.35">
      <c r="A1015">
        <v>2309300</v>
      </c>
      <c r="B1015" t="s">
        <v>1376</v>
      </c>
      <c r="C1015">
        <v>23</v>
      </c>
      <c r="D1015" t="s">
        <v>55</v>
      </c>
      <c r="E1015">
        <v>2309300</v>
      </c>
    </row>
    <row r="1016" spans="1:5" x14ac:dyDescent="0.35">
      <c r="A1016">
        <v>2309409</v>
      </c>
      <c r="B1016" t="s">
        <v>1377</v>
      </c>
      <c r="C1016">
        <v>23</v>
      </c>
      <c r="D1016" t="s">
        <v>55</v>
      </c>
      <c r="E1016">
        <v>2309409</v>
      </c>
    </row>
    <row r="1017" spans="1:5" x14ac:dyDescent="0.35">
      <c r="A1017">
        <v>2309458</v>
      </c>
      <c r="B1017" t="s">
        <v>1378</v>
      </c>
      <c r="C1017">
        <v>23</v>
      </c>
      <c r="D1017" t="s">
        <v>55</v>
      </c>
      <c r="E1017">
        <v>2309458</v>
      </c>
    </row>
    <row r="1018" spans="1:5" x14ac:dyDescent="0.35">
      <c r="A1018">
        <v>2309508</v>
      </c>
      <c r="B1018" t="s">
        <v>1379</v>
      </c>
      <c r="C1018">
        <v>23</v>
      </c>
      <c r="D1018" t="s">
        <v>55</v>
      </c>
      <c r="E1018">
        <v>2309508</v>
      </c>
    </row>
    <row r="1019" spans="1:5" x14ac:dyDescent="0.35">
      <c r="A1019">
        <v>2309607</v>
      </c>
      <c r="B1019" t="s">
        <v>1380</v>
      </c>
      <c r="C1019">
        <v>23</v>
      </c>
      <c r="D1019" t="s">
        <v>55</v>
      </c>
      <c r="E1019">
        <v>2309607</v>
      </c>
    </row>
    <row r="1020" spans="1:5" x14ac:dyDescent="0.35">
      <c r="A1020">
        <v>2309706</v>
      </c>
      <c r="B1020" t="s">
        <v>1381</v>
      </c>
      <c r="C1020">
        <v>23</v>
      </c>
      <c r="D1020" t="s">
        <v>55</v>
      </c>
      <c r="E1020">
        <v>2309706</v>
      </c>
    </row>
    <row r="1021" spans="1:5" x14ac:dyDescent="0.35">
      <c r="A1021">
        <v>2309805</v>
      </c>
      <c r="B1021" t="s">
        <v>1382</v>
      </c>
      <c r="C1021">
        <v>23</v>
      </c>
      <c r="D1021" t="s">
        <v>55</v>
      </c>
      <c r="E1021">
        <v>2309805</v>
      </c>
    </row>
    <row r="1022" spans="1:5" x14ac:dyDescent="0.35">
      <c r="A1022">
        <v>2309904</v>
      </c>
      <c r="B1022" t="s">
        <v>1383</v>
      </c>
      <c r="C1022">
        <v>23</v>
      </c>
      <c r="D1022" t="s">
        <v>55</v>
      </c>
      <c r="E1022">
        <v>2309904</v>
      </c>
    </row>
    <row r="1023" spans="1:5" x14ac:dyDescent="0.35">
      <c r="A1023">
        <v>2310001</v>
      </c>
      <c r="B1023" t="s">
        <v>1384</v>
      </c>
      <c r="C1023">
        <v>23</v>
      </c>
      <c r="D1023" t="s">
        <v>55</v>
      </c>
      <c r="E1023">
        <v>2310001</v>
      </c>
    </row>
    <row r="1024" spans="1:5" x14ac:dyDescent="0.35">
      <c r="A1024">
        <v>2310100</v>
      </c>
      <c r="B1024" t="s">
        <v>1385</v>
      </c>
      <c r="C1024">
        <v>23</v>
      </c>
      <c r="D1024" t="s">
        <v>55</v>
      </c>
      <c r="E1024">
        <v>2310100</v>
      </c>
    </row>
    <row r="1025" spans="1:5" x14ac:dyDescent="0.35">
      <c r="A1025">
        <v>2310209</v>
      </c>
      <c r="B1025" t="s">
        <v>1386</v>
      </c>
      <c r="C1025">
        <v>23</v>
      </c>
      <c r="D1025" t="s">
        <v>55</v>
      </c>
      <c r="E1025">
        <v>2310209</v>
      </c>
    </row>
    <row r="1026" spans="1:5" x14ac:dyDescent="0.35">
      <c r="A1026">
        <v>2310258</v>
      </c>
      <c r="B1026" t="s">
        <v>1387</v>
      </c>
      <c r="C1026">
        <v>23</v>
      </c>
      <c r="D1026" t="s">
        <v>55</v>
      </c>
      <c r="E1026">
        <v>2310258</v>
      </c>
    </row>
    <row r="1027" spans="1:5" x14ac:dyDescent="0.35">
      <c r="A1027">
        <v>2310308</v>
      </c>
      <c r="B1027" t="s">
        <v>1388</v>
      </c>
      <c r="C1027">
        <v>23</v>
      </c>
      <c r="D1027" t="s">
        <v>55</v>
      </c>
      <c r="E1027">
        <v>2310308</v>
      </c>
    </row>
    <row r="1028" spans="1:5" x14ac:dyDescent="0.35">
      <c r="A1028">
        <v>2310407</v>
      </c>
      <c r="B1028" t="s">
        <v>1389</v>
      </c>
      <c r="C1028">
        <v>23</v>
      </c>
      <c r="D1028" t="s">
        <v>55</v>
      </c>
      <c r="E1028">
        <v>2310407</v>
      </c>
    </row>
    <row r="1029" spans="1:5" x14ac:dyDescent="0.35">
      <c r="A1029">
        <v>2310506</v>
      </c>
      <c r="B1029" t="s">
        <v>1390</v>
      </c>
      <c r="C1029">
        <v>23</v>
      </c>
      <c r="D1029" t="s">
        <v>55</v>
      </c>
      <c r="E1029">
        <v>2310506</v>
      </c>
    </row>
    <row r="1030" spans="1:5" x14ac:dyDescent="0.35">
      <c r="A1030">
        <v>2310605</v>
      </c>
      <c r="B1030" t="s">
        <v>1391</v>
      </c>
      <c r="C1030">
        <v>23</v>
      </c>
      <c r="D1030" t="s">
        <v>55</v>
      </c>
      <c r="E1030">
        <v>2310605</v>
      </c>
    </row>
    <row r="1031" spans="1:5" x14ac:dyDescent="0.35">
      <c r="A1031">
        <v>2310704</v>
      </c>
      <c r="B1031" t="s">
        <v>1392</v>
      </c>
      <c r="C1031">
        <v>23</v>
      </c>
      <c r="D1031" t="s">
        <v>55</v>
      </c>
      <c r="E1031">
        <v>2310704</v>
      </c>
    </row>
    <row r="1032" spans="1:5" x14ac:dyDescent="0.35">
      <c r="A1032">
        <v>2310803</v>
      </c>
      <c r="B1032" t="s">
        <v>1393</v>
      </c>
      <c r="C1032">
        <v>23</v>
      </c>
      <c r="D1032" t="s">
        <v>55</v>
      </c>
      <c r="E1032">
        <v>2310803</v>
      </c>
    </row>
    <row r="1033" spans="1:5" x14ac:dyDescent="0.35">
      <c r="A1033">
        <v>2310852</v>
      </c>
      <c r="B1033" t="s">
        <v>1394</v>
      </c>
      <c r="C1033">
        <v>23</v>
      </c>
      <c r="D1033" t="s">
        <v>55</v>
      </c>
      <c r="E1033">
        <v>2310852</v>
      </c>
    </row>
    <row r="1034" spans="1:5" x14ac:dyDescent="0.35">
      <c r="A1034">
        <v>2310902</v>
      </c>
      <c r="B1034" t="s">
        <v>1395</v>
      </c>
      <c r="C1034">
        <v>23</v>
      </c>
      <c r="D1034" t="s">
        <v>55</v>
      </c>
      <c r="E1034">
        <v>2310902</v>
      </c>
    </row>
    <row r="1035" spans="1:5" x14ac:dyDescent="0.35">
      <c r="A1035">
        <v>2310951</v>
      </c>
      <c r="B1035" t="s">
        <v>1396</v>
      </c>
      <c r="C1035">
        <v>23</v>
      </c>
      <c r="D1035" t="s">
        <v>55</v>
      </c>
      <c r="E1035">
        <v>2310951</v>
      </c>
    </row>
    <row r="1036" spans="1:5" x14ac:dyDescent="0.35">
      <c r="A1036">
        <v>2311009</v>
      </c>
      <c r="B1036" t="s">
        <v>1397</v>
      </c>
      <c r="C1036">
        <v>23</v>
      </c>
      <c r="D1036" t="s">
        <v>55</v>
      </c>
      <c r="E1036">
        <v>2311009</v>
      </c>
    </row>
    <row r="1037" spans="1:5" x14ac:dyDescent="0.35">
      <c r="A1037">
        <v>2311108</v>
      </c>
      <c r="B1037" t="s">
        <v>1398</v>
      </c>
      <c r="C1037">
        <v>23</v>
      </c>
      <c r="D1037" t="s">
        <v>55</v>
      </c>
      <c r="E1037">
        <v>2311108</v>
      </c>
    </row>
    <row r="1038" spans="1:5" x14ac:dyDescent="0.35">
      <c r="A1038">
        <v>2311207</v>
      </c>
      <c r="B1038" t="s">
        <v>1399</v>
      </c>
      <c r="C1038">
        <v>23</v>
      </c>
      <c r="D1038" t="s">
        <v>55</v>
      </c>
      <c r="E1038">
        <v>2311207</v>
      </c>
    </row>
    <row r="1039" spans="1:5" x14ac:dyDescent="0.35">
      <c r="A1039">
        <v>2311231</v>
      </c>
      <c r="B1039" t="s">
        <v>1400</v>
      </c>
      <c r="C1039">
        <v>23</v>
      </c>
      <c r="D1039" t="s">
        <v>55</v>
      </c>
      <c r="E1039">
        <v>2311231</v>
      </c>
    </row>
    <row r="1040" spans="1:5" x14ac:dyDescent="0.35">
      <c r="A1040">
        <v>2311264</v>
      </c>
      <c r="B1040" t="s">
        <v>1401</v>
      </c>
      <c r="C1040">
        <v>23</v>
      </c>
      <c r="D1040" t="s">
        <v>55</v>
      </c>
      <c r="E1040">
        <v>2311264</v>
      </c>
    </row>
    <row r="1041" spans="1:5" x14ac:dyDescent="0.35">
      <c r="A1041">
        <v>2311306</v>
      </c>
      <c r="B1041" t="s">
        <v>1402</v>
      </c>
      <c r="C1041">
        <v>23</v>
      </c>
      <c r="D1041" t="s">
        <v>55</v>
      </c>
      <c r="E1041">
        <v>2311306</v>
      </c>
    </row>
    <row r="1042" spans="1:5" x14ac:dyDescent="0.35">
      <c r="A1042">
        <v>2311355</v>
      </c>
      <c r="B1042" t="s">
        <v>1403</v>
      </c>
      <c r="C1042">
        <v>23</v>
      </c>
      <c r="D1042" t="s">
        <v>55</v>
      </c>
      <c r="E1042">
        <v>2311355</v>
      </c>
    </row>
    <row r="1043" spans="1:5" x14ac:dyDescent="0.35">
      <c r="A1043">
        <v>2311405</v>
      </c>
      <c r="B1043" t="s">
        <v>1404</v>
      </c>
      <c r="C1043">
        <v>23</v>
      </c>
      <c r="D1043" t="s">
        <v>55</v>
      </c>
      <c r="E1043">
        <v>2311405</v>
      </c>
    </row>
    <row r="1044" spans="1:5" x14ac:dyDescent="0.35">
      <c r="A1044">
        <v>2311504</v>
      </c>
      <c r="B1044" t="s">
        <v>1405</v>
      </c>
      <c r="C1044">
        <v>23</v>
      </c>
      <c r="D1044" t="s">
        <v>55</v>
      </c>
      <c r="E1044">
        <v>2311504</v>
      </c>
    </row>
    <row r="1045" spans="1:5" x14ac:dyDescent="0.35">
      <c r="A1045">
        <v>2311603</v>
      </c>
      <c r="B1045" t="s">
        <v>625</v>
      </c>
      <c r="C1045">
        <v>23</v>
      </c>
      <c r="D1045" t="s">
        <v>55</v>
      </c>
      <c r="E1045">
        <v>2311603</v>
      </c>
    </row>
    <row r="1046" spans="1:5" x14ac:dyDescent="0.35">
      <c r="A1046">
        <v>2311702</v>
      </c>
      <c r="B1046" t="s">
        <v>1406</v>
      </c>
      <c r="C1046">
        <v>23</v>
      </c>
      <c r="D1046" t="s">
        <v>55</v>
      </c>
      <c r="E1046">
        <v>2311702</v>
      </c>
    </row>
    <row r="1047" spans="1:5" x14ac:dyDescent="0.35">
      <c r="A1047">
        <v>2311801</v>
      </c>
      <c r="B1047" t="s">
        <v>1407</v>
      </c>
      <c r="C1047">
        <v>23</v>
      </c>
      <c r="D1047" t="s">
        <v>55</v>
      </c>
      <c r="E1047">
        <v>2311801</v>
      </c>
    </row>
    <row r="1048" spans="1:5" x14ac:dyDescent="0.35">
      <c r="A1048">
        <v>2311900</v>
      </c>
      <c r="B1048" t="s">
        <v>1408</v>
      </c>
      <c r="C1048">
        <v>23</v>
      </c>
      <c r="D1048" t="s">
        <v>55</v>
      </c>
      <c r="E1048">
        <v>2311900</v>
      </c>
    </row>
    <row r="1049" spans="1:5" x14ac:dyDescent="0.35">
      <c r="A1049">
        <v>2311959</v>
      </c>
      <c r="B1049" t="s">
        <v>1409</v>
      </c>
      <c r="C1049">
        <v>23</v>
      </c>
      <c r="D1049" t="s">
        <v>55</v>
      </c>
      <c r="E1049">
        <v>2311959</v>
      </c>
    </row>
    <row r="1050" spans="1:5" x14ac:dyDescent="0.35">
      <c r="A1050">
        <v>2312007</v>
      </c>
      <c r="B1050" t="s">
        <v>1410</v>
      </c>
      <c r="C1050">
        <v>23</v>
      </c>
      <c r="D1050" t="s">
        <v>55</v>
      </c>
      <c r="E1050">
        <v>2312007</v>
      </c>
    </row>
    <row r="1051" spans="1:5" x14ac:dyDescent="0.35">
      <c r="A1051">
        <v>2312106</v>
      </c>
      <c r="B1051" t="s">
        <v>1411</v>
      </c>
      <c r="C1051">
        <v>23</v>
      </c>
      <c r="D1051" t="s">
        <v>55</v>
      </c>
      <c r="E1051">
        <v>2312106</v>
      </c>
    </row>
    <row r="1052" spans="1:5" x14ac:dyDescent="0.35">
      <c r="A1052">
        <v>2312205</v>
      </c>
      <c r="B1052" t="s">
        <v>1412</v>
      </c>
      <c r="C1052">
        <v>23</v>
      </c>
      <c r="D1052" t="s">
        <v>55</v>
      </c>
      <c r="E1052">
        <v>2312205</v>
      </c>
    </row>
    <row r="1053" spans="1:5" x14ac:dyDescent="0.35">
      <c r="A1053">
        <v>2312304</v>
      </c>
      <c r="B1053" t="s">
        <v>1413</v>
      </c>
      <c r="C1053">
        <v>23</v>
      </c>
      <c r="D1053" t="s">
        <v>55</v>
      </c>
      <c r="E1053">
        <v>2312304</v>
      </c>
    </row>
    <row r="1054" spans="1:5" x14ac:dyDescent="0.35">
      <c r="A1054">
        <v>2312403</v>
      </c>
      <c r="B1054" t="s">
        <v>1414</v>
      </c>
      <c r="C1054">
        <v>23</v>
      </c>
      <c r="D1054" t="s">
        <v>55</v>
      </c>
      <c r="E1054">
        <v>2312403</v>
      </c>
    </row>
    <row r="1055" spans="1:5" x14ac:dyDescent="0.35">
      <c r="A1055">
        <v>2312502</v>
      </c>
      <c r="B1055" t="s">
        <v>1415</v>
      </c>
      <c r="C1055">
        <v>23</v>
      </c>
      <c r="D1055" t="s">
        <v>55</v>
      </c>
      <c r="E1055">
        <v>2312502</v>
      </c>
    </row>
    <row r="1056" spans="1:5" x14ac:dyDescent="0.35">
      <c r="A1056">
        <v>2312601</v>
      </c>
      <c r="B1056" t="s">
        <v>1416</v>
      </c>
      <c r="C1056">
        <v>23</v>
      </c>
      <c r="D1056" t="s">
        <v>55</v>
      </c>
      <c r="E1056">
        <v>2312601</v>
      </c>
    </row>
    <row r="1057" spans="1:5" x14ac:dyDescent="0.35">
      <c r="A1057">
        <v>2312700</v>
      </c>
      <c r="B1057" t="s">
        <v>1417</v>
      </c>
      <c r="C1057">
        <v>23</v>
      </c>
      <c r="D1057" t="s">
        <v>55</v>
      </c>
      <c r="E1057">
        <v>2312700</v>
      </c>
    </row>
    <row r="1058" spans="1:5" x14ac:dyDescent="0.35">
      <c r="A1058">
        <v>2312809</v>
      </c>
      <c r="B1058" t="s">
        <v>1418</v>
      </c>
      <c r="C1058">
        <v>23</v>
      </c>
      <c r="D1058" t="s">
        <v>55</v>
      </c>
      <c r="E1058">
        <v>2312809</v>
      </c>
    </row>
    <row r="1059" spans="1:5" x14ac:dyDescent="0.35">
      <c r="A1059">
        <v>2312908</v>
      </c>
      <c r="B1059" t="s">
        <v>1419</v>
      </c>
      <c r="C1059">
        <v>23</v>
      </c>
      <c r="D1059" t="s">
        <v>55</v>
      </c>
      <c r="E1059">
        <v>2312908</v>
      </c>
    </row>
    <row r="1060" spans="1:5" x14ac:dyDescent="0.35">
      <c r="A1060">
        <v>2313005</v>
      </c>
      <c r="B1060" t="s">
        <v>1420</v>
      </c>
      <c r="C1060">
        <v>23</v>
      </c>
      <c r="D1060" t="s">
        <v>55</v>
      </c>
      <c r="E1060">
        <v>2313005</v>
      </c>
    </row>
    <row r="1061" spans="1:5" x14ac:dyDescent="0.35">
      <c r="A1061">
        <v>2313104</v>
      </c>
      <c r="B1061" t="s">
        <v>1421</v>
      </c>
      <c r="C1061">
        <v>23</v>
      </c>
      <c r="D1061" t="s">
        <v>55</v>
      </c>
      <c r="E1061">
        <v>2313104</v>
      </c>
    </row>
    <row r="1062" spans="1:5" x14ac:dyDescent="0.35">
      <c r="A1062">
        <v>2313203</v>
      </c>
      <c r="B1062" t="s">
        <v>1422</v>
      </c>
      <c r="C1062">
        <v>23</v>
      </c>
      <c r="D1062" t="s">
        <v>55</v>
      </c>
      <c r="E1062">
        <v>2313203</v>
      </c>
    </row>
    <row r="1063" spans="1:5" x14ac:dyDescent="0.35">
      <c r="A1063">
        <v>2313252</v>
      </c>
      <c r="B1063" t="s">
        <v>1423</v>
      </c>
      <c r="C1063">
        <v>23</v>
      </c>
      <c r="D1063" t="s">
        <v>55</v>
      </c>
      <c r="E1063">
        <v>2313252</v>
      </c>
    </row>
    <row r="1064" spans="1:5" x14ac:dyDescent="0.35">
      <c r="A1064">
        <v>2313302</v>
      </c>
      <c r="B1064" t="s">
        <v>1424</v>
      </c>
      <c r="C1064">
        <v>23</v>
      </c>
      <c r="D1064" t="s">
        <v>55</v>
      </c>
      <c r="E1064">
        <v>2313302</v>
      </c>
    </row>
    <row r="1065" spans="1:5" x14ac:dyDescent="0.35">
      <c r="A1065">
        <v>2313351</v>
      </c>
      <c r="B1065" t="s">
        <v>1425</v>
      </c>
      <c r="C1065">
        <v>23</v>
      </c>
      <c r="D1065" t="s">
        <v>55</v>
      </c>
      <c r="E1065">
        <v>2313351</v>
      </c>
    </row>
    <row r="1066" spans="1:5" x14ac:dyDescent="0.35">
      <c r="A1066">
        <v>2313401</v>
      </c>
      <c r="B1066" t="s">
        <v>1426</v>
      </c>
      <c r="C1066">
        <v>23</v>
      </c>
      <c r="D1066" t="s">
        <v>55</v>
      </c>
      <c r="E1066">
        <v>2313401</v>
      </c>
    </row>
    <row r="1067" spans="1:5" x14ac:dyDescent="0.35">
      <c r="A1067">
        <v>2313500</v>
      </c>
      <c r="B1067" t="s">
        <v>1427</v>
      </c>
      <c r="C1067">
        <v>23</v>
      </c>
      <c r="D1067" t="s">
        <v>55</v>
      </c>
      <c r="E1067">
        <v>2313500</v>
      </c>
    </row>
    <row r="1068" spans="1:5" x14ac:dyDescent="0.35">
      <c r="A1068">
        <v>2313559</v>
      </c>
      <c r="B1068" t="s">
        <v>1428</v>
      </c>
      <c r="C1068">
        <v>23</v>
      </c>
      <c r="D1068" t="s">
        <v>55</v>
      </c>
      <c r="E1068">
        <v>2313559</v>
      </c>
    </row>
    <row r="1069" spans="1:5" x14ac:dyDescent="0.35">
      <c r="A1069">
        <v>2313609</v>
      </c>
      <c r="B1069" t="s">
        <v>1429</v>
      </c>
      <c r="C1069">
        <v>23</v>
      </c>
      <c r="D1069" t="s">
        <v>55</v>
      </c>
      <c r="E1069">
        <v>2313609</v>
      </c>
    </row>
    <row r="1070" spans="1:5" x14ac:dyDescent="0.35">
      <c r="A1070">
        <v>2313708</v>
      </c>
      <c r="B1070" t="s">
        <v>1430</v>
      </c>
      <c r="C1070">
        <v>23</v>
      </c>
      <c r="D1070" t="s">
        <v>55</v>
      </c>
      <c r="E1070">
        <v>2313708</v>
      </c>
    </row>
    <row r="1071" spans="1:5" x14ac:dyDescent="0.35">
      <c r="A1071">
        <v>2313757</v>
      </c>
      <c r="B1071" t="s">
        <v>1431</v>
      </c>
      <c r="C1071">
        <v>23</v>
      </c>
      <c r="D1071" t="s">
        <v>55</v>
      </c>
      <c r="E1071">
        <v>2313757</v>
      </c>
    </row>
    <row r="1072" spans="1:5" x14ac:dyDescent="0.35">
      <c r="A1072">
        <v>2313807</v>
      </c>
      <c r="B1072" t="s">
        <v>1432</v>
      </c>
      <c r="C1072">
        <v>23</v>
      </c>
      <c r="D1072" t="s">
        <v>55</v>
      </c>
      <c r="E1072">
        <v>2313807</v>
      </c>
    </row>
    <row r="1073" spans="1:5" x14ac:dyDescent="0.35">
      <c r="A1073">
        <v>2313906</v>
      </c>
      <c r="B1073" t="s">
        <v>1433</v>
      </c>
      <c r="C1073">
        <v>23</v>
      </c>
      <c r="D1073" t="s">
        <v>55</v>
      </c>
      <c r="E1073">
        <v>2313906</v>
      </c>
    </row>
    <row r="1074" spans="1:5" x14ac:dyDescent="0.35">
      <c r="A1074">
        <v>2313955</v>
      </c>
      <c r="B1074" t="s">
        <v>1434</v>
      </c>
      <c r="C1074">
        <v>23</v>
      </c>
      <c r="D1074" t="s">
        <v>55</v>
      </c>
      <c r="E1074">
        <v>2313955</v>
      </c>
    </row>
    <row r="1075" spans="1:5" x14ac:dyDescent="0.35">
      <c r="A1075">
        <v>2314003</v>
      </c>
      <c r="B1075" t="s">
        <v>1435</v>
      </c>
      <c r="C1075">
        <v>23</v>
      </c>
      <c r="D1075" t="s">
        <v>55</v>
      </c>
      <c r="E1075">
        <v>2314003</v>
      </c>
    </row>
    <row r="1076" spans="1:5" x14ac:dyDescent="0.35">
      <c r="A1076">
        <v>2314102</v>
      </c>
      <c r="B1076" t="s">
        <v>1436</v>
      </c>
      <c r="C1076">
        <v>23</v>
      </c>
      <c r="D1076" t="s">
        <v>55</v>
      </c>
      <c r="E1076">
        <v>2314102</v>
      </c>
    </row>
    <row r="1077" spans="1:5" x14ac:dyDescent="0.35">
      <c r="A1077">
        <v>2400109</v>
      </c>
      <c r="B1077" t="s">
        <v>1437</v>
      </c>
      <c r="C1077">
        <v>24</v>
      </c>
      <c r="D1077" t="s">
        <v>1438</v>
      </c>
      <c r="E1077">
        <v>2400109</v>
      </c>
    </row>
    <row r="1078" spans="1:5" x14ac:dyDescent="0.35">
      <c r="A1078">
        <v>2400208</v>
      </c>
      <c r="B1078" t="s">
        <v>1439</v>
      </c>
      <c r="C1078">
        <v>24</v>
      </c>
      <c r="D1078" t="s">
        <v>1438</v>
      </c>
      <c r="E1078">
        <v>2400208</v>
      </c>
    </row>
    <row r="1079" spans="1:5" x14ac:dyDescent="0.35">
      <c r="A1079">
        <v>2400307</v>
      </c>
      <c r="B1079" t="s">
        <v>1440</v>
      </c>
      <c r="C1079">
        <v>24</v>
      </c>
      <c r="D1079" t="s">
        <v>1438</v>
      </c>
      <c r="E1079">
        <v>2400307</v>
      </c>
    </row>
    <row r="1080" spans="1:5" x14ac:dyDescent="0.35">
      <c r="A1080">
        <v>2400406</v>
      </c>
      <c r="B1080" t="s">
        <v>1441</v>
      </c>
      <c r="C1080">
        <v>24</v>
      </c>
      <c r="D1080" t="s">
        <v>1438</v>
      </c>
      <c r="E1080">
        <v>2400406</v>
      </c>
    </row>
    <row r="1081" spans="1:5" x14ac:dyDescent="0.35">
      <c r="A1081">
        <v>2400505</v>
      </c>
      <c r="B1081" t="s">
        <v>1442</v>
      </c>
      <c r="C1081">
        <v>24</v>
      </c>
      <c r="D1081" t="s">
        <v>1438</v>
      </c>
      <c r="E1081">
        <v>2400505</v>
      </c>
    </row>
    <row r="1082" spans="1:5" x14ac:dyDescent="0.35">
      <c r="A1082">
        <v>2400604</v>
      </c>
      <c r="B1082" t="s">
        <v>1443</v>
      </c>
      <c r="C1082">
        <v>24</v>
      </c>
      <c r="D1082" t="s">
        <v>1438</v>
      </c>
      <c r="E1082">
        <v>2400604</v>
      </c>
    </row>
    <row r="1083" spans="1:5" x14ac:dyDescent="0.35">
      <c r="A1083">
        <v>2400703</v>
      </c>
      <c r="B1083" t="s">
        <v>1444</v>
      </c>
      <c r="C1083">
        <v>24</v>
      </c>
      <c r="D1083" t="s">
        <v>1438</v>
      </c>
      <c r="E1083">
        <v>2400703</v>
      </c>
    </row>
    <row r="1084" spans="1:5" x14ac:dyDescent="0.35">
      <c r="A1084">
        <v>2400802</v>
      </c>
      <c r="B1084" t="s">
        <v>1445</v>
      </c>
      <c r="C1084">
        <v>24</v>
      </c>
      <c r="D1084" t="s">
        <v>1438</v>
      </c>
      <c r="E1084">
        <v>2400802</v>
      </c>
    </row>
    <row r="1085" spans="1:5" x14ac:dyDescent="0.35">
      <c r="A1085">
        <v>2400901</v>
      </c>
      <c r="B1085" t="s">
        <v>1446</v>
      </c>
      <c r="C1085">
        <v>24</v>
      </c>
      <c r="D1085" t="s">
        <v>1438</v>
      </c>
      <c r="E1085">
        <v>2400901</v>
      </c>
    </row>
    <row r="1086" spans="1:5" x14ac:dyDescent="0.35">
      <c r="A1086">
        <v>2401008</v>
      </c>
      <c r="B1086" t="s">
        <v>1447</v>
      </c>
      <c r="C1086">
        <v>24</v>
      </c>
      <c r="D1086" t="s">
        <v>1438</v>
      </c>
      <c r="E1086">
        <v>2401008</v>
      </c>
    </row>
    <row r="1087" spans="1:5" x14ac:dyDescent="0.35">
      <c r="A1087">
        <v>2401107</v>
      </c>
      <c r="B1087" t="s">
        <v>1448</v>
      </c>
      <c r="C1087">
        <v>24</v>
      </c>
      <c r="D1087" t="s">
        <v>1438</v>
      </c>
      <c r="E1087">
        <v>2401107</v>
      </c>
    </row>
    <row r="1088" spans="1:5" x14ac:dyDescent="0.35">
      <c r="A1088">
        <v>2401206</v>
      </c>
      <c r="B1088" t="s">
        <v>1449</v>
      </c>
      <c r="C1088">
        <v>24</v>
      </c>
      <c r="D1088" t="s">
        <v>1438</v>
      </c>
      <c r="E1088">
        <v>2401206</v>
      </c>
    </row>
    <row r="1089" spans="1:5" x14ac:dyDescent="0.35">
      <c r="A1089">
        <v>2401305</v>
      </c>
      <c r="B1089" t="s">
        <v>1450</v>
      </c>
      <c r="C1089">
        <v>24</v>
      </c>
      <c r="D1089" t="s">
        <v>1438</v>
      </c>
      <c r="E1089">
        <v>2401305</v>
      </c>
    </row>
    <row r="1090" spans="1:5" x14ac:dyDescent="0.35">
      <c r="A1090">
        <v>2401404</v>
      </c>
      <c r="B1090" t="s">
        <v>1451</v>
      </c>
      <c r="C1090">
        <v>24</v>
      </c>
      <c r="D1090" t="s">
        <v>1438</v>
      </c>
      <c r="E1090">
        <v>2401404</v>
      </c>
    </row>
    <row r="1091" spans="1:5" x14ac:dyDescent="0.35">
      <c r="A1091">
        <v>2401453</v>
      </c>
      <c r="B1091" t="s">
        <v>1452</v>
      </c>
      <c r="C1091">
        <v>24</v>
      </c>
      <c r="D1091" t="s">
        <v>1438</v>
      </c>
      <c r="E1091">
        <v>2401453</v>
      </c>
    </row>
    <row r="1092" spans="1:5" x14ac:dyDescent="0.35">
      <c r="A1092">
        <v>2401503</v>
      </c>
      <c r="B1092" t="s">
        <v>1453</v>
      </c>
      <c r="C1092">
        <v>24</v>
      </c>
      <c r="D1092" t="s">
        <v>1438</v>
      </c>
      <c r="E1092">
        <v>2401503</v>
      </c>
    </row>
    <row r="1093" spans="1:5" x14ac:dyDescent="0.35">
      <c r="A1093">
        <v>2401602</v>
      </c>
      <c r="B1093" t="s">
        <v>1454</v>
      </c>
      <c r="C1093">
        <v>24</v>
      </c>
      <c r="D1093" t="s">
        <v>1438</v>
      </c>
      <c r="E1093">
        <v>2401602</v>
      </c>
    </row>
    <row r="1094" spans="1:5" x14ac:dyDescent="0.35">
      <c r="A1094">
        <v>2401651</v>
      </c>
      <c r="B1094" t="s">
        <v>1455</v>
      </c>
      <c r="C1094">
        <v>24</v>
      </c>
      <c r="D1094" t="s">
        <v>1438</v>
      </c>
      <c r="E1094">
        <v>2401651</v>
      </c>
    </row>
    <row r="1095" spans="1:5" x14ac:dyDescent="0.35">
      <c r="A1095">
        <v>2401701</v>
      </c>
      <c r="B1095" t="s">
        <v>1068</v>
      </c>
      <c r="C1095">
        <v>24</v>
      </c>
      <c r="D1095" t="s">
        <v>1438</v>
      </c>
      <c r="E1095">
        <v>2401701</v>
      </c>
    </row>
    <row r="1096" spans="1:5" x14ac:dyDescent="0.35">
      <c r="A1096">
        <v>2401800</v>
      </c>
      <c r="B1096" t="s">
        <v>1456</v>
      </c>
      <c r="C1096">
        <v>24</v>
      </c>
      <c r="D1096" t="s">
        <v>1438</v>
      </c>
      <c r="E1096">
        <v>2401800</v>
      </c>
    </row>
    <row r="1097" spans="1:5" x14ac:dyDescent="0.35">
      <c r="A1097">
        <v>2401859</v>
      </c>
      <c r="B1097" t="s">
        <v>1457</v>
      </c>
      <c r="C1097">
        <v>24</v>
      </c>
      <c r="D1097" t="s">
        <v>1438</v>
      </c>
      <c r="E1097">
        <v>2401859</v>
      </c>
    </row>
    <row r="1098" spans="1:5" x14ac:dyDescent="0.35">
      <c r="A1098">
        <v>2401909</v>
      </c>
      <c r="B1098" t="s">
        <v>1458</v>
      </c>
      <c r="C1098">
        <v>24</v>
      </c>
      <c r="D1098" t="s">
        <v>1438</v>
      </c>
      <c r="E1098">
        <v>2401909</v>
      </c>
    </row>
    <row r="1099" spans="1:5" x14ac:dyDescent="0.35">
      <c r="A1099">
        <v>2402006</v>
      </c>
      <c r="B1099" t="s">
        <v>1459</v>
      </c>
      <c r="C1099">
        <v>24</v>
      </c>
      <c r="D1099" t="s">
        <v>1438</v>
      </c>
      <c r="E1099">
        <v>2402006</v>
      </c>
    </row>
    <row r="1100" spans="1:5" x14ac:dyDescent="0.35">
      <c r="A1100">
        <v>2402105</v>
      </c>
      <c r="B1100" t="s">
        <v>1460</v>
      </c>
      <c r="C1100">
        <v>24</v>
      </c>
      <c r="D1100" t="s">
        <v>1438</v>
      </c>
      <c r="E1100">
        <v>2402105</v>
      </c>
    </row>
    <row r="1101" spans="1:5" x14ac:dyDescent="0.35">
      <c r="A1101">
        <v>2402204</v>
      </c>
      <c r="B1101" t="s">
        <v>1461</v>
      </c>
      <c r="C1101">
        <v>24</v>
      </c>
      <c r="D1101" t="s">
        <v>1438</v>
      </c>
      <c r="E1101">
        <v>2402204</v>
      </c>
    </row>
    <row r="1102" spans="1:5" x14ac:dyDescent="0.35">
      <c r="A1102">
        <v>2402303</v>
      </c>
      <c r="B1102" t="s">
        <v>1462</v>
      </c>
      <c r="C1102">
        <v>24</v>
      </c>
      <c r="D1102" t="s">
        <v>1438</v>
      </c>
      <c r="E1102">
        <v>2402303</v>
      </c>
    </row>
    <row r="1103" spans="1:5" x14ac:dyDescent="0.35">
      <c r="A1103">
        <v>2402402</v>
      </c>
      <c r="B1103" t="s">
        <v>1463</v>
      </c>
      <c r="C1103">
        <v>24</v>
      </c>
      <c r="D1103" t="s">
        <v>1438</v>
      </c>
      <c r="E1103">
        <v>2402402</v>
      </c>
    </row>
    <row r="1104" spans="1:5" x14ac:dyDescent="0.35">
      <c r="A1104">
        <v>2402501</v>
      </c>
      <c r="B1104" t="s">
        <v>1464</v>
      </c>
      <c r="C1104">
        <v>24</v>
      </c>
      <c r="D1104" t="s">
        <v>1438</v>
      </c>
      <c r="E1104">
        <v>2402501</v>
      </c>
    </row>
    <row r="1105" spans="1:5" x14ac:dyDescent="0.35">
      <c r="A1105">
        <v>2402600</v>
      </c>
      <c r="B1105" t="s">
        <v>1465</v>
      </c>
      <c r="C1105">
        <v>24</v>
      </c>
      <c r="D1105" t="s">
        <v>1438</v>
      </c>
      <c r="E1105">
        <v>2402600</v>
      </c>
    </row>
    <row r="1106" spans="1:5" x14ac:dyDescent="0.35">
      <c r="A1106">
        <v>2402709</v>
      </c>
      <c r="B1106" t="s">
        <v>1466</v>
      </c>
      <c r="C1106">
        <v>24</v>
      </c>
      <c r="D1106" t="s">
        <v>1438</v>
      </c>
      <c r="E1106">
        <v>2402709</v>
      </c>
    </row>
    <row r="1107" spans="1:5" x14ac:dyDescent="0.35">
      <c r="A1107">
        <v>2402808</v>
      </c>
      <c r="B1107" t="s">
        <v>1467</v>
      </c>
      <c r="C1107">
        <v>24</v>
      </c>
      <c r="D1107" t="s">
        <v>1438</v>
      </c>
      <c r="E1107">
        <v>2402808</v>
      </c>
    </row>
    <row r="1108" spans="1:5" x14ac:dyDescent="0.35">
      <c r="A1108">
        <v>2402907</v>
      </c>
      <c r="B1108" t="s">
        <v>1468</v>
      </c>
      <c r="C1108">
        <v>24</v>
      </c>
      <c r="D1108" t="s">
        <v>1438</v>
      </c>
      <c r="E1108">
        <v>2402907</v>
      </c>
    </row>
    <row r="1109" spans="1:5" x14ac:dyDescent="0.35">
      <c r="A1109">
        <v>2403004</v>
      </c>
      <c r="B1109" t="s">
        <v>1469</v>
      </c>
      <c r="C1109">
        <v>24</v>
      </c>
      <c r="D1109" t="s">
        <v>1438</v>
      </c>
      <c r="E1109">
        <v>2403004</v>
      </c>
    </row>
    <row r="1110" spans="1:5" x14ac:dyDescent="0.35">
      <c r="A1110">
        <v>2403103</v>
      </c>
      <c r="B1110" t="s">
        <v>1470</v>
      </c>
      <c r="C1110">
        <v>24</v>
      </c>
      <c r="D1110" t="s">
        <v>1438</v>
      </c>
      <c r="E1110">
        <v>2403103</v>
      </c>
    </row>
    <row r="1111" spans="1:5" x14ac:dyDescent="0.35">
      <c r="A1111">
        <v>2403202</v>
      </c>
      <c r="B1111" t="s">
        <v>1471</v>
      </c>
      <c r="C1111">
        <v>24</v>
      </c>
      <c r="D1111" t="s">
        <v>1438</v>
      </c>
      <c r="E1111">
        <v>2403202</v>
      </c>
    </row>
    <row r="1112" spans="1:5" x14ac:dyDescent="0.35">
      <c r="A1112">
        <v>2403251</v>
      </c>
      <c r="B1112" t="s">
        <v>1472</v>
      </c>
      <c r="C1112">
        <v>24</v>
      </c>
      <c r="D1112" t="s">
        <v>1438</v>
      </c>
      <c r="E1112">
        <v>2403251</v>
      </c>
    </row>
    <row r="1113" spans="1:5" x14ac:dyDescent="0.35">
      <c r="A1113">
        <v>2403301</v>
      </c>
      <c r="B1113" t="s">
        <v>1473</v>
      </c>
      <c r="C1113">
        <v>24</v>
      </c>
      <c r="D1113" t="s">
        <v>1438</v>
      </c>
      <c r="E1113">
        <v>2403301</v>
      </c>
    </row>
    <row r="1114" spans="1:5" x14ac:dyDescent="0.35">
      <c r="A1114">
        <v>2403400</v>
      </c>
      <c r="B1114" t="s">
        <v>1474</v>
      </c>
      <c r="C1114">
        <v>24</v>
      </c>
      <c r="D1114" t="s">
        <v>1438</v>
      </c>
      <c r="E1114">
        <v>2403400</v>
      </c>
    </row>
    <row r="1115" spans="1:5" x14ac:dyDescent="0.35">
      <c r="A1115">
        <v>2403509</v>
      </c>
      <c r="B1115" t="s">
        <v>1475</v>
      </c>
      <c r="C1115">
        <v>24</v>
      </c>
      <c r="D1115" t="s">
        <v>1438</v>
      </c>
      <c r="E1115">
        <v>2403509</v>
      </c>
    </row>
    <row r="1116" spans="1:5" x14ac:dyDescent="0.35">
      <c r="A1116">
        <v>2403608</v>
      </c>
      <c r="B1116" t="s">
        <v>1476</v>
      </c>
      <c r="C1116">
        <v>24</v>
      </c>
      <c r="D1116" t="s">
        <v>1438</v>
      </c>
      <c r="E1116">
        <v>2403608</v>
      </c>
    </row>
    <row r="1117" spans="1:5" x14ac:dyDescent="0.35">
      <c r="A1117">
        <v>2403707</v>
      </c>
      <c r="B1117" t="s">
        <v>1477</v>
      </c>
      <c r="C1117">
        <v>24</v>
      </c>
      <c r="D1117" t="s">
        <v>1438</v>
      </c>
      <c r="E1117">
        <v>2403707</v>
      </c>
    </row>
    <row r="1118" spans="1:5" x14ac:dyDescent="0.35">
      <c r="A1118">
        <v>2403756</v>
      </c>
      <c r="B1118" t="s">
        <v>1478</v>
      </c>
      <c r="C1118">
        <v>24</v>
      </c>
      <c r="D1118" t="s">
        <v>1438</v>
      </c>
      <c r="E1118">
        <v>2403756</v>
      </c>
    </row>
    <row r="1119" spans="1:5" x14ac:dyDescent="0.35">
      <c r="A1119">
        <v>2403806</v>
      </c>
      <c r="B1119" t="s">
        <v>1479</v>
      </c>
      <c r="C1119">
        <v>24</v>
      </c>
      <c r="D1119" t="s">
        <v>1438</v>
      </c>
      <c r="E1119">
        <v>2403806</v>
      </c>
    </row>
    <row r="1120" spans="1:5" x14ac:dyDescent="0.35">
      <c r="A1120">
        <v>2403905</v>
      </c>
      <c r="B1120" t="s">
        <v>1480</v>
      </c>
      <c r="C1120">
        <v>24</v>
      </c>
      <c r="D1120" t="s">
        <v>1438</v>
      </c>
      <c r="E1120">
        <v>2403905</v>
      </c>
    </row>
    <row r="1121" spans="1:5" x14ac:dyDescent="0.35">
      <c r="A1121">
        <v>2404002</v>
      </c>
      <c r="B1121" t="s">
        <v>1481</v>
      </c>
      <c r="C1121">
        <v>24</v>
      </c>
      <c r="D1121" t="s">
        <v>1438</v>
      </c>
      <c r="E1121">
        <v>2404002</v>
      </c>
    </row>
    <row r="1122" spans="1:5" x14ac:dyDescent="0.35">
      <c r="A1122">
        <v>2404101</v>
      </c>
      <c r="B1122" t="s">
        <v>1482</v>
      </c>
      <c r="C1122">
        <v>24</v>
      </c>
      <c r="D1122" t="s">
        <v>1438</v>
      </c>
      <c r="E1122">
        <v>2404101</v>
      </c>
    </row>
    <row r="1123" spans="1:5" x14ac:dyDescent="0.35">
      <c r="A1123">
        <v>2404200</v>
      </c>
      <c r="B1123" t="s">
        <v>1483</v>
      </c>
      <c r="C1123">
        <v>24</v>
      </c>
      <c r="D1123" t="s">
        <v>1438</v>
      </c>
      <c r="E1123">
        <v>2404200</v>
      </c>
    </row>
    <row r="1124" spans="1:5" x14ac:dyDescent="0.35">
      <c r="A1124">
        <v>2404309</v>
      </c>
      <c r="B1124" t="s">
        <v>1484</v>
      </c>
      <c r="C1124">
        <v>24</v>
      </c>
      <c r="D1124" t="s">
        <v>1438</v>
      </c>
      <c r="E1124">
        <v>2404309</v>
      </c>
    </row>
    <row r="1125" spans="1:5" x14ac:dyDescent="0.35">
      <c r="A1125">
        <v>2404408</v>
      </c>
      <c r="B1125" t="s">
        <v>1485</v>
      </c>
      <c r="C1125">
        <v>24</v>
      </c>
      <c r="D1125" t="s">
        <v>1438</v>
      </c>
      <c r="E1125">
        <v>2404408</v>
      </c>
    </row>
    <row r="1126" spans="1:5" x14ac:dyDescent="0.35">
      <c r="A1126">
        <v>2404507</v>
      </c>
      <c r="B1126" t="s">
        <v>1486</v>
      </c>
      <c r="C1126">
        <v>24</v>
      </c>
      <c r="D1126" t="s">
        <v>1438</v>
      </c>
      <c r="E1126">
        <v>2404507</v>
      </c>
    </row>
    <row r="1127" spans="1:5" x14ac:dyDescent="0.35">
      <c r="A1127">
        <v>2404606</v>
      </c>
      <c r="B1127" t="s">
        <v>1487</v>
      </c>
      <c r="C1127">
        <v>24</v>
      </c>
      <c r="D1127" t="s">
        <v>1438</v>
      </c>
      <c r="E1127">
        <v>2404606</v>
      </c>
    </row>
    <row r="1128" spans="1:5" x14ac:dyDescent="0.35">
      <c r="A1128">
        <v>2404705</v>
      </c>
      <c r="B1128" t="s">
        <v>1488</v>
      </c>
      <c r="C1128">
        <v>24</v>
      </c>
      <c r="D1128" t="s">
        <v>1438</v>
      </c>
      <c r="E1128">
        <v>2404705</v>
      </c>
    </row>
    <row r="1129" spans="1:5" x14ac:dyDescent="0.35">
      <c r="A1129">
        <v>2404804</v>
      </c>
      <c r="B1129" t="s">
        <v>1489</v>
      </c>
      <c r="C1129">
        <v>24</v>
      </c>
      <c r="D1129" t="s">
        <v>1438</v>
      </c>
      <c r="E1129">
        <v>2404804</v>
      </c>
    </row>
    <row r="1130" spans="1:5" x14ac:dyDescent="0.35">
      <c r="A1130">
        <v>2404853</v>
      </c>
      <c r="B1130" t="s">
        <v>1490</v>
      </c>
      <c r="C1130">
        <v>24</v>
      </c>
      <c r="D1130" t="s">
        <v>1438</v>
      </c>
      <c r="E1130">
        <v>2404853</v>
      </c>
    </row>
    <row r="1131" spans="1:5" x14ac:dyDescent="0.35">
      <c r="A1131">
        <v>2404903</v>
      </c>
      <c r="B1131" t="s">
        <v>1491</v>
      </c>
      <c r="C1131">
        <v>24</v>
      </c>
      <c r="D1131" t="s">
        <v>1438</v>
      </c>
      <c r="E1131">
        <v>2404903</v>
      </c>
    </row>
    <row r="1132" spans="1:5" x14ac:dyDescent="0.35">
      <c r="A1132">
        <v>2405009</v>
      </c>
      <c r="B1132" t="s">
        <v>1492</v>
      </c>
      <c r="C1132">
        <v>24</v>
      </c>
      <c r="D1132" t="s">
        <v>1438</v>
      </c>
      <c r="E1132">
        <v>2405009</v>
      </c>
    </row>
    <row r="1133" spans="1:5" x14ac:dyDescent="0.35">
      <c r="A1133">
        <v>2405108</v>
      </c>
      <c r="B1133" t="s">
        <v>1493</v>
      </c>
      <c r="C1133">
        <v>24</v>
      </c>
      <c r="D1133" t="s">
        <v>1438</v>
      </c>
      <c r="E1133">
        <v>2405108</v>
      </c>
    </row>
    <row r="1134" spans="1:5" x14ac:dyDescent="0.35">
      <c r="A1134">
        <v>2405207</v>
      </c>
      <c r="B1134" t="s">
        <v>1494</v>
      </c>
      <c r="C1134">
        <v>24</v>
      </c>
      <c r="D1134" t="s">
        <v>1438</v>
      </c>
      <c r="E1134">
        <v>2405207</v>
      </c>
    </row>
    <row r="1135" spans="1:5" x14ac:dyDescent="0.35">
      <c r="A1135">
        <v>2405306</v>
      </c>
      <c r="B1135" t="s">
        <v>1495</v>
      </c>
      <c r="C1135">
        <v>24</v>
      </c>
      <c r="D1135" t="s">
        <v>1438</v>
      </c>
      <c r="E1135">
        <v>2405306</v>
      </c>
    </row>
    <row r="1136" spans="1:5" x14ac:dyDescent="0.35">
      <c r="A1136">
        <v>2405405</v>
      </c>
      <c r="B1136" t="s">
        <v>1496</v>
      </c>
      <c r="C1136">
        <v>24</v>
      </c>
      <c r="D1136" t="s">
        <v>1438</v>
      </c>
      <c r="E1136">
        <v>2405405</v>
      </c>
    </row>
    <row r="1137" spans="1:5" x14ac:dyDescent="0.35">
      <c r="A1137">
        <v>2405504</v>
      </c>
      <c r="B1137" t="s">
        <v>1497</v>
      </c>
      <c r="C1137">
        <v>24</v>
      </c>
      <c r="D1137" t="s">
        <v>1438</v>
      </c>
      <c r="E1137">
        <v>2405504</v>
      </c>
    </row>
    <row r="1138" spans="1:5" x14ac:dyDescent="0.35">
      <c r="A1138">
        <v>2405603</v>
      </c>
      <c r="B1138" t="s">
        <v>1498</v>
      </c>
      <c r="C1138">
        <v>24</v>
      </c>
      <c r="D1138" t="s">
        <v>1438</v>
      </c>
      <c r="E1138">
        <v>2405603</v>
      </c>
    </row>
    <row r="1139" spans="1:5" x14ac:dyDescent="0.35">
      <c r="A1139">
        <v>2405702</v>
      </c>
      <c r="B1139" t="s">
        <v>1499</v>
      </c>
      <c r="C1139">
        <v>24</v>
      </c>
      <c r="D1139" t="s">
        <v>1438</v>
      </c>
      <c r="E1139">
        <v>2405702</v>
      </c>
    </row>
    <row r="1140" spans="1:5" x14ac:dyDescent="0.35">
      <c r="A1140">
        <v>2405801</v>
      </c>
      <c r="B1140" t="s">
        <v>1500</v>
      </c>
      <c r="C1140">
        <v>24</v>
      </c>
      <c r="D1140" t="s">
        <v>1438</v>
      </c>
      <c r="E1140">
        <v>2405801</v>
      </c>
    </row>
    <row r="1141" spans="1:5" x14ac:dyDescent="0.35">
      <c r="A1141">
        <v>2405900</v>
      </c>
      <c r="B1141" t="s">
        <v>1501</v>
      </c>
      <c r="C1141">
        <v>24</v>
      </c>
      <c r="D1141" t="s">
        <v>1438</v>
      </c>
      <c r="E1141">
        <v>2405900</v>
      </c>
    </row>
    <row r="1142" spans="1:5" x14ac:dyDescent="0.35">
      <c r="A1142">
        <v>2406007</v>
      </c>
      <c r="B1142" t="s">
        <v>1502</v>
      </c>
      <c r="C1142">
        <v>24</v>
      </c>
      <c r="D1142" t="s">
        <v>1438</v>
      </c>
      <c r="E1142">
        <v>2406007</v>
      </c>
    </row>
    <row r="1143" spans="1:5" x14ac:dyDescent="0.35">
      <c r="A1143">
        <v>2406106</v>
      </c>
      <c r="B1143" t="s">
        <v>1503</v>
      </c>
      <c r="C1143">
        <v>24</v>
      </c>
      <c r="D1143" t="s">
        <v>1438</v>
      </c>
      <c r="E1143">
        <v>2406106</v>
      </c>
    </row>
    <row r="1144" spans="1:5" x14ac:dyDescent="0.35">
      <c r="A1144">
        <v>2406155</v>
      </c>
      <c r="B1144" t="s">
        <v>1504</v>
      </c>
      <c r="C1144">
        <v>24</v>
      </c>
      <c r="D1144" t="s">
        <v>1438</v>
      </c>
      <c r="E1144">
        <v>2406155</v>
      </c>
    </row>
    <row r="1145" spans="1:5" x14ac:dyDescent="0.35">
      <c r="A1145">
        <v>2406205</v>
      </c>
      <c r="B1145" t="s">
        <v>1505</v>
      </c>
      <c r="C1145">
        <v>24</v>
      </c>
      <c r="D1145" t="s">
        <v>1438</v>
      </c>
      <c r="E1145">
        <v>2406205</v>
      </c>
    </row>
    <row r="1146" spans="1:5" x14ac:dyDescent="0.35">
      <c r="A1146">
        <v>2406304</v>
      </c>
      <c r="B1146" t="s">
        <v>1506</v>
      </c>
      <c r="C1146">
        <v>24</v>
      </c>
      <c r="D1146" t="s">
        <v>1438</v>
      </c>
      <c r="E1146">
        <v>2406304</v>
      </c>
    </row>
    <row r="1147" spans="1:5" x14ac:dyDescent="0.35">
      <c r="A1147">
        <v>2406403</v>
      </c>
      <c r="B1147" t="s">
        <v>1507</v>
      </c>
      <c r="C1147">
        <v>24</v>
      </c>
      <c r="D1147" t="s">
        <v>1438</v>
      </c>
      <c r="E1147">
        <v>2406403</v>
      </c>
    </row>
    <row r="1148" spans="1:5" x14ac:dyDescent="0.35">
      <c r="A1148">
        <v>2406502</v>
      </c>
      <c r="B1148" t="s">
        <v>1508</v>
      </c>
      <c r="C1148">
        <v>24</v>
      </c>
      <c r="D1148" t="s">
        <v>1438</v>
      </c>
      <c r="E1148">
        <v>2406502</v>
      </c>
    </row>
    <row r="1149" spans="1:5" x14ac:dyDescent="0.35">
      <c r="A1149">
        <v>2406601</v>
      </c>
      <c r="B1149" t="s">
        <v>1509</v>
      </c>
      <c r="C1149">
        <v>24</v>
      </c>
      <c r="D1149" t="s">
        <v>1438</v>
      </c>
      <c r="E1149">
        <v>2406601</v>
      </c>
    </row>
    <row r="1150" spans="1:5" x14ac:dyDescent="0.35">
      <c r="A1150">
        <v>2406700</v>
      </c>
      <c r="B1150" t="s">
        <v>1510</v>
      </c>
      <c r="C1150">
        <v>24</v>
      </c>
      <c r="D1150" t="s">
        <v>1438</v>
      </c>
      <c r="E1150">
        <v>2406700</v>
      </c>
    </row>
    <row r="1151" spans="1:5" x14ac:dyDescent="0.35">
      <c r="A1151">
        <v>2406809</v>
      </c>
      <c r="B1151" t="s">
        <v>1511</v>
      </c>
      <c r="C1151">
        <v>24</v>
      </c>
      <c r="D1151" t="s">
        <v>1438</v>
      </c>
      <c r="E1151">
        <v>2406809</v>
      </c>
    </row>
    <row r="1152" spans="1:5" x14ac:dyDescent="0.35">
      <c r="A1152">
        <v>2406908</v>
      </c>
      <c r="B1152" t="s">
        <v>1512</v>
      </c>
      <c r="C1152">
        <v>24</v>
      </c>
      <c r="D1152" t="s">
        <v>1438</v>
      </c>
      <c r="E1152">
        <v>2406908</v>
      </c>
    </row>
    <row r="1153" spans="1:5" x14ac:dyDescent="0.35">
      <c r="A1153">
        <v>2407005</v>
      </c>
      <c r="B1153" t="s">
        <v>1513</v>
      </c>
      <c r="C1153">
        <v>24</v>
      </c>
      <c r="D1153" t="s">
        <v>1438</v>
      </c>
      <c r="E1153">
        <v>2407005</v>
      </c>
    </row>
    <row r="1154" spans="1:5" x14ac:dyDescent="0.35">
      <c r="A1154">
        <v>2407104</v>
      </c>
      <c r="B1154" t="s">
        <v>1514</v>
      </c>
      <c r="C1154">
        <v>24</v>
      </c>
      <c r="D1154" t="s">
        <v>1438</v>
      </c>
      <c r="E1154">
        <v>2407104</v>
      </c>
    </row>
    <row r="1155" spans="1:5" x14ac:dyDescent="0.35">
      <c r="A1155">
        <v>2407203</v>
      </c>
      <c r="B1155" t="s">
        <v>1515</v>
      </c>
      <c r="C1155">
        <v>24</v>
      </c>
      <c r="D1155" t="s">
        <v>1438</v>
      </c>
      <c r="E1155">
        <v>2407203</v>
      </c>
    </row>
    <row r="1156" spans="1:5" x14ac:dyDescent="0.35">
      <c r="A1156">
        <v>2407252</v>
      </c>
      <c r="B1156" t="s">
        <v>1516</v>
      </c>
      <c r="C1156">
        <v>24</v>
      </c>
      <c r="D1156" t="s">
        <v>1438</v>
      </c>
      <c r="E1156">
        <v>2407252</v>
      </c>
    </row>
    <row r="1157" spans="1:5" x14ac:dyDescent="0.35">
      <c r="A1157">
        <v>2407302</v>
      </c>
      <c r="B1157" t="s">
        <v>1517</v>
      </c>
      <c r="C1157">
        <v>24</v>
      </c>
      <c r="D1157" t="s">
        <v>1438</v>
      </c>
      <c r="E1157">
        <v>2407302</v>
      </c>
    </row>
    <row r="1158" spans="1:5" x14ac:dyDescent="0.35">
      <c r="A1158">
        <v>2407401</v>
      </c>
      <c r="B1158" t="s">
        <v>1518</v>
      </c>
      <c r="C1158">
        <v>24</v>
      </c>
      <c r="D1158" t="s">
        <v>1438</v>
      </c>
      <c r="E1158">
        <v>2407401</v>
      </c>
    </row>
    <row r="1159" spans="1:5" x14ac:dyDescent="0.35">
      <c r="A1159">
        <v>2407500</v>
      </c>
      <c r="B1159" t="s">
        <v>1519</v>
      </c>
      <c r="C1159">
        <v>24</v>
      </c>
      <c r="D1159" t="s">
        <v>1438</v>
      </c>
      <c r="E1159">
        <v>2407500</v>
      </c>
    </row>
    <row r="1160" spans="1:5" x14ac:dyDescent="0.35">
      <c r="A1160">
        <v>2407609</v>
      </c>
      <c r="B1160" t="s">
        <v>1520</v>
      </c>
      <c r="C1160">
        <v>24</v>
      </c>
      <c r="D1160" t="s">
        <v>1438</v>
      </c>
      <c r="E1160">
        <v>2407609</v>
      </c>
    </row>
    <row r="1161" spans="1:5" x14ac:dyDescent="0.35">
      <c r="A1161">
        <v>2407708</v>
      </c>
      <c r="B1161" t="s">
        <v>1521</v>
      </c>
      <c r="C1161">
        <v>24</v>
      </c>
      <c r="D1161" t="s">
        <v>1438</v>
      </c>
      <c r="E1161">
        <v>2407708</v>
      </c>
    </row>
    <row r="1162" spans="1:5" x14ac:dyDescent="0.35">
      <c r="A1162">
        <v>2407807</v>
      </c>
      <c r="B1162" t="s">
        <v>599</v>
      </c>
      <c r="C1162">
        <v>24</v>
      </c>
      <c r="D1162" t="s">
        <v>1438</v>
      </c>
      <c r="E1162">
        <v>2407807</v>
      </c>
    </row>
    <row r="1163" spans="1:5" x14ac:dyDescent="0.35">
      <c r="A1163">
        <v>2407906</v>
      </c>
      <c r="B1163" t="s">
        <v>1522</v>
      </c>
      <c r="C1163">
        <v>24</v>
      </c>
      <c r="D1163" t="s">
        <v>1438</v>
      </c>
      <c r="E1163">
        <v>2407906</v>
      </c>
    </row>
    <row r="1164" spans="1:5" x14ac:dyDescent="0.35">
      <c r="A1164">
        <v>2408003</v>
      </c>
      <c r="B1164" t="s">
        <v>1523</v>
      </c>
      <c r="C1164">
        <v>24</v>
      </c>
      <c r="D1164" t="s">
        <v>1438</v>
      </c>
      <c r="E1164">
        <v>2408003</v>
      </c>
    </row>
    <row r="1165" spans="1:5" x14ac:dyDescent="0.35">
      <c r="A1165">
        <v>2408102</v>
      </c>
      <c r="B1165" t="s">
        <v>1524</v>
      </c>
      <c r="C1165">
        <v>24</v>
      </c>
      <c r="D1165" t="s">
        <v>1438</v>
      </c>
      <c r="E1165">
        <v>2408102</v>
      </c>
    </row>
    <row r="1166" spans="1:5" x14ac:dyDescent="0.35">
      <c r="A1166">
        <v>2408201</v>
      </c>
      <c r="B1166" t="s">
        <v>1525</v>
      </c>
      <c r="C1166">
        <v>24</v>
      </c>
      <c r="D1166" t="s">
        <v>1438</v>
      </c>
      <c r="E1166">
        <v>2408201</v>
      </c>
    </row>
    <row r="1167" spans="1:5" x14ac:dyDescent="0.35">
      <c r="A1167">
        <v>2408300</v>
      </c>
      <c r="B1167" t="s">
        <v>1526</v>
      </c>
      <c r="C1167">
        <v>24</v>
      </c>
      <c r="D1167" t="s">
        <v>1438</v>
      </c>
      <c r="E1167">
        <v>2408300</v>
      </c>
    </row>
    <row r="1168" spans="1:5" x14ac:dyDescent="0.35">
      <c r="A1168">
        <v>2408409</v>
      </c>
      <c r="B1168" t="s">
        <v>1527</v>
      </c>
      <c r="C1168">
        <v>24</v>
      </c>
      <c r="D1168" t="s">
        <v>1438</v>
      </c>
      <c r="E1168">
        <v>2408409</v>
      </c>
    </row>
    <row r="1169" spans="1:5" x14ac:dyDescent="0.35">
      <c r="A1169">
        <v>2408508</v>
      </c>
      <c r="B1169" t="s">
        <v>1528</v>
      </c>
      <c r="C1169">
        <v>24</v>
      </c>
      <c r="D1169" t="s">
        <v>1438</v>
      </c>
      <c r="E1169">
        <v>2408508</v>
      </c>
    </row>
    <row r="1170" spans="1:5" x14ac:dyDescent="0.35">
      <c r="A1170">
        <v>2408607</v>
      </c>
      <c r="B1170" t="s">
        <v>1529</v>
      </c>
      <c r="C1170">
        <v>24</v>
      </c>
      <c r="D1170" t="s">
        <v>1438</v>
      </c>
      <c r="E1170">
        <v>2408607</v>
      </c>
    </row>
    <row r="1171" spans="1:5" x14ac:dyDescent="0.35">
      <c r="A1171">
        <v>2408706</v>
      </c>
      <c r="B1171" t="s">
        <v>1530</v>
      </c>
      <c r="C1171">
        <v>24</v>
      </c>
      <c r="D1171" t="s">
        <v>1438</v>
      </c>
      <c r="E1171">
        <v>2408706</v>
      </c>
    </row>
    <row r="1172" spans="1:5" x14ac:dyDescent="0.35">
      <c r="A1172">
        <v>2408805</v>
      </c>
      <c r="B1172" t="s">
        <v>1531</v>
      </c>
      <c r="C1172">
        <v>24</v>
      </c>
      <c r="D1172" t="s">
        <v>1438</v>
      </c>
      <c r="E1172">
        <v>2408805</v>
      </c>
    </row>
    <row r="1173" spans="1:5" x14ac:dyDescent="0.35">
      <c r="A1173">
        <v>2408904</v>
      </c>
      <c r="B1173" t="s">
        <v>1532</v>
      </c>
      <c r="C1173">
        <v>24</v>
      </c>
      <c r="D1173" t="s">
        <v>1438</v>
      </c>
      <c r="E1173">
        <v>2408904</v>
      </c>
    </row>
    <row r="1174" spans="1:5" x14ac:dyDescent="0.35">
      <c r="A1174">
        <v>2408953</v>
      </c>
      <c r="B1174" t="s">
        <v>1533</v>
      </c>
      <c r="C1174">
        <v>24</v>
      </c>
      <c r="D1174" t="s">
        <v>1438</v>
      </c>
      <c r="E1174">
        <v>2408953</v>
      </c>
    </row>
    <row r="1175" spans="1:5" x14ac:dyDescent="0.35">
      <c r="A1175">
        <v>2409100</v>
      </c>
      <c r="B1175" t="s">
        <v>1534</v>
      </c>
      <c r="C1175">
        <v>24</v>
      </c>
      <c r="D1175" t="s">
        <v>1438</v>
      </c>
      <c r="E1175">
        <v>2409100</v>
      </c>
    </row>
    <row r="1176" spans="1:5" x14ac:dyDescent="0.35">
      <c r="A1176">
        <v>2409209</v>
      </c>
      <c r="B1176" t="s">
        <v>1535</v>
      </c>
      <c r="C1176">
        <v>24</v>
      </c>
      <c r="D1176" t="s">
        <v>1438</v>
      </c>
      <c r="E1176">
        <v>2409209</v>
      </c>
    </row>
    <row r="1177" spans="1:5" x14ac:dyDescent="0.35">
      <c r="A1177">
        <v>2409308</v>
      </c>
      <c r="B1177" t="s">
        <v>1536</v>
      </c>
      <c r="C1177">
        <v>24</v>
      </c>
      <c r="D1177" t="s">
        <v>1438</v>
      </c>
      <c r="E1177">
        <v>2409308</v>
      </c>
    </row>
    <row r="1178" spans="1:5" x14ac:dyDescent="0.35">
      <c r="A1178">
        <v>2409332</v>
      </c>
      <c r="B1178" t="s">
        <v>1537</v>
      </c>
      <c r="C1178">
        <v>24</v>
      </c>
      <c r="D1178" t="s">
        <v>1438</v>
      </c>
      <c r="E1178">
        <v>2409332</v>
      </c>
    </row>
    <row r="1179" spans="1:5" x14ac:dyDescent="0.35">
      <c r="A1179">
        <v>2409407</v>
      </c>
      <c r="B1179" t="s">
        <v>1538</v>
      </c>
      <c r="C1179">
        <v>24</v>
      </c>
      <c r="D1179" t="s">
        <v>1438</v>
      </c>
      <c r="E1179">
        <v>2409407</v>
      </c>
    </row>
    <row r="1180" spans="1:5" x14ac:dyDescent="0.35">
      <c r="A1180">
        <v>2409506</v>
      </c>
      <c r="B1180" t="s">
        <v>1539</v>
      </c>
      <c r="C1180">
        <v>24</v>
      </c>
      <c r="D1180" t="s">
        <v>1438</v>
      </c>
      <c r="E1180">
        <v>2409506</v>
      </c>
    </row>
    <row r="1181" spans="1:5" x14ac:dyDescent="0.35">
      <c r="A1181">
        <v>2409605</v>
      </c>
      <c r="B1181" t="s">
        <v>1540</v>
      </c>
      <c r="C1181">
        <v>24</v>
      </c>
      <c r="D1181" t="s">
        <v>1438</v>
      </c>
      <c r="E1181">
        <v>2409605</v>
      </c>
    </row>
    <row r="1182" spans="1:5" x14ac:dyDescent="0.35">
      <c r="A1182">
        <v>2409704</v>
      </c>
      <c r="B1182" t="s">
        <v>1541</v>
      </c>
      <c r="C1182">
        <v>24</v>
      </c>
      <c r="D1182" t="s">
        <v>1438</v>
      </c>
      <c r="E1182">
        <v>2409704</v>
      </c>
    </row>
    <row r="1183" spans="1:5" x14ac:dyDescent="0.35">
      <c r="A1183">
        <v>2409803</v>
      </c>
      <c r="B1183" t="s">
        <v>1542</v>
      </c>
      <c r="C1183">
        <v>24</v>
      </c>
      <c r="D1183" t="s">
        <v>1438</v>
      </c>
      <c r="E1183">
        <v>2409803</v>
      </c>
    </row>
    <row r="1184" spans="1:5" x14ac:dyDescent="0.35">
      <c r="A1184">
        <v>2409902</v>
      </c>
      <c r="B1184" t="s">
        <v>1543</v>
      </c>
      <c r="C1184">
        <v>24</v>
      </c>
      <c r="D1184" t="s">
        <v>1438</v>
      </c>
      <c r="E1184">
        <v>2409902</v>
      </c>
    </row>
    <row r="1185" spans="1:5" x14ac:dyDescent="0.35">
      <c r="A1185">
        <v>2410009</v>
      </c>
      <c r="B1185" t="s">
        <v>1544</v>
      </c>
      <c r="C1185">
        <v>24</v>
      </c>
      <c r="D1185" t="s">
        <v>1438</v>
      </c>
      <c r="E1185">
        <v>2410009</v>
      </c>
    </row>
    <row r="1186" spans="1:5" x14ac:dyDescent="0.35">
      <c r="A1186">
        <v>2410108</v>
      </c>
      <c r="B1186" t="s">
        <v>1545</v>
      </c>
      <c r="C1186">
        <v>24</v>
      </c>
      <c r="D1186" t="s">
        <v>1438</v>
      </c>
      <c r="E1186">
        <v>2410108</v>
      </c>
    </row>
    <row r="1187" spans="1:5" x14ac:dyDescent="0.35">
      <c r="A1187">
        <v>2410207</v>
      </c>
      <c r="B1187" t="s">
        <v>1546</v>
      </c>
      <c r="C1187">
        <v>24</v>
      </c>
      <c r="D1187" t="s">
        <v>1438</v>
      </c>
      <c r="E1187">
        <v>2410207</v>
      </c>
    </row>
    <row r="1188" spans="1:5" x14ac:dyDescent="0.35">
      <c r="A1188">
        <v>2410256</v>
      </c>
      <c r="B1188" t="s">
        <v>1547</v>
      </c>
      <c r="C1188">
        <v>24</v>
      </c>
      <c r="D1188" t="s">
        <v>1438</v>
      </c>
      <c r="E1188">
        <v>2410256</v>
      </c>
    </row>
    <row r="1189" spans="1:5" x14ac:dyDescent="0.35">
      <c r="A1189">
        <v>2410306</v>
      </c>
      <c r="B1189" t="s">
        <v>1548</v>
      </c>
      <c r="C1189">
        <v>24</v>
      </c>
      <c r="D1189" t="s">
        <v>1438</v>
      </c>
      <c r="E1189">
        <v>2410306</v>
      </c>
    </row>
    <row r="1190" spans="1:5" x14ac:dyDescent="0.35">
      <c r="A1190">
        <v>2410405</v>
      </c>
      <c r="B1190" t="s">
        <v>1549</v>
      </c>
      <c r="C1190">
        <v>24</v>
      </c>
      <c r="D1190" t="s">
        <v>1438</v>
      </c>
      <c r="E1190">
        <v>2410405</v>
      </c>
    </row>
    <row r="1191" spans="1:5" x14ac:dyDescent="0.35">
      <c r="A1191">
        <v>2410504</v>
      </c>
      <c r="B1191" t="s">
        <v>1550</v>
      </c>
      <c r="C1191">
        <v>24</v>
      </c>
      <c r="D1191" t="s">
        <v>1438</v>
      </c>
      <c r="E1191">
        <v>2410504</v>
      </c>
    </row>
    <row r="1192" spans="1:5" x14ac:dyDescent="0.35">
      <c r="A1192">
        <v>2410603</v>
      </c>
      <c r="B1192" t="s">
        <v>1551</v>
      </c>
      <c r="C1192">
        <v>24</v>
      </c>
      <c r="D1192" t="s">
        <v>1438</v>
      </c>
      <c r="E1192">
        <v>2410603</v>
      </c>
    </row>
    <row r="1193" spans="1:5" x14ac:dyDescent="0.35">
      <c r="A1193">
        <v>2410702</v>
      </c>
      <c r="B1193" t="s">
        <v>1552</v>
      </c>
      <c r="C1193">
        <v>24</v>
      </c>
      <c r="D1193" t="s">
        <v>1438</v>
      </c>
      <c r="E1193">
        <v>2410702</v>
      </c>
    </row>
    <row r="1194" spans="1:5" x14ac:dyDescent="0.35">
      <c r="A1194">
        <v>2410801</v>
      </c>
      <c r="B1194" t="s">
        <v>1553</v>
      </c>
      <c r="C1194">
        <v>24</v>
      </c>
      <c r="D1194" t="s">
        <v>1438</v>
      </c>
      <c r="E1194">
        <v>2410801</v>
      </c>
    </row>
    <row r="1195" spans="1:5" x14ac:dyDescent="0.35">
      <c r="A1195">
        <v>2410900</v>
      </c>
      <c r="B1195" t="s">
        <v>1554</v>
      </c>
      <c r="C1195">
        <v>24</v>
      </c>
      <c r="D1195" t="s">
        <v>1438</v>
      </c>
      <c r="E1195">
        <v>2410900</v>
      </c>
    </row>
    <row r="1196" spans="1:5" x14ac:dyDescent="0.35">
      <c r="A1196">
        <v>2411007</v>
      </c>
      <c r="B1196" t="s">
        <v>1555</v>
      </c>
      <c r="C1196">
        <v>24</v>
      </c>
      <c r="D1196" t="s">
        <v>1438</v>
      </c>
      <c r="E1196">
        <v>2411007</v>
      </c>
    </row>
    <row r="1197" spans="1:5" x14ac:dyDescent="0.35">
      <c r="A1197">
        <v>2411056</v>
      </c>
      <c r="B1197" t="s">
        <v>1556</v>
      </c>
      <c r="C1197">
        <v>24</v>
      </c>
      <c r="D1197" t="s">
        <v>1438</v>
      </c>
      <c r="E1197">
        <v>2411056</v>
      </c>
    </row>
    <row r="1198" spans="1:5" x14ac:dyDescent="0.35">
      <c r="A1198">
        <v>2411106</v>
      </c>
      <c r="B1198" t="s">
        <v>1557</v>
      </c>
      <c r="C1198">
        <v>24</v>
      </c>
      <c r="D1198" t="s">
        <v>1438</v>
      </c>
      <c r="E1198">
        <v>2411106</v>
      </c>
    </row>
    <row r="1199" spans="1:5" x14ac:dyDescent="0.35">
      <c r="A1199">
        <v>2411205</v>
      </c>
      <c r="B1199" t="s">
        <v>1558</v>
      </c>
      <c r="C1199">
        <v>24</v>
      </c>
      <c r="D1199" t="s">
        <v>1438</v>
      </c>
      <c r="E1199">
        <v>2411205</v>
      </c>
    </row>
    <row r="1200" spans="1:5" x14ac:dyDescent="0.35">
      <c r="A1200">
        <v>2411403</v>
      </c>
      <c r="B1200" t="s">
        <v>1559</v>
      </c>
      <c r="C1200">
        <v>24</v>
      </c>
      <c r="D1200" t="s">
        <v>1438</v>
      </c>
      <c r="E1200">
        <v>2411403</v>
      </c>
    </row>
    <row r="1201" spans="1:5" x14ac:dyDescent="0.35">
      <c r="A1201">
        <v>2411429</v>
      </c>
      <c r="B1201" t="s">
        <v>1560</v>
      </c>
      <c r="C1201">
        <v>24</v>
      </c>
      <c r="D1201" t="s">
        <v>1438</v>
      </c>
      <c r="E1201">
        <v>2411429</v>
      </c>
    </row>
    <row r="1202" spans="1:5" x14ac:dyDescent="0.35">
      <c r="A1202">
        <v>2411502</v>
      </c>
      <c r="B1202" t="s">
        <v>1561</v>
      </c>
      <c r="C1202">
        <v>24</v>
      </c>
      <c r="D1202" t="s">
        <v>1438</v>
      </c>
      <c r="E1202">
        <v>2411502</v>
      </c>
    </row>
    <row r="1203" spans="1:5" x14ac:dyDescent="0.35">
      <c r="A1203">
        <v>2411601</v>
      </c>
      <c r="B1203" t="s">
        <v>1562</v>
      </c>
      <c r="C1203">
        <v>24</v>
      </c>
      <c r="D1203" t="s">
        <v>1438</v>
      </c>
      <c r="E1203">
        <v>2411601</v>
      </c>
    </row>
    <row r="1204" spans="1:5" x14ac:dyDescent="0.35">
      <c r="A1204">
        <v>2411700</v>
      </c>
      <c r="B1204" t="s">
        <v>1563</v>
      </c>
      <c r="C1204">
        <v>24</v>
      </c>
      <c r="D1204" t="s">
        <v>1438</v>
      </c>
      <c r="E1204">
        <v>2411700</v>
      </c>
    </row>
    <row r="1205" spans="1:5" x14ac:dyDescent="0.35">
      <c r="A1205">
        <v>2411809</v>
      </c>
      <c r="B1205" t="s">
        <v>1564</v>
      </c>
      <c r="C1205">
        <v>24</v>
      </c>
      <c r="D1205" t="s">
        <v>1438</v>
      </c>
      <c r="E1205">
        <v>2411809</v>
      </c>
    </row>
    <row r="1206" spans="1:5" x14ac:dyDescent="0.35">
      <c r="A1206">
        <v>2411908</v>
      </c>
      <c r="B1206" t="s">
        <v>1565</v>
      </c>
      <c r="C1206">
        <v>24</v>
      </c>
      <c r="D1206" t="s">
        <v>1438</v>
      </c>
      <c r="E1206">
        <v>2411908</v>
      </c>
    </row>
    <row r="1207" spans="1:5" x14ac:dyDescent="0.35">
      <c r="A1207">
        <v>2412005</v>
      </c>
      <c r="B1207" t="s">
        <v>1414</v>
      </c>
      <c r="C1207">
        <v>24</v>
      </c>
      <c r="D1207" t="s">
        <v>1438</v>
      </c>
      <c r="E1207">
        <v>2412005</v>
      </c>
    </row>
    <row r="1208" spans="1:5" x14ac:dyDescent="0.35">
      <c r="A1208">
        <v>2412104</v>
      </c>
      <c r="B1208" t="s">
        <v>1566</v>
      </c>
      <c r="C1208">
        <v>24</v>
      </c>
      <c r="D1208" t="s">
        <v>1438</v>
      </c>
      <c r="E1208">
        <v>2412104</v>
      </c>
    </row>
    <row r="1209" spans="1:5" x14ac:dyDescent="0.35">
      <c r="A1209">
        <v>2412203</v>
      </c>
      <c r="B1209" t="s">
        <v>1567</v>
      </c>
      <c r="C1209">
        <v>24</v>
      </c>
      <c r="D1209" t="s">
        <v>1438</v>
      </c>
      <c r="E1209">
        <v>2412203</v>
      </c>
    </row>
    <row r="1210" spans="1:5" x14ac:dyDescent="0.35">
      <c r="A1210">
        <v>2412302</v>
      </c>
      <c r="B1210" t="s">
        <v>1568</v>
      </c>
      <c r="C1210">
        <v>24</v>
      </c>
      <c r="D1210" t="s">
        <v>1438</v>
      </c>
      <c r="E1210">
        <v>2412302</v>
      </c>
    </row>
    <row r="1211" spans="1:5" x14ac:dyDescent="0.35">
      <c r="A1211">
        <v>2412401</v>
      </c>
      <c r="B1211" t="s">
        <v>1569</v>
      </c>
      <c r="C1211">
        <v>24</v>
      </c>
      <c r="D1211" t="s">
        <v>1438</v>
      </c>
      <c r="E1211">
        <v>2412401</v>
      </c>
    </row>
    <row r="1212" spans="1:5" x14ac:dyDescent="0.35">
      <c r="A1212">
        <v>2412500</v>
      </c>
      <c r="B1212" t="s">
        <v>1570</v>
      </c>
      <c r="C1212">
        <v>24</v>
      </c>
      <c r="D1212" t="s">
        <v>1438</v>
      </c>
      <c r="E1212">
        <v>2412500</v>
      </c>
    </row>
    <row r="1213" spans="1:5" x14ac:dyDescent="0.35">
      <c r="A1213">
        <v>2412559</v>
      </c>
      <c r="B1213" t="s">
        <v>1571</v>
      </c>
      <c r="C1213">
        <v>24</v>
      </c>
      <c r="D1213" t="s">
        <v>1438</v>
      </c>
      <c r="E1213">
        <v>2412559</v>
      </c>
    </row>
    <row r="1214" spans="1:5" x14ac:dyDescent="0.35">
      <c r="A1214">
        <v>2412609</v>
      </c>
      <c r="B1214" t="s">
        <v>1572</v>
      </c>
      <c r="C1214">
        <v>24</v>
      </c>
      <c r="D1214" t="s">
        <v>1438</v>
      </c>
      <c r="E1214">
        <v>2412609</v>
      </c>
    </row>
    <row r="1215" spans="1:5" x14ac:dyDescent="0.35">
      <c r="A1215">
        <v>2412708</v>
      </c>
      <c r="B1215" t="s">
        <v>1573</v>
      </c>
      <c r="C1215">
        <v>24</v>
      </c>
      <c r="D1215" t="s">
        <v>1438</v>
      </c>
      <c r="E1215">
        <v>2412708</v>
      </c>
    </row>
    <row r="1216" spans="1:5" x14ac:dyDescent="0.35">
      <c r="A1216">
        <v>2412807</v>
      </c>
      <c r="B1216" t="s">
        <v>1574</v>
      </c>
      <c r="C1216">
        <v>24</v>
      </c>
      <c r="D1216" t="s">
        <v>1438</v>
      </c>
      <c r="E1216">
        <v>2412807</v>
      </c>
    </row>
    <row r="1217" spans="1:5" x14ac:dyDescent="0.35">
      <c r="A1217">
        <v>2412906</v>
      </c>
      <c r="B1217" t="s">
        <v>1575</v>
      </c>
      <c r="C1217">
        <v>24</v>
      </c>
      <c r="D1217" t="s">
        <v>1438</v>
      </c>
      <c r="E1217">
        <v>2412906</v>
      </c>
    </row>
    <row r="1218" spans="1:5" x14ac:dyDescent="0.35">
      <c r="A1218">
        <v>2413003</v>
      </c>
      <c r="B1218" t="s">
        <v>1576</v>
      </c>
      <c r="C1218">
        <v>24</v>
      </c>
      <c r="D1218" t="s">
        <v>1438</v>
      </c>
      <c r="E1218">
        <v>2413003</v>
      </c>
    </row>
    <row r="1219" spans="1:5" x14ac:dyDescent="0.35">
      <c r="A1219">
        <v>2413102</v>
      </c>
      <c r="B1219" t="s">
        <v>1577</v>
      </c>
      <c r="C1219">
        <v>24</v>
      </c>
      <c r="D1219" t="s">
        <v>1438</v>
      </c>
      <c r="E1219">
        <v>2413102</v>
      </c>
    </row>
    <row r="1220" spans="1:5" x14ac:dyDescent="0.35">
      <c r="A1220">
        <v>2413201</v>
      </c>
      <c r="B1220" t="s">
        <v>1578</v>
      </c>
      <c r="C1220">
        <v>24</v>
      </c>
      <c r="D1220" t="s">
        <v>1438</v>
      </c>
      <c r="E1220">
        <v>2413201</v>
      </c>
    </row>
    <row r="1221" spans="1:5" x14ac:dyDescent="0.35">
      <c r="A1221">
        <v>2413300</v>
      </c>
      <c r="B1221" t="s">
        <v>1579</v>
      </c>
      <c r="C1221">
        <v>24</v>
      </c>
      <c r="D1221" t="s">
        <v>1438</v>
      </c>
      <c r="E1221">
        <v>2413300</v>
      </c>
    </row>
    <row r="1222" spans="1:5" x14ac:dyDescent="0.35">
      <c r="A1222">
        <v>2413359</v>
      </c>
      <c r="B1222" t="s">
        <v>1580</v>
      </c>
      <c r="C1222">
        <v>24</v>
      </c>
      <c r="D1222" t="s">
        <v>1438</v>
      </c>
      <c r="E1222">
        <v>2413359</v>
      </c>
    </row>
    <row r="1223" spans="1:5" x14ac:dyDescent="0.35">
      <c r="A1223">
        <v>2413409</v>
      </c>
      <c r="B1223" t="s">
        <v>1581</v>
      </c>
      <c r="C1223">
        <v>24</v>
      </c>
      <c r="D1223" t="s">
        <v>1438</v>
      </c>
      <c r="E1223">
        <v>2413409</v>
      </c>
    </row>
    <row r="1224" spans="1:5" x14ac:dyDescent="0.35">
      <c r="A1224">
        <v>2413508</v>
      </c>
      <c r="B1224" t="s">
        <v>1582</v>
      </c>
      <c r="C1224">
        <v>24</v>
      </c>
      <c r="D1224" t="s">
        <v>1438</v>
      </c>
      <c r="E1224">
        <v>2413508</v>
      </c>
    </row>
    <row r="1225" spans="1:5" x14ac:dyDescent="0.35">
      <c r="A1225">
        <v>2413557</v>
      </c>
      <c r="B1225" t="s">
        <v>1583</v>
      </c>
      <c r="C1225">
        <v>24</v>
      </c>
      <c r="D1225" t="s">
        <v>1438</v>
      </c>
      <c r="E1225">
        <v>2413557</v>
      </c>
    </row>
    <row r="1226" spans="1:5" x14ac:dyDescent="0.35">
      <c r="A1226">
        <v>2413607</v>
      </c>
      <c r="B1226" t="s">
        <v>1584</v>
      </c>
      <c r="C1226">
        <v>24</v>
      </c>
      <c r="D1226" t="s">
        <v>1438</v>
      </c>
      <c r="E1226">
        <v>2413607</v>
      </c>
    </row>
    <row r="1227" spans="1:5" x14ac:dyDescent="0.35">
      <c r="A1227">
        <v>2413706</v>
      </c>
      <c r="B1227" t="s">
        <v>1019</v>
      </c>
      <c r="C1227">
        <v>24</v>
      </c>
      <c r="D1227" t="s">
        <v>1438</v>
      </c>
      <c r="E1227">
        <v>2413706</v>
      </c>
    </row>
    <row r="1228" spans="1:5" x14ac:dyDescent="0.35">
      <c r="A1228">
        <v>2413805</v>
      </c>
      <c r="B1228" t="s">
        <v>1585</v>
      </c>
      <c r="C1228">
        <v>24</v>
      </c>
      <c r="D1228" t="s">
        <v>1438</v>
      </c>
      <c r="E1228">
        <v>2413805</v>
      </c>
    </row>
    <row r="1229" spans="1:5" x14ac:dyDescent="0.35">
      <c r="A1229">
        <v>2413904</v>
      </c>
      <c r="B1229" t="s">
        <v>1586</v>
      </c>
      <c r="C1229">
        <v>24</v>
      </c>
      <c r="D1229" t="s">
        <v>1438</v>
      </c>
      <c r="E1229">
        <v>2413904</v>
      </c>
    </row>
    <row r="1230" spans="1:5" x14ac:dyDescent="0.35">
      <c r="A1230">
        <v>2414001</v>
      </c>
      <c r="B1230" t="s">
        <v>1587</v>
      </c>
      <c r="C1230">
        <v>24</v>
      </c>
      <c r="D1230" t="s">
        <v>1438</v>
      </c>
      <c r="E1230">
        <v>2414001</v>
      </c>
    </row>
    <row r="1231" spans="1:5" x14ac:dyDescent="0.35">
      <c r="A1231">
        <v>2414100</v>
      </c>
      <c r="B1231" t="s">
        <v>1588</v>
      </c>
      <c r="C1231">
        <v>24</v>
      </c>
      <c r="D1231" t="s">
        <v>1438</v>
      </c>
      <c r="E1231">
        <v>2414100</v>
      </c>
    </row>
    <row r="1232" spans="1:5" x14ac:dyDescent="0.35">
      <c r="A1232">
        <v>2414159</v>
      </c>
      <c r="B1232" t="s">
        <v>1589</v>
      </c>
      <c r="C1232">
        <v>24</v>
      </c>
      <c r="D1232" t="s">
        <v>1438</v>
      </c>
      <c r="E1232">
        <v>2414159</v>
      </c>
    </row>
    <row r="1233" spans="1:5" x14ac:dyDescent="0.35">
      <c r="A1233">
        <v>2414209</v>
      </c>
      <c r="B1233" t="s">
        <v>1590</v>
      </c>
      <c r="C1233">
        <v>24</v>
      </c>
      <c r="D1233" t="s">
        <v>1438</v>
      </c>
      <c r="E1233">
        <v>2414209</v>
      </c>
    </row>
    <row r="1234" spans="1:5" x14ac:dyDescent="0.35">
      <c r="A1234">
        <v>2414308</v>
      </c>
      <c r="B1234" t="s">
        <v>1591</v>
      </c>
      <c r="C1234">
        <v>24</v>
      </c>
      <c r="D1234" t="s">
        <v>1438</v>
      </c>
      <c r="E1234">
        <v>2414308</v>
      </c>
    </row>
    <row r="1235" spans="1:5" x14ac:dyDescent="0.35">
      <c r="A1235">
        <v>2414407</v>
      </c>
      <c r="B1235" t="s">
        <v>1592</v>
      </c>
      <c r="C1235">
        <v>24</v>
      </c>
      <c r="D1235" t="s">
        <v>1438</v>
      </c>
      <c r="E1235">
        <v>2414407</v>
      </c>
    </row>
    <row r="1236" spans="1:5" x14ac:dyDescent="0.35">
      <c r="A1236">
        <v>2414456</v>
      </c>
      <c r="B1236" t="s">
        <v>1593</v>
      </c>
      <c r="C1236">
        <v>24</v>
      </c>
      <c r="D1236" t="s">
        <v>1438</v>
      </c>
      <c r="E1236">
        <v>2414456</v>
      </c>
    </row>
    <row r="1237" spans="1:5" x14ac:dyDescent="0.35">
      <c r="A1237">
        <v>2414506</v>
      </c>
      <c r="B1237" t="s">
        <v>1594</v>
      </c>
      <c r="C1237">
        <v>24</v>
      </c>
      <c r="D1237" t="s">
        <v>1438</v>
      </c>
      <c r="E1237">
        <v>2414506</v>
      </c>
    </row>
    <row r="1238" spans="1:5" x14ac:dyDescent="0.35">
      <c r="A1238">
        <v>2414605</v>
      </c>
      <c r="B1238" t="s">
        <v>1595</v>
      </c>
      <c r="C1238">
        <v>24</v>
      </c>
      <c r="D1238" t="s">
        <v>1438</v>
      </c>
      <c r="E1238">
        <v>2414605</v>
      </c>
    </row>
    <row r="1239" spans="1:5" x14ac:dyDescent="0.35">
      <c r="A1239">
        <v>2414704</v>
      </c>
      <c r="B1239" t="s">
        <v>1596</v>
      </c>
      <c r="C1239">
        <v>24</v>
      </c>
      <c r="D1239" t="s">
        <v>1438</v>
      </c>
      <c r="E1239">
        <v>2414704</v>
      </c>
    </row>
    <row r="1240" spans="1:5" x14ac:dyDescent="0.35">
      <c r="A1240">
        <v>2414753</v>
      </c>
      <c r="B1240" t="s">
        <v>1597</v>
      </c>
      <c r="C1240">
        <v>24</v>
      </c>
      <c r="D1240" t="s">
        <v>1438</v>
      </c>
      <c r="E1240">
        <v>2414753</v>
      </c>
    </row>
    <row r="1241" spans="1:5" x14ac:dyDescent="0.35">
      <c r="A1241">
        <v>2414803</v>
      </c>
      <c r="B1241" t="s">
        <v>1598</v>
      </c>
      <c r="C1241">
        <v>24</v>
      </c>
      <c r="D1241" t="s">
        <v>1438</v>
      </c>
      <c r="E1241">
        <v>2414803</v>
      </c>
    </row>
    <row r="1242" spans="1:5" x14ac:dyDescent="0.35">
      <c r="A1242">
        <v>2414902</v>
      </c>
      <c r="B1242" t="s">
        <v>1599</v>
      </c>
      <c r="C1242">
        <v>24</v>
      </c>
      <c r="D1242" t="s">
        <v>1438</v>
      </c>
      <c r="E1242">
        <v>2414902</v>
      </c>
    </row>
    <row r="1243" spans="1:5" x14ac:dyDescent="0.35">
      <c r="A1243">
        <v>2415008</v>
      </c>
      <c r="B1243" t="s">
        <v>1600</v>
      </c>
      <c r="C1243">
        <v>24</v>
      </c>
      <c r="D1243" t="s">
        <v>1438</v>
      </c>
      <c r="E1243">
        <v>2415008</v>
      </c>
    </row>
    <row r="1244" spans="1:5" x14ac:dyDescent="0.35">
      <c r="A1244">
        <v>2500106</v>
      </c>
      <c r="B1244" t="s">
        <v>1040</v>
      </c>
      <c r="C1244">
        <v>25</v>
      </c>
      <c r="D1244" t="s">
        <v>1601</v>
      </c>
      <c r="E1244">
        <v>2500106</v>
      </c>
    </row>
    <row r="1245" spans="1:5" x14ac:dyDescent="0.35">
      <c r="A1245">
        <v>2500205</v>
      </c>
      <c r="B1245" t="s">
        <v>1602</v>
      </c>
      <c r="C1245">
        <v>25</v>
      </c>
      <c r="D1245" t="s">
        <v>1601</v>
      </c>
      <c r="E1245">
        <v>2500205</v>
      </c>
    </row>
    <row r="1246" spans="1:5" x14ac:dyDescent="0.35">
      <c r="A1246">
        <v>2500304</v>
      </c>
      <c r="B1246" t="s">
        <v>1603</v>
      </c>
      <c r="C1246">
        <v>25</v>
      </c>
      <c r="D1246" t="s">
        <v>1601</v>
      </c>
      <c r="E1246">
        <v>2500304</v>
      </c>
    </row>
    <row r="1247" spans="1:5" x14ac:dyDescent="0.35">
      <c r="A1247">
        <v>2500403</v>
      </c>
      <c r="B1247" t="s">
        <v>1604</v>
      </c>
      <c r="C1247">
        <v>25</v>
      </c>
      <c r="D1247" t="s">
        <v>1601</v>
      </c>
      <c r="E1247">
        <v>2500403</v>
      </c>
    </row>
    <row r="1248" spans="1:5" x14ac:dyDescent="0.35">
      <c r="A1248">
        <v>2500502</v>
      </c>
      <c r="B1248" t="s">
        <v>1605</v>
      </c>
      <c r="C1248">
        <v>25</v>
      </c>
      <c r="D1248" t="s">
        <v>1601</v>
      </c>
      <c r="E1248">
        <v>2500502</v>
      </c>
    </row>
    <row r="1249" spans="1:5" x14ac:dyDescent="0.35">
      <c r="A1249">
        <v>2500536</v>
      </c>
      <c r="B1249" t="s">
        <v>1606</v>
      </c>
      <c r="C1249">
        <v>25</v>
      </c>
      <c r="D1249" t="s">
        <v>1601</v>
      </c>
      <c r="E1249">
        <v>2500536</v>
      </c>
    </row>
    <row r="1250" spans="1:5" x14ac:dyDescent="0.35">
      <c r="A1250">
        <v>2500577</v>
      </c>
      <c r="B1250" t="s">
        <v>1607</v>
      </c>
      <c r="C1250">
        <v>25</v>
      </c>
      <c r="D1250" t="s">
        <v>1601</v>
      </c>
      <c r="E1250">
        <v>2500577</v>
      </c>
    </row>
    <row r="1251" spans="1:5" x14ac:dyDescent="0.35">
      <c r="A1251">
        <v>2500601</v>
      </c>
      <c r="B1251" t="s">
        <v>1608</v>
      </c>
      <c r="C1251">
        <v>25</v>
      </c>
      <c r="D1251" t="s">
        <v>1601</v>
      </c>
      <c r="E1251">
        <v>2500601</v>
      </c>
    </row>
    <row r="1252" spans="1:5" x14ac:dyDescent="0.35">
      <c r="A1252">
        <v>2500700</v>
      </c>
      <c r="B1252" t="s">
        <v>1609</v>
      </c>
      <c r="C1252">
        <v>25</v>
      </c>
      <c r="D1252" t="s">
        <v>1601</v>
      </c>
      <c r="E1252">
        <v>2500700</v>
      </c>
    </row>
    <row r="1253" spans="1:5" x14ac:dyDescent="0.35">
      <c r="A1253">
        <v>2500734</v>
      </c>
      <c r="B1253" t="s">
        <v>1610</v>
      </c>
      <c r="C1253">
        <v>25</v>
      </c>
      <c r="D1253" t="s">
        <v>1601</v>
      </c>
      <c r="E1253">
        <v>2500734</v>
      </c>
    </row>
    <row r="1254" spans="1:5" x14ac:dyDescent="0.35">
      <c r="A1254">
        <v>2500775</v>
      </c>
      <c r="B1254" t="s">
        <v>1611</v>
      </c>
      <c r="C1254">
        <v>25</v>
      </c>
      <c r="D1254" t="s">
        <v>1601</v>
      </c>
      <c r="E1254">
        <v>2500775</v>
      </c>
    </row>
    <row r="1255" spans="1:5" x14ac:dyDescent="0.35">
      <c r="A1255">
        <v>2500809</v>
      </c>
      <c r="B1255" t="s">
        <v>1612</v>
      </c>
      <c r="C1255">
        <v>25</v>
      </c>
      <c r="D1255" t="s">
        <v>1601</v>
      </c>
      <c r="E1255">
        <v>2500809</v>
      </c>
    </row>
    <row r="1256" spans="1:5" x14ac:dyDescent="0.35">
      <c r="A1256">
        <v>2500908</v>
      </c>
      <c r="B1256" t="s">
        <v>1613</v>
      </c>
      <c r="C1256">
        <v>25</v>
      </c>
      <c r="D1256" t="s">
        <v>1601</v>
      </c>
      <c r="E1256">
        <v>2500908</v>
      </c>
    </row>
    <row r="1257" spans="1:5" x14ac:dyDescent="0.35">
      <c r="A1257">
        <v>2501005</v>
      </c>
      <c r="B1257" t="s">
        <v>1614</v>
      </c>
      <c r="C1257">
        <v>25</v>
      </c>
      <c r="D1257" t="s">
        <v>1601</v>
      </c>
      <c r="E1257">
        <v>2501005</v>
      </c>
    </row>
    <row r="1258" spans="1:5" x14ac:dyDescent="0.35">
      <c r="A1258">
        <v>2501104</v>
      </c>
      <c r="B1258" t="s">
        <v>1615</v>
      </c>
      <c r="C1258">
        <v>25</v>
      </c>
      <c r="D1258" t="s">
        <v>1601</v>
      </c>
      <c r="E1258">
        <v>2501104</v>
      </c>
    </row>
    <row r="1259" spans="1:5" x14ac:dyDescent="0.35">
      <c r="A1259">
        <v>2501153</v>
      </c>
      <c r="B1259" t="s">
        <v>1616</v>
      </c>
      <c r="C1259">
        <v>25</v>
      </c>
      <c r="D1259" t="s">
        <v>1601</v>
      </c>
      <c r="E1259">
        <v>2501153</v>
      </c>
    </row>
    <row r="1260" spans="1:5" x14ac:dyDescent="0.35">
      <c r="A1260">
        <v>2501203</v>
      </c>
      <c r="B1260" t="s">
        <v>1617</v>
      </c>
      <c r="C1260">
        <v>25</v>
      </c>
      <c r="D1260" t="s">
        <v>1601</v>
      </c>
      <c r="E1260">
        <v>2501203</v>
      </c>
    </row>
    <row r="1261" spans="1:5" x14ac:dyDescent="0.35">
      <c r="A1261">
        <v>2501302</v>
      </c>
      <c r="B1261" t="s">
        <v>1618</v>
      </c>
      <c r="C1261">
        <v>25</v>
      </c>
      <c r="D1261" t="s">
        <v>1601</v>
      </c>
      <c r="E1261">
        <v>2501302</v>
      </c>
    </row>
    <row r="1262" spans="1:5" x14ac:dyDescent="0.35">
      <c r="A1262">
        <v>2501351</v>
      </c>
      <c r="B1262" t="s">
        <v>1619</v>
      </c>
      <c r="C1262">
        <v>25</v>
      </c>
      <c r="D1262" t="s">
        <v>1601</v>
      </c>
      <c r="E1262">
        <v>2501351</v>
      </c>
    </row>
    <row r="1263" spans="1:5" x14ac:dyDescent="0.35">
      <c r="A1263">
        <v>2501401</v>
      </c>
      <c r="B1263" t="s">
        <v>1620</v>
      </c>
      <c r="C1263">
        <v>25</v>
      </c>
      <c r="D1263" t="s">
        <v>1601</v>
      </c>
      <c r="E1263">
        <v>2501401</v>
      </c>
    </row>
    <row r="1264" spans="1:5" x14ac:dyDescent="0.35">
      <c r="A1264">
        <v>2501500</v>
      </c>
      <c r="B1264" t="s">
        <v>1621</v>
      </c>
      <c r="C1264">
        <v>25</v>
      </c>
      <c r="D1264" t="s">
        <v>1601</v>
      </c>
      <c r="E1264">
        <v>2501500</v>
      </c>
    </row>
    <row r="1265" spans="1:5" x14ac:dyDescent="0.35">
      <c r="A1265">
        <v>2501534</v>
      </c>
      <c r="B1265" t="s">
        <v>1452</v>
      </c>
      <c r="C1265">
        <v>25</v>
      </c>
      <c r="D1265" t="s">
        <v>1601</v>
      </c>
      <c r="E1265">
        <v>2501534</v>
      </c>
    </row>
    <row r="1266" spans="1:5" x14ac:dyDescent="0.35">
      <c r="A1266">
        <v>2501575</v>
      </c>
      <c r="B1266" t="s">
        <v>1622</v>
      </c>
      <c r="C1266">
        <v>25</v>
      </c>
      <c r="D1266" t="s">
        <v>1601</v>
      </c>
      <c r="E1266">
        <v>2501575</v>
      </c>
    </row>
    <row r="1267" spans="1:5" x14ac:dyDescent="0.35">
      <c r="A1267">
        <v>2501609</v>
      </c>
      <c r="B1267" t="s">
        <v>1623</v>
      </c>
      <c r="C1267">
        <v>25</v>
      </c>
      <c r="D1267" t="s">
        <v>1601</v>
      </c>
      <c r="E1267">
        <v>2501609</v>
      </c>
    </row>
    <row r="1268" spans="1:5" x14ac:dyDescent="0.35">
      <c r="A1268">
        <v>2501708</v>
      </c>
      <c r="B1268" t="s">
        <v>1624</v>
      </c>
      <c r="C1268">
        <v>25</v>
      </c>
      <c r="D1268" t="s">
        <v>1601</v>
      </c>
      <c r="E1268">
        <v>2501708</v>
      </c>
    </row>
    <row r="1269" spans="1:5" x14ac:dyDescent="0.35">
      <c r="A1269">
        <v>2501807</v>
      </c>
      <c r="B1269" t="s">
        <v>1625</v>
      </c>
      <c r="C1269">
        <v>25</v>
      </c>
      <c r="D1269" t="s">
        <v>1601</v>
      </c>
      <c r="E1269">
        <v>2501807</v>
      </c>
    </row>
    <row r="1270" spans="1:5" x14ac:dyDescent="0.35">
      <c r="A1270">
        <v>2501906</v>
      </c>
      <c r="B1270" t="s">
        <v>543</v>
      </c>
      <c r="C1270">
        <v>25</v>
      </c>
      <c r="D1270" t="s">
        <v>1601</v>
      </c>
      <c r="E1270">
        <v>2501906</v>
      </c>
    </row>
    <row r="1271" spans="1:5" x14ac:dyDescent="0.35">
      <c r="A1271">
        <v>2502003</v>
      </c>
      <c r="B1271" t="s">
        <v>1626</v>
      </c>
      <c r="C1271">
        <v>25</v>
      </c>
      <c r="D1271" t="s">
        <v>1601</v>
      </c>
      <c r="E1271">
        <v>2502003</v>
      </c>
    </row>
    <row r="1272" spans="1:5" x14ac:dyDescent="0.35">
      <c r="A1272">
        <v>2502052</v>
      </c>
      <c r="B1272" t="s">
        <v>1627</v>
      </c>
      <c r="C1272">
        <v>25</v>
      </c>
      <c r="D1272" t="s">
        <v>1601</v>
      </c>
      <c r="E1272">
        <v>2502052</v>
      </c>
    </row>
    <row r="1273" spans="1:5" x14ac:dyDescent="0.35">
      <c r="A1273">
        <v>2502102</v>
      </c>
      <c r="B1273" t="s">
        <v>1628</v>
      </c>
      <c r="C1273">
        <v>25</v>
      </c>
      <c r="D1273" t="s">
        <v>1601</v>
      </c>
      <c r="E1273">
        <v>2502102</v>
      </c>
    </row>
    <row r="1274" spans="1:5" x14ac:dyDescent="0.35">
      <c r="A1274">
        <v>2502151</v>
      </c>
      <c r="B1274" t="s">
        <v>511</v>
      </c>
      <c r="C1274">
        <v>25</v>
      </c>
      <c r="D1274" t="s">
        <v>1601</v>
      </c>
      <c r="E1274">
        <v>2502151</v>
      </c>
    </row>
    <row r="1275" spans="1:5" x14ac:dyDescent="0.35">
      <c r="A1275">
        <v>2502201</v>
      </c>
      <c r="B1275" t="s">
        <v>1068</v>
      </c>
      <c r="C1275">
        <v>25</v>
      </c>
      <c r="D1275" t="s">
        <v>1601</v>
      </c>
      <c r="E1275">
        <v>2502201</v>
      </c>
    </row>
    <row r="1276" spans="1:5" x14ac:dyDescent="0.35">
      <c r="A1276">
        <v>2502300</v>
      </c>
      <c r="B1276" t="s">
        <v>1629</v>
      </c>
      <c r="C1276">
        <v>25</v>
      </c>
      <c r="D1276" t="s">
        <v>1601</v>
      </c>
      <c r="E1276">
        <v>2502300</v>
      </c>
    </row>
    <row r="1277" spans="1:5" x14ac:dyDescent="0.35">
      <c r="A1277">
        <v>2502409</v>
      </c>
      <c r="B1277" t="s">
        <v>1630</v>
      </c>
      <c r="C1277">
        <v>25</v>
      </c>
      <c r="D1277" t="s">
        <v>1601</v>
      </c>
      <c r="E1277">
        <v>2502409</v>
      </c>
    </row>
    <row r="1278" spans="1:5" x14ac:dyDescent="0.35">
      <c r="A1278">
        <v>2502508</v>
      </c>
      <c r="B1278" t="s">
        <v>1631</v>
      </c>
      <c r="C1278">
        <v>25</v>
      </c>
      <c r="D1278" t="s">
        <v>1601</v>
      </c>
      <c r="E1278">
        <v>2502508</v>
      </c>
    </row>
    <row r="1279" spans="1:5" x14ac:dyDescent="0.35">
      <c r="A1279">
        <v>2502607</v>
      </c>
      <c r="B1279" t="s">
        <v>1632</v>
      </c>
      <c r="C1279">
        <v>25</v>
      </c>
      <c r="D1279" t="s">
        <v>1601</v>
      </c>
      <c r="E1279">
        <v>2502607</v>
      </c>
    </row>
    <row r="1280" spans="1:5" x14ac:dyDescent="0.35">
      <c r="A1280">
        <v>2502706</v>
      </c>
      <c r="B1280" t="s">
        <v>1633</v>
      </c>
      <c r="C1280">
        <v>25</v>
      </c>
      <c r="D1280" t="s">
        <v>1601</v>
      </c>
      <c r="E1280">
        <v>2502706</v>
      </c>
    </row>
    <row r="1281" spans="1:5" x14ac:dyDescent="0.35">
      <c r="A1281">
        <v>2502805</v>
      </c>
      <c r="B1281" t="s">
        <v>1634</v>
      </c>
      <c r="C1281">
        <v>25</v>
      </c>
      <c r="D1281" t="s">
        <v>1601</v>
      </c>
      <c r="E1281">
        <v>2502805</v>
      </c>
    </row>
    <row r="1282" spans="1:5" x14ac:dyDescent="0.35">
      <c r="A1282">
        <v>2502904</v>
      </c>
      <c r="B1282" t="s">
        <v>1635</v>
      </c>
      <c r="C1282">
        <v>25</v>
      </c>
      <c r="D1282" t="s">
        <v>1601</v>
      </c>
      <c r="E1282">
        <v>2502904</v>
      </c>
    </row>
    <row r="1283" spans="1:5" x14ac:dyDescent="0.35">
      <c r="A1283">
        <v>2503001</v>
      </c>
      <c r="B1283" t="s">
        <v>1636</v>
      </c>
      <c r="C1283">
        <v>25</v>
      </c>
      <c r="D1283" t="s">
        <v>1601</v>
      </c>
      <c r="E1283">
        <v>2503001</v>
      </c>
    </row>
    <row r="1284" spans="1:5" x14ac:dyDescent="0.35">
      <c r="A1284">
        <v>2503100</v>
      </c>
      <c r="B1284" t="s">
        <v>1637</v>
      </c>
      <c r="C1284">
        <v>25</v>
      </c>
      <c r="D1284" t="s">
        <v>1601</v>
      </c>
      <c r="E1284">
        <v>2503100</v>
      </c>
    </row>
    <row r="1285" spans="1:5" x14ac:dyDescent="0.35">
      <c r="A1285">
        <v>2503209</v>
      </c>
      <c r="B1285" t="s">
        <v>1638</v>
      </c>
      <c r="C1285">
        <v>25</v>
      </c>
      <c r="D1285" t="s">
        <v>1601</v>
      </c>
      <c r="E1285">
        <v>2503209</v>
      </c>
    </row>
    <row r="1286" spans="1:5" x14ac:dyDescent="0.35">
      <c r="A1286">
        <v>2503308</v>
      </c>
      <c r="B1286" t="s">
        <v>1639</v>
      </c>
      <c r="C1286">
        <v>25</v>
      </c>
      <c r="D1286" t="s">
        <v>1601</v>
      </c>
      <c r="E1286">
        <v>2503308</v>
      </c>
    </row>
    <row r="1287" spans="1:5" x14ac:dyDescent="0.35">
      <c r="A1287">
        <v>2503407</v>
      </c>
      <c r="B1287" t="s">
        <v>1640</v>
      </c>
      <c r="C1287">
        <v>25</v>
      </c>
      <c r="D1287" t="s">
        <v>1601</v>
      </c>
      <c r="E1287">
        <v>2503407</v>
      </c>
    </row>
    <row r="1288" spans="1:5" x14ac:dyDescent="0.35">
      <c r="A1288">
        <v>2503506</v>
      </c>
      <c r="B1288" t="s">
        <v>1641</v>
      </c>
      <c r="C1288">
        <v>25</v>
      </c>
      <c r="D1288" t="s">
        <v>1601</v>
      </c>
      <c r="E1288">
        <v>2503506</v>
      </c>
    </row>
    <row r="1289" spans="1:5" x14ac:dyDescent="0.35">
      <c r="A1289">
        <v>2503555</v>
      </c>
      <c r="B1289" t="s">
        <v>1642</v>
      </c>
      <c r="C1289">
        <v>25</v>
      </c>
      <c r="D1289" t="s">
        <v>1601</v>
      </c>
      <c r="E1289">
        <v>2503555</v>
      </c>
    </row>
    <row r="1290" spans="1:5" x14ac:dyDescent="0.35">
      <c r="A1290">
        <v>2503605</v>
      </c>
      <c r="B1290" t="s">
        <v>1643</v>
      </c>
      <c r="C1290">
        <v>25</v>
      </c>
      <c r="D1290" t="s">
        <v>1601</v>
      </c>
      <c r="E1290">
        <v>2503605</v>
      </c>
    </row>
    <row r="1291" spans="1:5" x14ac:dyDescent="0.35">
      <c r="A1291">
        <v>2503704</v>
      </c>
      <c r="B1291" t="s">
        <v>1644</v>
      </c>
      <c r="C1291">
        <v>25</v>
      </c>
      <c r="D1291" t="s">
        <v>1601</v>
      </c>
      <c r="E1291">
        <v>2503704</v>
      </c>
    </row>
    <row r="1292" spans="1:5" x14ac:dyDescent="0.35">
      <c r="A1292">
        <v>2503753</v>
      </c>
      <c r="B1292" t="s">
        <v>1645</v>
      </c>
      <c r="C1292">
        <v>25</v>
      </c>
      <c r="D1292" t="s">
        <v>1601</v>
      </c>
      <c r="E1292">
        <v>2503753</v>
      </c>
    </row>
    <row r="1293" spans="1:5" x14ac:dyDescent="0.35">
      <c r="A1293">
        <v>2503803</v>
      </c>
      <c r="B1293" t="s">
        <v>1646</v>
      </c>
      <c r="C1293">
        <v>25</v>
      </c>
      <c r="D1293" t="s">
        <v>1601</v>
      </c>
      <c r="E1293">
        <v>2503803</v>
      </c>
    </row>
    <row r="1294" spans="1:5" x14ac:dyDescent="0.35">
      <c r="A1294">
        <v>2503902</v>
      </c>
      <c r="B1294" t="s">
        <v>1647</v>
      </c>
      <c r="C1294">
        <v>25</v>
      </c>
      <c r="D1294" t="s">
        <v>1601</v>
      </c>
      <c r="E1294">
        <v>2503902</v>
      </c>
    </row>
    <row r="1295" spans="1:5" x14ac:dyDescent="0.35">
      <c r="A1295">
        <v>2504009</v>
      </c>
      <c r="B1295" t="s">
        <v>1648</v>
      </c>
      <c r="C1295">
        <v>25</v>
      </c>
      <c r="D1295" t="s">
        <v>1601</v>
      </c>
      <c r="E1295">
        <v>2504009</v>
      </c>
    </row>
    <row r="1296" spans="1:5" x14ac:dyDescent="0.35">
      <c r="A1296">
        <v>2504033</v>
      </c>
      <c r="B1296" t="s">
        <v>1649</v>
      </c>
      <c r="C1296">
        <v>25</v>
      </c>
      <c r="D1296" t="s">
        <v>1601</v>
      </c>
      <c r="E1296">
        <v>2504033</v>
      </c>
    </row>
    <row r="1297" spans="1:5" x14ac:dyDescent="0.35">
      <c r="A1297">
        <v>2504074</v>
      </c>
      <c r="B1297" t="s">
        <v>1462</v>
      </c>
      <c r="C1297">
        <v>25</v>
      </c>
      <c r="D1297" t="s">
        <v>1601</v>
      </c>
      <c r="E1297">
        <v>2504074</v>
      </c>
    </row>
    <row r="1298" spans="1:5" x14ac:dyDescent="0.35">
      <c r="A1298">
        <v>2504108</v>
      </c>
      <c r="B1298" t="s">
        <v>1650</v>
      </c>
      <c r="C1298">
        <v>25</v>
      </c>
      <c r="D1298" t="s">
        <v>1601</v>
      </c>
      <c r="E1298">
        <v>2504108</v>
      </c>
    </row>
    <row r="1299" spans="1:5" x14ac:dyDescent="0.35">
      <c r="A1299">
        <v>2504157</v>
      </c>
      <c r="B1299" t="s">
        <v>1651</v>
      </c>
      <c r="C1299">
        <v>25</v>
      </c>
      <c r="D1299" t="s">
        <v>1601</v>
      </c>
      <c r="E1299">
        <v>2504157</v>
      </c>
    </row>
    <row r="1300" spans="1:5" x14ac:dyDescent="0.35">
      <c r="A1300">
        <v>2504207</v>
      </c>
      <c r="B1300" t="s">
        <v>1652</v>
      </c>
      <c r="C1300">
        <v>25</v>
      </c>
      <c r="D1300" t="s">
        <v>1601</v>
      </c>
      <c r="E1300">
        <v>2504207</v>
      </c>
    </row>
    <row r="1301" spans="1:5" x14ac:dyDescent="0.35">
      <c r="A1301">
        <v>2504306</v>
      </c>
      <c r="B1301" t="s">
        <v>1653</v>
      </c>
      <c r="C1301">
        <v>25</v>
      </c>
      <c r="D1301" t="s">
        <v>1601</v>
      </c>
      <c r="E1301">
        <v>2504306</v>
      </c>
    </row>
    <row r="1302" spans="1:5" x14ac:dyDescent="0.35">
      <c r="A1302">
        <v>2504355</v>
      </c>
      <c r="B1302" t="s">
        <v>1654</v>
      </c>
      <c r="C1302">
        <v>25</v>
      </c>
      <c r="D1302" t="s">
        <v>1601</v>
      </c>
      <c r="E1302">
        <v>2504355</v>
      </c>
    </row>
    <row r="1303" spans="1:5" x14ac:dyDescent="0.35">
      <c r="A1303">
        <v>2504405</v>
      </c>
      <c r="B1303" t="s">
        <v>1655</v>
      </c>
      <c r="C1303">
        <v>25</v>
      </c>
      <c r="D1303" t="s">
        <v>1601</v>
      </c>
      <c r="E1303">
        <v>2504405</v>
      </c>
    </row>
    <row r="1304" spans="1:5" x14ac:dyDescent="0.35">
      <c r="A1304">
        <v>2504504</v>
      </c>
      <c r="B1304" t="s">
        <v>1656</v>
      </c>
      <c r="C1304">
        <v>25</v>
      </c>
      <c r="D1304" t="s">
        <v>1601</v>
      </c>
      <c r="E1304">
        <v>2504504</v>
      </c>
    </row>
    <row r="1305" spans="1:5" x14ac:dyDescent="0.35">
      <c r="A1305">
        <v>2504603</v>
      </c>
      <c r="B1305" t="s">
        <v>1657</v>
      </c>
      <c r="C1305">
        <v>25</v>
      </c>
      <c r="D1305" t="s">
        <v>1601</v>
      </c>
      <c r="E1305">
        <v>2504603</v>
      </c>
    </row>
    <row r="1306" spans="1:5" x14ac:dyDescent="0.35">
      <c r="A1306">
        <v>2504702</v>
      </c>
      <c r="B1306" t="s">
        <v>1658</v>
      </c>
      <c r="C1306">
        <v>25</v>
      </c>
      <c r="D1306" t="s">
        <v>1601</v>
      </c>
      <c r="E1306">
        <v>2504702</v>
      </c>
    </row>
    <row r="1307" spans="1:5" x14ac:dyDescent="0.35">
      <c r="A1307">
        <v>2504801</v>
      </c>
      <c r="B1307" t="s">
        <v>1659</v>
      </c>
      <c r="C1307">
        <v>25</v>
      </c>
      <c r="D1307" t="s">
        <v>1601</v>
      </c>
      <c r="E1307">
        <v>2504801</v>
      </c>
    </row>
    <row r="1308" spans="1:5" x14ac:dyDescent="0.35">
      <c r="A1308">
        <v>2504850</v>
      </c>
      <c r="B1308" t="s">
        <v>1660</v>
      </c>
      <c r="C1308">
        <v>25</v>
      </c>
      <c r="D1308" t="s">
        <v>1601</v>
      </c>
      <c r="E1308">
        <v>2504850</v>
      </c>
    </row>
    <row r="1309" spans="1:5" x14ac:dyDescent="0.35">
      <c r="A1309">
        <v>2504900</v>
      </c>
      <c r="B1309" t="s">
        <v>1661</v>
      </c>
      <c r="C1309">
        <v>25</v>
      </c>
      <c r="D1309" t="s">
        <v>1601</v>
      </c>
      <c r="E1309">
        <v>2504900</v>
      </c>
    </row>
    <row r="1310" spans="1:5" x14ac:dyDescent="0.35">
      <c r="A1310">
        <v>2505006</v>
      </c>
      <c r="B1310" t="s">
        <v>1662</v>
      </c>
      <c r="C1310">
        <v>25</v>
      </c>
      <c r="D1310" t="s">
        <v>1601</v>
      </c>
      <c r="E1310">
        <v>2505006</v>
      </c>
    </row>
    <row r="1311" spans="1:5" x14ac:dyDescent="0.35">
      <c r="A1311">
        <v>2505105</v>
      </c>
      <c r="B1311" t="s">
        <v>1663</v>
      </c>
      <c r="C1311">
        <v>25</v>
      </c>
      <c r="D1311" t="s">
        <v>1601</v>
      </c>
      <c r="E1311">
        <v>2505105</v>
      </c>
    </row>
    <row r="1312" spans="1:5" x14ac:dyDescent="0.35">
      <c r="A1312">
        <v>2505204</v>
      </c>
      <c r="B1312" t="s">
        <v>1664</v>
      </c>
      <c r="C1312">
        <v>25</v>
      </c>
      <c r="D1312" t="s">
        <v>1601</v>
      </c>
      <c r="E1312">
        <v>2505204</v>
      </c>
    </row>
    <row r="1313" spans="1:5" x14ac:dyDescent="0.35">
      <c r="A1313">
        <v>2505238</v>
      </c>
      <c r="B1313" t="s">
        <v>1665</v>
      </c>
      <c r="C1313">
        <v>25</v>
      </c>
      <c r="D1313" t="s">
        <v>1601</v>
      </c>
      <c r="E1313">
        <v>2505238</v>
      </c>
    </row>
    <row r="1314" spans="1:5" x14ac:dyDescent="0.35">
      <c r="A1314">
        <v>2505279</v>
      </c>
      <c r="B1314" t="s">
        <v>1666</v>
      </c>
      <c r="C1314">
        <v>25</v>
      </c>
      <c r="D1314" t="s">
        <v>1601</v>
      </c>
      <c r="E1314">
        <v>2505279</v>
      </c>
    </row>
    <row r="1315" spans="1:5" x14ac:dyDescent="0.35">
      <c r="A1315">
        <v>2505303</v>
      </c>
      <c r="B1315" t="s">
        <v>1667</v>
      </c>
      <c r="C1315">
        <v>25</v>
      </c>
      <c r="D1315" t="s">
        <v>1601</v>
      </c>
      <c r="E1315">
        <v>2505303</v>
      </c>
    </row>
    <row r="1316" spans="1:5" x14ac:dyDescent="0.35">
      <c r="A1316">
        <v>2505352</v>
      </c>
      <c r="B1316" t="s">
        <v>1668</v>
      </c>
      <c r="C1316">
        <v>25</v>
      </c>
      <c r="D1316" t="s">
        <v>1601</v>
      </c>
      <c r="E1316">
        <v>2505352</v>
      </c>
    </row>
    <row r="1317" spans="1:5" x14ac:dyDescent="0.35">
      <c r="A1317">
        <v>2505402</v>
      </c>
      <c r="B1317" t="s">
        <v>1669</v>
      </c>
      <c r="C1317">
        <v>25</v>
      </c>
      <c r="D1317" t="s">
        <v>1601</v>
      </c>
      <c r="E1317">
        <v>2505402</v>
      </c>
    </row>
    <row r="1318" spans="1:5" x14ac:dyDescent="0.35">
      <c r="A1318">
        <v>2505501</v>
      </c>
      <c r="B1318" t="s">
        <v>1670</v>
      </c>
      <c r="C1318">
        <v>25</v>
      </c>
      <c r="D1318" t="s">
        <v>1601</v>
      </c>
      <c r="E1318">
        <v>2505501</v>
      </c>
    </row>
    <row r="1319" spans="1:5" x14ac:dyDescent="0.35">
      <c r="A1319">
        <v>2505600</v>
      </c>
      <c r="B1319" t="s">
        <v>1671</v>
      </c>
      <c r="C1319">
        <v>25</v>
      </c>
      <c r="D1319" t="s">
        <v>1601</v>
      </c>
      <c r="E1319">
        <v>2505600</v>
      </c>
    </row>
    <row r="1320" spans="1:5" x14ac:dyDescent="0.35">
      <c r="A1320">
        <v>2505709</v>
      </c>
      <c r="B1320" t="s">
        <v>1672</v>
      </c>
      <c r="C1320">
        <v>25</v>
      </c>
      <c r="D1320" t="s">
        <v>1601</v>
      </c>
      <c r="E1320">
        <v>2505709</v>
      </c>
    </row>
    <row r="1321" spans="1:5" x14ac:dyDescent="0.35">
      <c r="A1321">
        <v>2505808</v>
      </c>
      <c r="B1321" t="s">
        <v>1673</v>
      </c>
      <c r="C1321">
        <v>25</v>
      </c>
      <c r="D1321" t="s">
        <v>1601</v>
      </c>
      <c r="E1321">
        <v>2505808</v>
      </c>
    </row>
    <row r="1322" spans="1:5" x14ac:dyDescent="0.35">
      <c r="A1322">
        <v>2505907</v>
      </c>
      <c r="B1322" t="s">
        <v>1674</v>
      </c>
      <c r="C1322">
        <v>25</v>
      </c>
      <c r="D1322" t="s">
        <v>1601</v>
      </c>
      <c r="E1322">
        <v>2505907</v>
      </c>
    </row>
    <row r="1323" spans="1:5" x14ac:dyDescent="0.35">
      <c r="A1323">
        <v>2506004</v>
      </c>
      <c r="B1323" t="s">
        <v>1675</v>
      </c>
      <c r="C1323">
        <v>25</v>
      </c>
      <c r="D1323" t="s">
        <v>1601</v>
      </c>
      <c r="E1323">
        <v>2506004</v>
      </c>
    </row>
    <row r="1324" spans="1:5" x14ac:dyDescent="0.35">
      <c r="A1324">
        <v>2506103</v>
      </c>
      <c r="B1324" t="s">
        <v>1676</v>
      </c>
      <c r="C1324">
        <v>25</v>
      </c>
      <c r="D1324" t="s">
        <v>1601</v>
      </c>
      <c r="E1324">
        <v>2506103</v>
      </c>
    </row>
    <row r="1325" spans="1:5" x14ac:dyDescent="0.35">
      <c r="A1325">
        <v>2506202</v>
      </c>
      <c r="B1325" t="s">
        <v>1677</v>
      </c>
      <c r="C1325">
        <v>25</v>
      </c>
      <c r="D1325" t="s">
        <v>1601</v>
      </c>
      <c r="E1325">
        <v>2506202</v>
      </c>
    </row>
    <row r="1326" spans="1:5" x14ac:dyDescent="0.35">
      <c r="A1326">
        <v>2506251</v>
      </c>
      <c r="B1326" t="s">
        <v>1678</v>
      </c>
      <c r="C1326">
        <v>25</v>
      </c>
      <c r="D1326" t="s">
        <v>1601</v>
      </c>
      <c r="E1326">
        <v>2506251</v>
      </c>
    </row>
    <row r="1327" spans="1:5" x14ac:dyDescent="0.35">
      <c r="A1327">
        <v>2506301</v>
      </c>
      <c r="B1327" t="s">
        <v>1679</v>
      </c>
      <c r="C1327">
        <v>25</v>
      </c>
      <c r="D1327" t="s">
        <v>1601</v>
      </c>
      <c r="E1327">
        <v>2506301</v>
      </c>
    </row>
    <row r="1328" spans="1:5" x14ac:dyDescent="0.35">
      <c r="A1328">
        <v>2506400</v>
      </c>
      <c r="B1328" t="s">
        <v>1680</v>
      </c>
      <c r="C1328">
        <v>25</v>
      </c>
      <c r="D1328" t="s">
        <v>1601</v>
      </c>
      <c r="E1328">
        <v>2506400</v>
      </c>
    </row>
    <row r="1329" spans="1:5" x14ac:dyDescent="0.35">
      <c r="A1329">
        <v>2506509</v>
      </c>
      <c r="B1329" t="s">
        <v>1681</v>
      </c>
      <c r="C1329">
        <v>25</v>
      </c>
      <c r="D1329" t="s">
        <v>1601</v>
      </c>
      <c r="E1329">
        <v>2506509</v>
      </c>
    </row>
    <row r="1330" spans="1:5" x14ac:dyDescent="0.35">
      <c r="A1330">
        <v>2506608</v>
      </c>
      <c r="B1330" t="s">
        <v>1682</v>
      </c>
      <c r="C1330">
        <v>25</v>
      </c>
      <c r="D1330" t="s">
        <v>1601</v>
      </c>
      <c r="E1330">
        <v>2506608</v>
      </c>
    </row>
    <row r="1331" spans="1:5" x14ac:dyDescent="0.35">
      <c r="A1331">
        <v>2506707</v>
      </c>
      <c r="B1331" t="s">
        <v>1683</v>
      </c>
      <c r="C1331">
        <v>25</v>
      </c>
      <c r="D1331" t="s">
        <v>1601</v>
      </c>
      <c r="E1331">
        <v>2506707</v>
      </c>
    </row>
    <row r="1332" spans="1:5" x14ac:dyDescent="0.35">
      <c r="A1332">
        <v>2506806</v>
      </c>
      <c r="B1332" t="s">
        <v>1684</v>
      </c>
      <c r="C1332">
        <v>25</v>
      </c>
      <c r="D1332" t="s">
        <v>1601</v>
      </c>
      <c r="E1332">
        <v>2506806</v>
      </c>
    </row>
    <row r="1333" spans="1:5" x14ac:dyDescent="0.35">
      <c r="A1333">
        <v>2506905</v>
      </c>
      <c r="B1333" t="s">
        <v>1685</v>
      </c>
      <c r="C1333">
        <v>25</v>
      </c>
      <c r="D1333" t="s">
        <v>1601</v>
      </c>
      <c r="E1333">
        <v>2506905</v>
      </c>
    </row>
    <row r="1334" spans="1:5" x14ac:dyDescent="0.35">
      <c r="A1334">
        <v>2507002</v>
      </c>
      <c r="B1334" t="s">
        <v>1686</v>
      </c>
      <c r="C1334">
        <v>25</v>
      </c>
      <c r="D1334" t="s">
        <v>1601</v>
      </c>
      <c r="E1334">
        <v>2507002</v>
      </c>
    </row>
    <row r="1335" spans="1:5" x14ac:dyDescent="0.35">
      <c r="A1335">
        <v>2507101</v>
      </c>
      <c r="B1335" t="s">
        <v>1687</v>
      </c>
      <c r="C1335">
        <v>25</v>
      </c>
      <c r="D1335" t="s">
        <v>1601</v>
      </c>
      <c r="E1335">
        <v>2507101</v>
      </c>
    </row>
    <row r="1336" spans="1:5" x14ac:dyDescent="0.35">
      <c r="A1336">
        <v>2507200</v>
      </c>
      <c r="B1336" t="s">
        <v>1688</v>
      </c>
      <c r="C1336">
        <v>25</v>
      </c>
      <c r="D1336" t="s">
        <v>1601</v>
      </c>
      <c r="E1336">
        <v>2507200</v>
      </c>
    </row>
    <row r="1337" spans="1:5" x14ac:dyDescent="0.35">
      <c r="A1337">
        <v>2507309</v>
      </c>
      <c r="B1337" t="s">
        <v>1689</v>
      </c>
      <c r="C1337">
        <v>25</v>
      </c>
      <c r="D1337" t="s">
        <v>1601</v>
      </c>
      <c r="E1337">
        <v>2507309</v>
      </c>
    </row>
    <row r="1338" spans="1:5" x14ac:dyDescent="0.35">
      <c r="A1338">
        <v>2507408</v>
      </c>
      <c r="B1338" t="s">
        <v>1690</v>
      </c>
      <c r="C1338">
        <v>25</v>
      </c>
      <c r="D1338" t="s">
        <v>1601</v>
      </c>
      <c r="E1338">
        <v>2507408</v>
      </c>
    </row>
    <row r="1339" spans="1:5" x14ac:dyDescent="0.35">
      <c r="A1339">
        <v>2507507</v>
      </c>
      <c r="B1339" t="s">
        <v>1691</v>
      </c>
      <c r="C1339">
        <v>25</v>
      </c>
      <c r="D1339" t="s">
        <v>1601</v>
      </c>
      <c r="E1339">
        <v>2507507</v>
      </c>
    </row>
    <row r="1340" spans="1:5" x14ac:dyDescent="0.35">
      <c r="A1340">
        <v>2507606</v>
      </c>
      <c r="B1340" t="s">
        <v>1692</v>
      </c>
      <c r="C1340">
        <v>25</v>
      </c>
      <c r="D1340" t="s">
        <v>1601</v>
      </c>
      <c r="E1340">
        <v>2507606</v>
      </c>
    </row>
    <row r="1341" spans="1:5" x14ac:dyDescent="0.35">
      <c r="A1341">
        <v>2507705</v>
      </c>
      <c r="B1341" t="s">
        <v>1693</v>
      </c>
      <c r="C1341">
        <v>25</v>
      </c>
      <c r="D1341" t="s">
        <v>1601</v>
      </c>
      <c r="E1341">
        <v>2507705</v>
      </c>
    </row>
    <row r="1342" spans="1:5" x14ac:dyDescent="0.35">
      <c r="A1342">
        <v>2507804</v>
      </c>
      <c r="B1342" t="s">
        <v>1694</v>
      </c>
      <c r="C1342">
        <v>25</v>
      </c>
      <c r="D1342" t="s">
        <v>1601</v>
      </c>
      <c r="E1342">
        <v>2507804</v>
      </c>
    </row>
    <row r="1343" spans="1:5" x14ac:dyDescent="0.35">
      <c r="A1343">
        <v>2507903</v>
      </c>
      <c r="B1343" t="s">
        <v>1695</v>
      </c>
      <c r="C1343">
        <v>25</v>
      </c>
      <c r="D1343" t="s">
        <v>1601</v>
      </c>
      <c r="E1343">
        <v>2507903</v>
      </c>
    </row>
    <row r="1344" spans="1:5" x14ac:dyDescent="0.35">
      <c r="A1344">
        <v>2508000</v>
      </c>
      <c r="B1344" t="s">
        <v>1696</v>
      </c>
      <c r="C1344">
        <v>25</v>
      </c>
      <c r="D1344" t="s">
        <v>1601</v>
      </c>
      <c r="E1344">
        <v>2508000</v>
      </c>
    </row>
    <row r="1345" spans="1:5" x14ac:dyDescent="0.35">
      <c r="A1345">
        <v>2508109</v>
      </c>
      <c r="B1345" t="s">
        <v>1697</v>
      </c>
      <c r="C1345">
        <v>25</v>
      </c>
      <c r="D1345" t="s">
        <v>1601</v>
      </c>
      <c r="E1345">
        <v>2508109</v>
      </c>
    </row>
    <row r="1346" spans="1:5" x14ac:dyDescent="0.35">
      <c r="A1346">
        <v>2508208</v>
      </c>
      <c r="B1346" t="s">
        <v>1698</v>
      </c>
      <c r="C1346">
        <v>25</v>
      </c>
      <c r="D1346" t="s">
        <v>1601</v>
      </c>
      <c r="E1346">
        <v>2508208</v>
      </c>
    </row>
    <row r="1347" spans="1:5" x14ac:dyDescent="0.35">
      <c r="A1347">
        <v>2508307</v>
      </c>
      <c r="B1347" t="s">
        <v>1699</v>
      </c>
      <c r="C1347">
        <v>25</v>
      </c>
      <c r="D1347" t="s">
        <v>1601</v>
      </c>
      <c r="E1347">
        <v>2508307</v>
      </c>
    </row>
    <row r="1348" spans="1:5" x14ac:dyDescent="0.35">
      <c r="A1348">
        <v>2508406</v>
      </c>
      <c r="B1348" t="s">
        <v>1700</v>
      </c>
      <c r="C1348">
        <v>25</v>
      </c>
      <c r="D1348" t="s">
        <v>1601</v>
      </c>
      <c r="E1348">
        <v>2508406</v>
      </c>
    </row>
    <row r="1349" spans="1:5" x14ac:dyDescent="0.35">
      <c r="A1349">
        <v>2508505</v>
      </c>
      <c r="B1349" t="s">
        <v>1701</v>
      </c>
      <c r="C1349">
        <v>25</v>
      </c>
      <c r="D1349" t="s">
        <v>1601</v>
      </c>
      <c r="E1349">
        <v>2508505</v>
      </c>
    </row>
    <row r="1350" spans="1:5" x14ac:dyDescent="0.35">
      <c r="A1350">
        <v>2508554</v>
      </c>
      <c r="B1350" t="s">
        <v>1702</v>
      </c>
      <c r="C1350">
        <v>25</v>
      </c>
      <c r="D1350" t="s">
        <v>1601</v>
      </c>
      <c r="E1350">
        <v>2508554</v>
      </c>
    </row>
    <row r="1351" spans="1:5" x14ac:dyDescent="0.35">
      <c r="A1351">
        <v>2508604</v>
      </c>
      <c r="B1351" t="s">
        <v>1703</v>
      </c>
      <c r="C1351">
        <v>25</v>
      </c>
      <c r="D1351" t="s">
        <v>1601</v>
      </c>
      <c r="E1351">
        <v>2508604</v>
      </c>
    </row>
    <row r="1352" spans="1:5" x14ac:dyDescent="0.35">
      <c r="A1352">
        <v>2508703</v>
      </c>
      <c r="B1352" t="s">
        <v>1704</v>
      </c>
      <c r="C1352">
        <v>25</v>
      </c>
      <c r="D1352" t="s">
        <v>1601</v>
      </c>
      <c r="E1352">
        <v>2508703</v>
      </c>
    </row>
    <row r="1353" spans="1:5" x14ac:dyDescent="0.35">
      <c r="A1353">
        <v>2508802</v>
      </c>
      <c r="B1353" t="s">
        <v>1705</v>
      </c>
      <c r="C1353">
        <v>25</v>
      </c>
      <c r="D1353" t="s">
        <v>1601</v>
      </c>
      <c r="E1353">
        <v>2508802</v>
      </c>
    </row>
    <row r="1354" spans="1:5" x14ac:dyDescent="0.35">
      <c r="A1354">
        <v>2508901</v>
      </c>
      <c r="B1354" t="s">
        <v>1706</v>
      </c>
      <c r="C1354">
        <v>25</v>
      </c>
      <c r="D1354" t="s">
        <v>1601</v>
      </c>
      <c r="E1354">
        <v>2508901</v>
      </c>
    </row>
    <row r="1355" spans="1:5" x14ac:dyDescent="0.35">
      <c r="A1355">
        <v>2509008</v>
      </c>
      <c r="B1355" t="s">
        <v>1707</v>
      </c>
      <c r="C1355">
        <v>25</v>
      </c>
      <c r="D1355" t="s">
        <v>1601</v>
      </c>
      <c r="E1355">
        <v>2509008</v>
      </c>
    </row>
    <row r="1356" spans="1:5" x14ac:dyDescent="0.35">
      <c r="A1356">
        <v>2509057</v>
      </c>
      <c r="B1356" t="s">
        <v>1708</v>
      </c>
      <c r="C1356">
        <v>25</v>
      </c>
      <c r="D1356" t="s">
        <v>1601</v>
      </c>
      <c r="E1356">
        <v>2509057</v>
      </c>
    </row>
    <row r="1357" spans="1:5" x14ac:dyDescent="0.35">
      <c r="A1357">
        <v>2509107</v>
      </c>
      <c r="B1357" t="s">
        <v>1709</v>
      </c>
      <c r="C1357">
        <v>25</v>
      </c>
      <c r="D1357" t="s">
        <v>1601</v>
      </c>
      <c r="E1357">
        <v>2509107</v>
      </c>
    </row>
    <row r="1358" spans="1:5" x14ac:dyDescent="0.35">
      <c r="A1358">
        <v>2509156</v>
      </c>
      <c r="B1358" t="s">
        <v>1710</v>
      </c>
      <c r="C1358">
        <v>25</v>
      </c>
      <c r="D1358" t="s">
        <v>1601</v>
      </c>
      <c r="E1358">
        <v>2509156</v>
      </c>
    </row>
    <row r="1359" spans="1:5" x14ac:dyDescent="0.35">
      <c r="A1359">
        <v>2509206</v>
      </c>
      <c r="B1359" t="s">
        <v>1711</v>
      </c>
      <c r="C1359">
        <v>25</v>
      </c>
      <c r="D1359" t="s">
        <v>1601</v>
      </c>
      <c r="E1359">
        <v>2509206</v>
      </c>
    </row>
    <row r="1360" spans="1:5" x14ac:dyDescent="0.35">
      <c r="A1360">
        <v>2509305</v>
      </c>
      <c r="B1360" t="s">
        <v>1712</v>
      </c>
      <c r="C1360">
        <v>25</v>
      </c>
      <c r="D1360" t="s">
        <v>1601</v>
      </c>
      <c r="E1360">
        <v>2509305</v>
      </c>
    </row>
    <row r="1361" spans="1:5" x14ac:dyDescent="0.35">
      <c r="A1361">
        <v>2509339</v>
      </c>
      <c r="B1361" t="s">
        <v>1713</v>
      </c>
      <c r="C1361">
        <v>25</v>
      </c>
      <c r="D1361" t="s">
        <v>1601</v>
      </c>
      <c r="E1361">
        <v>2509339</v>
      </c>
    </row>
    <row r="1362" spans="1:5" x14ac:dyDescent="0.35">
      <c r="A1362">
        <v>2509370</v>
      </c>
      <c r="B1362" t="s">
        <v>1714</v>
      </c>
      <c r="C1362">
        <v>25</v>
      </c>
      <c r="D1362" t="s">
        <v>1601</v>
      </c>
      <c r="E1362">
        <v>2509370</v>
      </c>
    </row>
    <row r="1363" spans="1:5" x14ac:dyDescent="0.35">
      <c r="A1363">
        <v>2509396</v>
      </c>
      <c r="B1363" t="s">
        <v>1715</v>
      </c>
      <c r="C1363">
        <v>25</v>
      </c>
      <c r="D1363" t="s">
        <v>1601</v>
      </c>
      <c r="E1363">
        <v>2509396</v>
      </c>
    </row>
    <row r="1364" spans="1:5" x14ac:dyDescent="0.35">
      <c r="A1364">
        <v>2509404</v>
      </c>
      <c r="B1364" t="s">
        <v>1716</v>
      </c>
      <c r="C1364">
        <v>25</v>
      </c>
      <c r="D1364" t="s">
        <v>1601</v>
      </c>
      <c r="E1364">
        <v>2509404</v>
      </c>
    </row>
    <row r="1365" spans="1:5" x14ac:dyDescent="0.35">
      <c r="A1365">
        <v>2509503</v>
      </c>
      <c r="B1365" t="s">
        <v>1717</v>
      </c>
      <c r="C1365">
        <v>25</v>
      </c>
      <c r="D1365" t="s">
        <v>1601</v>
      </c>
      <c r="E1365">
        <v>2509503</v>
      </c>
    </row>
    <row r="1366" spans="1:5" x14ac:dyDescent="0.35">
      <c r="A1366">
        <v>2509602</v>
      </c>
      <c r="B1366" t="s">
        <v>1718</v>
      </c>
      <c r="C1366">
        <v>25</v>
      </c>
      <c r="D1366" t="s">
        <v>1601</v>
      </c>
      <c r="E1366">
        <v>2509602</v>
      </c>
    </row>
    <row r="1367" spans="1:5" x14ac:dyDescent="0.35">
      <c r="A1367">
        <v>2509701</v>
      </c>
      <c r="B1367" t="s">
        <v>1719</v>
      </c>
      <c r="C1367">
        <v>25</v>
      </c>
      <c r="D1367" t="s">
        <v>1601</v>
      </c>
      <c r="E1367">
        <v>2509701</v>
      </c>
    </row>
    <row r="1368" spans="1:5" x14ac:dyDescent="0.35">
      <c r="A1368">
        <v>2509800</v>
      </c>
      <c r="B1368" t="s">
        <v>1375</v>
      </c>
      <c r="C1368">
        <v>25</v>
      </c>
      <c r="D1368" t="s">
        <v>1601</v>
      </c>
      <c r="E1368">
        <v>2509800</v>
      </c>
    </row>
    <row r="1369" spans="1:5" x14ac:dyDescent="0.35">
      <c r="A1369">
        <v>2509909</v>
      </c>
      <c r="B1369" t="s">
        <v>1720</v>
      </c>
      <c r="C1369">
        <v>25</v>
      </c>
      <c r="D1369" t="s">
        <v>1601</v>
      </c>
      <c r="E1369">
        <v>2509909</v>
      </c>
    </row>
    <row r="1370" spans="1:5" x14ac:dyDescent="0.35">
      <c r="A1370">
        <v>2510006</v>
      </c>
      <c r="B1370" t="s">
        <v>1721</v>
      </c>
      <c r="C1370">
        <v>25</v>
      </c>
      <c r="D1370" t="s">
        <v>1601</v>
      </c>
      <c r="E1370">
        <v>2510006</v>
      </c>
    </row>
    <row r="1371" spans="1:5" x14ac:dyDescent="0.35">
      <c r="A1371">
        <v>2510105</v>
      </c>
      <c r="B1371" t="s">
        <v>1722</v>
      </c>
      <c r="C1371">
        <v>25</v>
      </c>
      <c r="D1371" t="s">
        <v>1601</v>
      </c>
      <c r="E1371">
        <v>2510105</v>
      </c>
    </row>
    <row r="1372" spans="1:5" x14ac:dyDescent="0.35">
      <c r="A1372">
        <v>2510204</v>
      </c>
      <c r="B1372" t="s">
        <v>768</v>
      </c>
      <c r="C1372">
        <v>25</v>
      </c>
      <c r="D1372" t="s">
        <v>1601</v>
      </c>
      <c r="E1372">
        <v>2510204</v>
      </c>
    </row>
    <row r="1373" spans="1:5" x14ac:dyDescent="0.35">
      <c r="A1373">
        <v>2510303</v>
      </c>
      <c r="B1373" t="s">
        <v>1723</v>
      </c>
      <c r="C1373">
        <v>25</v>
      </c>
      <c r="D1373" t="s">
        <v>1601</v>
      </c>
      <c r="E1373">
        <v>2510303</v>
      </c>
    </row>
    <row r="1374" spans="1:5" x14ac:dyDescent="0.35">
      <c r="A1374">
        <v>2510402</v>
      </c>
      <c r="B1374" t="s">
        <v>1724</v>
      </c>
      <c r="C1374">
        <v>25</v>
      </c>
      <c r="D1374" t="s">
        <v>1601</v>
      </c>
      <c r="E1374">
        <v>2510402</v>
      </c>
    </row>
    <row r="1375" spans="1:5" x14ac:dyDescent="0.35">
      <c r="A1375">
        <v>2510501</v>
      </c>
      <c r="B1375" t="s">
        <v>1725</v>
      </c>
      <c r="C1375">
        <v>25</v>
      </c>
      <c r="D1375" t="s">
        <v>1601</v>
      </c>
      <c r="E1375">
        <v>2510501</v>
      </c>
    </row>
    <row r="1376" spans="1:5" x14ac:dyDescent="0.35">
      <c r="A1376">
        <v>2510600</v>
      </c>
      <c r="B1376" t="s">
        <v>1726</v>
      </c>
      <c r="C1376">
        <v>25</v>
      </c>
      <c r="D1376" t="s">
        <v>1601</v>
      </c>
      <c r="E1376">
        <v>2510600</v>
      </c>
    </row>
    <row r="1377" spans="1:5" x14ac:dyDescent="0.35">
      <c r="A1377">
        <v>2510659</v>
      </c>
      <c r="B1377" t="s">
        <v>1727</v>
      </c>
      <c r="C1377">
        <v>25</v>
      </c>
      <c r="D1377" t="s">
        <v>1601</v>
      </c>
      <c r="E1377">
        <v>2510659</v>
      </c>
    </row>
    <row r="1378" spans="1:5" x14ac:dyDescent="0.35">
      <c r="A1378">
        <v>2510709</v>
      </c>
      <c r="B1378" t="s">
        <v>1535</v>
      </c>
      <c r="C1378">
        <v>25</v>
      </c>
      <c r="D1378" t="s">
        <v>1601</v>
      </c>
      <c r="E1378">
        <v>2510709</v>
      </c>
    </row>
    <row r="1379" spans="1:5" x14ac:dyDescent="0.35">
      <c r="A1379">
        <v>2510808</v>
      </c>
      <c r="B1379" t="s">
        <v>1728</v>
      </c>
      <c r="C1379">
        <v>25</v>
      </c>
      <c r="D1379" t="s">
        <v>1601</v>
      </c>
      <c r="E1379">
        <v>2510808</v>
      </c>
    </row>
    <row r="1380" spans="1:5" x14ac:dyDescent="0.35">
      <c r="A1380">
        <v>2510907</v>
      </c>
      <c r="B1380" t="s">
        <v>1729</v>
      </c>
      <c r="C1380">
        <v>25</v>
      </c>
      <c r="D1380" t="s">
        <v>1601</v>
      </c>
      <c r="E1380">
        <v>2510907</v>
      </c>
    </row>
    <row r="1381" spans="1:5" x14ac:dyDescent="0.35">
      <c r="A1381">
        <v>2511004</v>
      </c>
      <c r="B1381" t="s">
        <v>1390</v>
      </c>
      <c r="C1381">
        <v>25</v>
      </c>
      <c r="D1381" t="s">
        <v>1601</v>
      </c>
      <c r="E1381">
        <v>2511004</v>
      </c>
    </row>
    <row r="1382" spans="1:5" x14ac:dyDescent="0.35">
      <c r="A1382">
        <v>2511103</v>
      </c>
      <c r="B1382" t="s">
        <v>1730</v>
      </c>
      <c r="C1382">
        <v>25</v>
      </c>
      <c r="D1382" t="s">
        <v>1601</v>
      </c>
      <c r="E1382">
        <v>2511103</v>
      </c>
    </row>
    <row r="1383" spans="1:5" x14ac:dyDescent="0.35">
      <c r="A1383">
        <v>2511202</v>
      </c>
      <c r="B1383" t="s">
        <v>1731</v>
      </c>
      <c r="C1383">
        <v>25</v>
      </c>
      <c r="D1383" t="s">
        <v>1601</v>
      </c>
      <c r="E1383">
        <v>2511202</v>
      </c>
    </row>
    <row r="1384" spans="1:5" x14ac:dyDescent="0.35">
      <c r="A1384">
        <v>2511301</v>
      </c>
      <c r="B1384" t="s">
        <v>1732</v>
      </c>
      <c r="C1384">
        <v>25</v>
      </c>
      <c r="D1384" t="s">
        <v>1601</v>
      </c>
      <c r="E1384">
        <v>2511301</v>
      </c>
    </row>
    <row r="1385" spans="1:5" x14ac:dyDescent="0.35">
      <c r="A1385">
        <v>2511400</v>
      </c>
      <c r="B1385" t="s">
        <v>1733</v>
      </c>
      <c r="C1385">
        <v>25</v>
      </c>
      <c r="D1385" t="s">
        <v>1601</v>
      </c>
      <c r="E1385">
        <v>2511400</v>
      </c>
    </row>
    <row r="1386" spans="1:5" x14ac:dyDescent="0.35">
      <c r="A1386">
        <v>2511509</v>
      </c>
      <c r="B1386" t="s">
        <v>1734</v>
      </c>
      <c r="C1386">
        <v>25</v>
      </c>
      <c r="D1386" t="s">
        <v>1601</v>
      </c>
      <c r="E1386">
        <v>2511509</v>
      </c>
    </row>
    <row r="1387" spans="1:5" x14ac:dyDescent="0.35">
      <c r="A1387">
        <v>2511608</v>
      </c>
      <c r="B1387" t="s">
        <v>1544</v>
      </c>
      <c r="C1387">
        <v>25</v>
      </c>
      <c r="D1387" t="s">
        <v>1601</v>
      </c>
      <c r="E1387">
        <v>2511608</v>
      </c>
    </row>
    <row r="1388" spans="1:5" x14ac:dyDescent="0.35">
      <c r="A1388">
        <v>2511707</v>
      </c>
      <c r="B1388" t="s">
        <v>1735</v>
      </c>
      <c r="C1388">
        <v>25</v>
      </c>
      <c r="D1388" t="s">
        <v>1601</v>
      </c>
      <c r="E1388">
        <v>2511707</v>
      </c>
    </row>
    <row r="1389" spans="1:5" x14ac:dyDescent="0.35">
      <c r="A1389">
        <v>2511806</v>
      </c>
      <c r="B1389" t="s">
        <v>1736</v>
      </c>
      <c r="C1389">
        <v>25</v>
      </c>
      <c r="D1389" t="s">
        <v>1601</v>
      </c>
      <c r="E1389">
        <v>2511806</v>
      </c>
    </row>
    <row r="1390" spans="1:5" x14ac:dyDescent="0.35">
      <c r="A1390">
        <v>2511905</v>
      </c>
      <c r="B1390" t="s">
        <v>1737</v>
      </c>
      <c r="C1390">
        <v>25</v>
      </c>
      <c r="D1390" t="s">
        <v>1601</v>
      </c>
      <c r="E1390">
        <v>2511905</v>
      </c>
    </row>
    <row r="1391" spans="1:5" x14ac:dyDescent="0.35">
      <c r="A1391">
        <v>2512002</v>
      </c>
      <c r="B1391" t="s">
        <v>1738</v>
      </c>
      <c r="C1391">
        <v>25</v>
      </c>
      <c r="D1391" t="s">
        <v>1601</v>
      </c>
      <c r="E1391">
        <v>2512002</v>
      </c>
    </row>
    <row r="1392" spans="1:5" x14ac:dyDescent="0.35">
      <c r="A1392">
        <v>2512036</v>
      </c>
      <c r="B1392" t="s">
        <v>1739</v>
      </c>
      <c r="C1392">
        <v>25</v>
      </c>
      <c r="D1392" t="s">
        <v>1601</v>
      </c>
      <c r="E1392">
        <v>2512036</v>
      </c>
    </row>
    <row r="1393" spans="1:5" x14ac:dyDescent="0.35">
      <c r="A1393">
        <v>2512077</v>
      </c>
      <c r="B1393" t="s">
        <v>1740</v>
      </c>
      <c r="C1393">
        <v>25</v>
      </c>
      <c r="D1393" t="s">
        <v>1601</v>
      </c>
      <c r="E1393">
        <v>2512077</v>
      </c>
    </row>
    <row r="1394" spans="1:5" x14ac:dyDescent="0.35">
      <c r="A1394">
        <v>2512101</v>
      </c>
      <c r="B1394" t="s">
        <v>1741</v>
      </c>
      <c r="C1394">
        <v>25</v>
      </c>
      <c r="D1394" t="s">
        <v>1601</v>
      </c>
      <c r="E1394">
        <v>2512101</v>
      </c>
    </row>
    <row r="1395" spans="1:5" x14ac:dyDescent="0.35">
      <c r="A1395">
        <v>2512200</v>
      </c>
      <c r="B1395" t="s">
        <v>1742</v>
      </c>
      <c r="C1395">
        <v>25</v>
      </c>
      <c r="D1395" t="s">
        <v>1601</v>
      </c>
      <c r="E1395">
        <v>2512200</v>
      </c>
    </row>
    <row r="1396" spans="1:5" x14ac:dyDescent="0.35">
      <c r="A1396">
        <v>2512309</v>
      </c>
      <c r="B1396" t="s">
        <v>1743</v>
      </c>
      <c r="C1396">
        <v>25</v>
      </c>
      <c r="D1396" t="s">
        <v>1601</v>
      </c>
      <c r="E1396">
        <v>2512309</v>
      </c>
    </row>
    <row r="1397" spans="1:5" x14ac:dyDescent="0.35">
      <c r="A1397">
        <v>2512408</v>
      </c>
      <c r="B1397" t="s">
        <v>1744</v>
      </c>
      <c r="C1397">
        <v>25</v>
      </c>
      <c r="D1397" t="s">
        <v>1601</v>
      </c>
      <c r="E1397">
        <v>2512408</v>
      </c>
    </row>
    <row r="1398" spans="1:5" x14ac:dyDescent="0.35">
      <c r="A1398">
        <v>2512507</v>
      </c>
      <c r="B1398" t="s">
        <v>1745</v>
      </c>
      <c r="C1398">
        <v>25</v>
      </c>
      <c r="D1398" t="s">
        <v>1601</v>
      </c>
      <c r="E1398">
        <v>2512507</v>
      </c>
    </row>
    <row r="1399" spans="1:5" x14ac:dyDescent="0.35">
      <c r="A1399">
        <v>2512606</v>
      </c>
      <c r="B1399" t="s">
        <v>1746</v>
      </c>
      <c r="C1399">
        <v>25</v>
      </c>
      <c r="D1399" t="s">
        <v>1601</v>
      </c>
      <c r="E1399">
        <v>2512606</v>
      </c>
    </row>
    <row r="1400" spans="1:5" x14ac:dyDescent="0.35">
      <c r="A1400">
        <v>2512705</v>
      </c>
      <c r="B1400" t="s">
        <v>1747</v>
      </c>
      <c r="C1400">
        <v>25</v>
      </c>
      <c r="D1400" t="s">
        <v>1601</v>
      </c>
      <c r="E1400">
        <v>2512705</v>
      </c>
    </row>
    <row r="1401" spans="1:5" x14ac:dyDescent="0.35">
      <c r="A1401">
        <v>2512721</v>
      </c>
      <c r="B1401" t="s">
        <v>1748</v>
      </c>
      <c r="C1401">
        <v>25</v>
      </c>
      <c r="D1401" t="s">
        <v>1601</v>
      </c>
      <c r="E1401">
        <v>2512721</v>
      </c>
    </row>
    <row r="1402" spans="1:5" x14ac:dyDescent="0.35">
      <c r="A1402">
        <v>2512747</v>
      </c>
      <c r="B1402" t="s">
        <v>977</v>
      </c>
      <c r="C1402">
        <v>25</v>
      </c>
      <c r="D1402" t="s">
        <v>1601</v>
      </c>
      <c r="E1402">
        <v>2512747</v>
      </c>
    </row>
    <row r="1403" spans="1:5" x14ac:dyDescent="0.35">
      <c r="A1403">
        <v>2512754</v>
      </c>
      <c r="B1403" t="s">
        <v>1749</v>
      </c>
      <c r="C1403">
        <v>25</v>
      </c>
      <c r="D1403" t="s">
        <v>1601</v>
      </c>
      <c r="E1403">
        <v>2512754</v>
      </c>
    </row>
    <row r="1404" spans="1:5" x14ac:dyDescent="0.35">
      <c r="A1404">
        <v>2512762</v>
      </c>
      <c r="B1404" t="s">
        <v>1750</v>
      </c>
      <c r="C1404">
        <v>25</v>
      </c>
      <c r="D1404" t="s">
        <v>1601</v>
      </c>
      <c r="E1404">
        <v>2512762</v>
      </c>
    </row>
    <row r="1405" spans="1:5" x14ac:dyDescent="0.35">
      <c r="A1405">
        <v>2512788</v>
      </c>
      <c r="B1405" t="s">
        <v>1751</v>
      </c>
      <c r="C1405">
        <v>25</v>
      </c>
      <c r="D1405" t="s">
        <v>1601</v>
      </c>
      <c r="E1405">
        <v>2512788</v>
      </c>
    </row>
    <row r="1406" spans="1:5" x14ac:dyDescent="0.35">
      <c r="A1406">
        <v>2512804</v>
      </c>
      <c r="B1406" t="s">
        <v>1752</v>
      </c>
      <c r="C1406">
        <v>25</v>
      </c>
      <c r="D1406" t="s">
        <v>1601</v>
      </c>
      <c r="E1406">
        <v>2512804</v>
      </c>
    </row>
    <row r="1407" spans="1:5" x14ac:dyDescent="0.35">
      <c r="A1407">
        <v>2512903</v>
      </c>
      <c r="B1407" t="s">
        <v>1753</v>
      </c>
      <c r="C1407">
        <v>25</v>
      </c>
      <c r="D1407" t="s">
        <v>1601</v>
      </c>
      <c r="E1407">
        <v>2512903</v>
      </c>
    </row>
    <row r="1408" spans="1:5" x14ac:dyDescent="0.35">
      <c r="A1408">
        <v>2513000</v>
      </c>
      <c r="B1408" t="s">
        <v>1754</v>
      </c>
      <c r="C1408">
        <v>25</v>
      </c>
      <c r="D1408" t="s">
        <v>1601</v>
      </c>
      <c r="E1408">
        <v>2513000</v>
      </c>
    </row>
    <row r="1409" spans="1:5" x14ac:dyDescent="0.35">
      <c r="A1409">
        <v>2513109</v>
      </c>
      <c r="B1409" t="s">
        <v>1755</v>
      </c>
      <c r="C1409">
        <v>25</v>
      </c>
      <c r="D1409" t="s">
        <v>1601</v>
      </c>
      <c r="E1409">
        <v>2513109</v>
      </c>
    </row>
    <row r="1410" spans="1:5" x14ac:dyDescent="0.35">
      <c r="A1410">
        <v>2513158</v>
      </c>
      <c r="B1410" t="s">
        <v>1756</v>
      </c>
      <c r="C1410">
        <v>25</v>
      </c>
      <c r="D1410" t="s">
        <v>1601</v>
      </c>
      <c r="E1410">
        <v>2513158</v>
      </c>
    </row>
    <row r="1411" spans="1:5" x14ac:dyDescent="0.35">
      <c r="A1411">
        <v>2513208</v>
      </c>
      <c r="B1411" t="s">
        <v>1558</v>
      </c>
      <c r="C1411">
        <v>25</v>
      </c>
      <c r="D1411" t="s">
        <v>1601</v>
      </c>
      <c r="E1411">
        <v>2513208</v>
      </c>
    </row>
    <row r="1412" spans="1:5" x14ac:dyDescent="0.35">
      <c r="A1412">
        <v>2513307</v>
      </c>
      <c r="B1412" t="s">
        <v>982</v>
      </c>
      <c r="C1412">
        <v>25</v>
      </c>
      <c r="D1412" t="s">
        <v>1601</v>
      </c>
      <c r="E1412">
        <v>2513307</v>
      </c>
    </row>
    <row r="1413" spans="1:5" x14ac:dyDescent="0.35">
      <c r="A1413">
        <v>2513356</v>
      </c>
      <c r="B1413" t="s">
        <v>983</v>
      </c>
      <c r="C1413">
        <v>25</v>
      </c>
      <c r="D1413" t="s">
        <v>1601</v>
      </c>
      <c r="E1413">
        <v>2513356</v>
      </c>
    </row>
    <row r="1414" spans="1:5" x14ac:dyDescent="0.35">
      <c r="A1414">
        <v>2513406</v>
      </c>
      <c r="B1414" t="s">
        <v>984</v>
      </c>
      <c r="C1414">
        <v>25</v>
      </c>
      <c r="D1414" t="s">
        <v>1601</v>
      </c>
      <c r="E1414">
        <v>2513406</v>
      </c>
    </row>
    <row r="1415" spans="1:5" x14ac:dyDescent="0.35">
      <c r="A1415">
        <v>2513505</v>
      </c>
      <c r="B1415" t="s">
        <v>1757</v>
      </c>
      <c r="C1415">
        <v>25</v>
      </c>
      <c r="D1415" t="s">
        <v>1601</v>
      </c>
      <c r="E1415">
        <v>2513505</v>
      </c>
    </row>
    <row r="1416" spans="1:5" x14ac:dyDescent="0.35">
      <c r="A1416">
        <v>2513604</v>
      </c>
      <c r="B1416" t="s">
        <v>1758</v>
      </c>
      <c r="C1416">
        <v>25</v>
      </c>
      <c r="D1416" t="s">
        <v>1601</v>
      </c>
      <c r="E1416">
        <v>2513604</v>
      </c>
    </row>
    <row r="1417" spans="1:5" x14ac:dyDescent="0.35">
      <c r="A1417">
        <v>2513653</v>
      </c>
      <c r="B1417" t="s">
        <v>1759</v>
      </c>
      <c r="C1417">
        <v>25</v>
      </c>
      <c r="D1417" t="s">
        <v>1601</v>
      </c>
      <c r="E1417">
        <v>2513653</v>
      </c>
    </row>
    <row r="1418" spans="1:5" x14ac:dyDescent="0.35">
      <c r="A1418">
        <v>2513703</v>
      </c>
      <c r="B1418" t="s">
        <v>987</v>
      </c>
      <c r="C1418">
        <v>25</v>
      </c>
      <c r="D1418" t="s">
        <v>1601</v>
      </c>
      <c r="E1418">
        <v>2513703</v>
      </c>
    </row>
    <row r="1419" spans="1:5" x14ac:dyDescent="0.35">
      <c r="A1419">
        <v>2513802</v>
      </c>
      <c r="B1419" t="s">
        <v>1760</v>
      </c>
      <c r="C1419">
        <v>25</v>
      </c>
      <c r="D1419" t="s">
        <v>1601</v>
      </c>
      <c r="E1419">
        <v>2513802</v>
      </c>
    </row>
    <row r="1420" spans="1:5" x14ac:dyDescent="0.35">
      <c r="A1420">
        <v>2513851</v>
      </c>
      <c r="B1420" t="s">
        <v>1761</v>
      </c>
      <c r="C1420">
        <v>25</v>
      </c>
      <c r="D1420" t="s">
        <v>1601</v>
      </c>
      <c r="E1420">
        <v>2513851</v>
      </c>
    </row>
    <row r="1421" spans="1:5" x14ac:dyDescent="0.35">
      <c r="A1421">
        <v>2513901</v>
      </c>
      <c r="B1421" t="s">
        <v>992</v>
      </c>
      <c r="C1421">
        <v>25</v>
      </c>
      <c r="D1421" t="s">
        <v>1601</v>
      </c>
      <c r="E1421">
        <v>2513901</v>
      </c>
    </row>
    <row r="1422" spans="1:5" x14ac:dyDescent="0.35">
      <c r="A1422">
        <v>2513927</v>
      </c>
      <c r="B1422" t="s">
        <v>1762</v>
      </c>
      <c r="C1422">
        <v>25</v>
      </c>
      <c r="D1422" t="s">
        <v>1601</v>
      </c>
      <c r="E1422">
        <v>2513927</v>
      </c>
    </row>
    <row r="1423" spans="1:5" x14ac:dyDescent="0.35">
      <c r="A1423">
        <v>2513943</v>
      </c>
      <c r="B1423" t="s">
        <v>1763</v>
      </c>
      <c r="C1423">
        <v>25</v>
      </c>
      <c r="D1423" t="s">
        <v>1601</v>
      </c>
      <c r="E1423">
        <v>2513943</v>
      </c>
    </row>
    <row r="1424" spans="1:5" x14ac:dyDescent="0.35">
      <c r="A1424">
        <v>2513968</v>
      </c>
      <c r="B1424" t="s">
        <v>1764</v>
      </c>
      <c r="C1424">
        <v>25</v>
      </c>
      <c r="D1424" t="s">
        <v>1601</v>
      </c>
      <c r="E1424">
        <v>2513968</v>
      </c>
    </row>
    <row r="1425" spans="1:5" x14ac:dyDescent="0.35">
      <c r="A1425">
        <v>2513984</v>
      </c>
      <c r="B1425" t="s">
        <v>1765</v>
      </c>
      <c r="C1425">
        <v>25</v>
      </c>
      <c r="D1425" t="s">
        <v>1601</v>
      </c>
      <c r="E1425">
        <v>2513984</v>
      </c>
    </row>
    <row r="1426" spans="1:5" x14ac:dyDescent="0.35">
      <c r="A1426">
        <v>2514008</v>
      </c>
      <c r="B1426" t="s">
        <v>1766</v>
      </c>
      <c r="C1426">
        <v>25</v>
      </c>
      <c r="D1426" t="s">
        <v>1601</v>
      </c>
      <c r="E1426">
        <v>2514008</v>
      </c>
    </row>
    <row r="1427" spans="1:5" x14ac:dyDescent="0.35">
      <c r="A1427">
        <v>2514107</v>
      </c>
      <c r="B1427" t="s">
        <v>1767</v>
      </c>
      <c r="C1427">
        <v>25</v>
      </c>
      <c r="D1427" t="s">
        <v>1601</v>
      </c>
      <c r="E1427">
        <v>2514107</v>
      </c>
    </row>
    <row r="1428" spans="1:5" x14ac:dyDescent="0.35">
      <c r="A1428">
        <v>2514206</v>
      </c>
      <c r="B1428" t="s">
        <v>1768</v>
      </c>
      <c r="C1428">
        <v>25</v>
      </c>
      <c r="D1428" t="s">
        <v>1601</v>
      </c>
      <c r="E1428">
        <v>2514206</v>
      </c>
    </row>
    <row r="1429" spans="1:5" x14ac:dyDescent="0.35">
      <c r="A1429">
        <v>2514305</v>
      </c>
      <c r="B1429" t="s">
        <v>1769</v>
      </c>
      <c r="C1429">
        <v>25</v>
      </c>
      <c r="D1429" t="s">
        <v>1601</v>
      </c>
      <c r="E1429">
        <v>2514305</v>
      </c>
    </row>
    <row r="1430" spans="1:5" x14ac:dyDescent="0.35">
      <c r="A1430">
        <v>2514404</v>
      </c>
      <c r="B1430" t="s">
        <v>1770</v>
      </c>
      <c r="C1430">
        <v>25</v>
      </c>
      <c r="D1430" t="s">
        <v>1601</v>
      </c>
      <c r="E1430">
        <v>2514404</v>
      </c>
    </row>
    <row r="1431" spans="1:5" x14ac:dyDescent="0.35">
      <c r="A1431">
        <v>2514453</v>
      </c>
      <c r="B1431" t="s">
        <v>1771</v>
      </c>
      <c r="C1431">
        <v>25</v>
      </c>
      <c r="D1431" t="s">
        <v>1601</v>
      </c>
      <c r="E1431">
        <v>2514453</v>
      </c>
    </row>
    <row r="1432" spans="1:5" x14ac:dyDescent="0.35">
      <c r="A1432">
        <v>2514503</v>
      </c>
      <c r="B1432" t="s">
        <v>1772</v>
      </c>
      <c r="C1432">
        <v>25</v>
      </c>
      <c r="D1432" t="s">
        <v>1601</v>
      </c>
      <c r="E1432">
        <v>2514503</v>
      </c>
    </row>
    <row r="1433" spans="1:5" x14ac:dyDescent="0.35">
      <c r="A1433">
        <v>2514552</v>
      </c>
      <c r="B1433" t="s">
        <v>1773</v>
      </c>
      <c r="C1433">
        <v>25</v>
      </c>
      <c r="D1433" t="s">
        <v>1601</v>
      </c>
      <c r="E1433">
        <v>2514552</v>
      </c>
    </row>
    <row r="1434" spans="1:5" x14ac:dyDescent="0.35">
      <c r="A1434">
        <v>2514602</v>
      </c>
      <c r="B1434" t="s">
        <v>1774</v>
      </c>
      <c r="C1434">
        <v>25</v>
      </c>
      <c r="D1434" t="s">
        <v>1601</v>
      </c>
      <c r="E1434">
        <v>2514602</v>
      </c>
    </row>
    <row r="1435" spans="1:5" x14ac:dyDescent="0.35">
      <c r="A1435">
        <v>2514651</v>
      </c>
      <c r="B1435" t="s">
        <v>1775</v>
      </c>
      <c r="C1435">
        <v>25</v>
      </c>
      <c r="D1435" t="s">
        <v>1601</v>
      </c>
      <c r="E1435">
        <v>2514651</v>
      </c>
    </row>
    <row r="1436" spans="1:5" x14ac:dyDescent="0.35">
      <c r="A1436">
        <v>2514701</v>
      </c>
      <c r="B1436" t="s">
        <v>1776</v>
      </c>
      <c r="C1436">
        <v>25</v>
      </c>
      <c r="D1436" t="s">
        <v>1601</v>
      </c>
      <c r="E1436">
        <v>2514701</v>
      </c>
    </row>
    <row r="1437" spans="1:5" x14ac:dyDescent="0.35">
      <c r="A1437">
        <v>2514800</v>
      </c>
      <c r="B1437" t="s">
        <v>1777</v>
      </c>
      <c r="C1437">
        <v>25</v>
      </c>
      <c r="D1437" t="s">
        <v>1601</v>
      </c>
      <c r="E1437">
        <v>2514800</v>
      </c>
    </row>
    <row r="1438" spans="1:5" x14ac:dyDescent="0.35">
      <c r="A1438">
        <v>2514909</v>
      </c>
      <c r="B1438" t="s">
        <v>1778</v>
      </c>
      <c r="C1438">
        <v>25</v>
      </c>
      <c r="D1438" t="s">
        <v>1601</v>
      </c>
      <c r="E1438">
        <v>2514909</v>
      </c>
    </row>
    <row r="1439" spans="1:5" x14ac:dyDescent="0.35">
      <c r="A1439">
        <v>2515005</v>
      </c>
      <c r="B1439" t="s">
        <v>1779</v>
      </c>
      <c r="C1439">
        <v>25</v>
      </c>
      <c r="D1439" t="s">
        <v>1601</v>
      </c>
      <c r="E1439">
        <v>2515005</v>
      </c>
    </row>
    <row r="1440" spans="1:5" x14ac:dyDescent="0.35">
      <c r="A1440">
        <v>2515104</v>
      </c>
      <c r="B1440" t="s">
        <v>1780</v>
      </c>
      <c r="C1440">
        <v>25</v>
      </c>
      <c r="D1440" t="s">
        <v>1601</v>
      </c>
      <c r="E1440">
        <v>2515104</v>
      </c>
    </row>
    <row r="1441" spans="1:5" x14ac:dyDescent="0.35">
      <c r="A1441">
        <v>2515203</v>
      </c>
      <c r="B1441" t="s">
        <v>1781</v>
      </c>
      <c r="C1441">
        <v>25</v>
      </c>
      <c r="D1441" t="s">
        <v>1601</v>
      </c>
      <c r="E1441">
        <v>2515203</v>
      </c>
    </row>
    <row r="1442" spans="1:5" x14ac:dyDescent="0.35">
      <c r="A1442">
        <v>2515302</v>
      </c>
      <c r="B1442" t="s">
        <v>1782</v>
      </c>
      <c r="C1442">
        <v>25</v>
      </c>
      <c r="D1442" t="s">
        <v>1601</v>
      </c>
      <c r="E1442">
        <v>2515302</v>
      </c>
    </row>
    <row r="1443" spans="1:5" x14ac:dyDescent="0.35">
      <c r="A1443">
        <v>2515401</v>
      </c>
      <c r="B1443" t="s">
        <v>1783</v>
      </c>
      <c r="C1443">
        <v>25</v>
      </c>
      <c r="D1443" t="s">
        <v>1601</v>
      </c>
      <c r="E1443">
        <v>2515401</v>
      </c>
    </row>
    <row r="1444" spans="1:5" x14ac:dyDescent="0.35">
      <c r="A1444">
        <v>2515500</v>
      </c>
      <c r="B1444" t="s">
        <v>1784</v>
      </c>
      <c r="C1444">
        <v>25</v>
      </c>
      <c r="D1444" t="s">
        <v>1601</v>
      </c>
      <c r="E1444">
        <v>2515500</v>
      </c>
    </row>
    <row r="1445" spans="1:5" x14ac:dyDescent="0.35">
      <c r="A1445">
        <v>2515609</v>
      </c>
      <c r="B1445" t="s">
        <v>1785</v>
      </c>
      <c r="C1445">
        <v>25</v>
      </c>
      <c r="D1445" t="s">
        <v>1601</v>
      </c>
      <c r="E1445">
        <v>2515609</v>
      </c>
    </row>
    <row r="1446" spans="1:5" x14ac:dyDescent="0.35">
      <c r="A1446">
        <v>2515708</v>
      </c>
      <c r="B1446" t="s">
        <v>1786</v>
      </c>
      <c r="C1446">
        <v>25</v>
      </c>
      <c r="D1446" t="s">
        <v>1601</v>
      </c>
      <c r="E1446">
        <v>2515708</v>
      </c>
    </row>
    <row r="1447" spans="1:5" x14ac:dyDescent="0.35">
      <c r="A1447">
        <v>2515807</v>
      </c>
      <c r="B1447" t="s">
        <v>1787</v>
      </c>
      <c r="C1447">
        <v>25</v>
      </c>
      <c r="D1447" t="s">
        <v>1601</v>
      </c>
      <c r="E1447">
        <v>2515807</v>
      </c>
    </row>
    <row r="1448" spans="1:5" x14ac:dyDescent="0.35">
      <c r="A1448">
        <v>2515906</v>
      </c>
      <c r="B1448" t="s">
        <v>1788</v>
      </c>
      <c r="C1448">
        <v>25</v>
      </c>
      <c r="D1448" t="s">
        <v>1601</v>
      </c>
      <c r="E1448">
        <v>2515906</v>
      </c>
    </row>
    <row r="1449" spans="1:5" x14ac:dyDescent="0.35">
      <c r="A1449">
        <v>2515930</v>
      </c>
      <c r="B1449" t="s">
        <v>1789</v>
      </c>
      <c r="C1449">
        <v>25</v>
      </c>
      <c r="D1449" t="s">
        <v>1601</v>
      </c>
      <c r="E1449">
        <v>2515930</v>
      </c>
    </row>
    <row r="1450" spans="1:5" x14ac:dyDescent="0.35">
      <c r="A1450">
        <v>2515971</v>
      </c>
      <c r="B1450" t="s">
        <v>1790</v>
      </c>
      <c r="C1450">
        <v>25</v>
      </c>
      <c r="D1450" t="s">
        <v>1601</v>
      </c>
      <c r="E1450">
        <v>2515971</v>
      </c>
    </row>
    <row r="1451" spans="1:5" x14ac:dyDescent="0.35">
      <c r="A1451">
        <v>2516003</v>
      </c>
      <c r="B1451" t="s">
        <v>1791</v>
      </c>
      <c r="C1451">
        <v>25</v>
      </c>
      <c r="D1451" t="s">
        <v>1601</v>
      </c>
      <c r="E1451">
        <v>2516003</v>
      </c>
    </row>
    <row r="1452" spans="1:5" x14ac:dyDescent="0.35">
      <c r="A1452">
        <v>2516102</v>
      </c>
      <c r="B1452" t="s">
        <v>1792</v>
      </c>
      <c r="C1452">
        <v>25</v>
      </c>
      <c r="D1452" t="s">
        <v>1601</v>
      </c>
      <c r="E1452">
        <v>2516102</v>
      </c>
    </row>
    <row r="1453" spans="1:5" x14ac:dyDescent="0.35">
      <c r="A1453">
        <v>2516151</v>
      </c>
      <c r="B1453" t="s">
        <v>1793</v>
      </c>
      <c r="C1453">
        <v>25</v>
      </c>
      <c r="D1453" t="s">
        <v>1601</v>
      </c>
      <c r="E1453">
        <v>2516151</v>
      </c>
    </row>
    <row r="1454" spans="1:5" x14ac:dyDescent="0.35">
      <c r="A1454">
        <v>2516201</v>
      </c>
      <c r="B1454" t="s">
        <v>1794</v>
      </c>
      <c r="C1454">
        <v>25</v>
      </c>
      <c r="D1454" t="s">
        <v>1601</v>
      </c>
      <c r="E1454">
        <v>2516201</v>
      </c>
    </row>
    <row r="1455" spans="1:5" x14ac:dyDescent="0.35">
      <c r="A1455">
        <v>2516300</v>
      </c>
      <c r="B1455" t="s">
        <v>1795</v>
      </c>
      <c r="C1455">
        <v>25</v>
      </c>
      <c r="D1455" t="s">
        <v>1601</v>
      </c>
      <c r="E1455">
        <v>2516300</v>
      </c>
    </row>
    <row r="1456" spans="1:5" x14ac:dyDescent="0.35">
      <c r="A1456">
        <v>2516409</v>
      </c>
      <c r="B1456" t="s">
        <v>1796</v>
      </c>
      <c r="C1456">
        <v>25</v>
      </c>
      <c r="D1456" t="s">
        <v>1601</v>
      </c>
      <c r="E1456">
        <v>2516409</v>
      </c>
    </row>
    <row r="1457" spans="1:5" x14ac:dyDescent="0.35">
      <c r="A1457">
        <v>2516508</v>
      </c>
      <c r="B1457" t="s">
        <v>1797</v>
      </c>
      <c r="C1457">
        <v>25</v>
      </c>
      <c r="D1457" t="s">
        <v>1601</v>
      </c>
      <c r="E1457">
        <v>2516508</v>
      </c>
    </row>
    <row r="1458" spans="1:5" x14ac:dyDescent="0.35">
      <c r="A1458">
        <v>2516607</v>
      </c>
      <c r="B1458" t="s">
        <v>1798</v>
      </c>
      <c r="C1458">
        <v>25</v>
      </c>
      <c r="D1458" t="s">
        <v>1601</v>
      </c>
      <c r="E1458">
        <v>2516607</v>
      </c>
    </row>
    <row r="1459" spans="1:5" x14ac:dyDescent="0.35">
      <c r="A1459">
        <v>2516706</v>
      </c>
      <c r="B1459" t="s">
        <v>1799</v>
      </c>
      <c r="C1459">
        <v>25</v>
      </c>
      <c r="D1459" t="s">
        <v>1601</v>
      </c>
      <c r="E1459">
        <v>2516706</v>
      </c>
    </row>
    <row r="1460" spans="1:5" x14ac:dyDescent="0.35">
      <c r="A1460">
        <v>2516755</v>
      </c>
      <c r="B1460" t="s">
        <v>1800</v>
      </c>
      <c r="C1460">
        <v>25</v>
      </c>
      <c r="D1460" t="s">
        <v>1601</v>
      </c>
      <c r="E1460">
        <v>2516755</v>
      </c>
    </row>
    <row r="1461" spans="1:5" x14ac:dyDescent="0.35">
      <c r="A1461">
        <v>2516805</v>
      </c>
      <c r="B1461" t="s">
        <v>1801</v>
      </c>
      <c r="C1461">
        <v>25</v>
      </c>
      <c r="D1461" t="s">
        <v>1601</v>
      </c>
      <c r="E1461">
        <v>2516805</v>
      </c>
    </row>
    <row r="1462" spans="1:5" x14ac:dyDescent="0.35">
      <c r="A1462">
        <v>2516904</v>
      </c>
      <c r="B1462" t="s">
        <v>1802</v>
      </c>
      <c r="C1462">
        <v>25</v>
      </c>
      <c r="D1462" t="s">
        <v>1601</v>
      </c>
      <c r="E1462">
        <v>2516904</v>
      </c>
    </row>
    <row r="1463" spans="1:5" x14ac:dyDescent="0.35">
      <c r="A1463">
        <v>2517001</v>
      </c>
      <c r="B1463" t="s">
        <v>1803</v>
      </c>
      <c r="C1463">
        <v>25</v>
      </c>
      <c r="D1463" t="s">
        <v>1601</v>
      </c>
      <c r="E1463">
        <v>2517001</v>
      </c>
    </row>
    <row r="1464" spans="1:5" x14ac:dyDescent="0.35">
      <c r="A1464">
        <v>2517100</v>
      </c>
      <c r="B1464" t="s">
        <v>1596</v>
      </c>
      <c r="C1464">
        <v>25</v>
      </c>
      <c r="D1464" t="s">
        <v>1601</v>
      </c>
      <c r="E1464">
        <v>2517100</v>
      </c>
    </row>
    <row r="1465" spans="1:5" x14ac:dyDescent="0.35">
      <c r="A1465">
        <v>2517209</v>
      </c>
      <c r="B1465" t="s">
        <v>1804</v>
      </c>
      <c r="C1465">
        <v>25</v>
      </c>
      <c r="D1465" t="s">
        <v>1601</v>
      </c>
      <c r="E1465">
        <v>2517209</v>
      </c>
    </row>
    <row r="1466" spans="1:5" x14ac:dyDescent="0.35">
      <c r="A1466">
        <v>2517407</v>
      </c>
      <c r="B1466" t="s">
        <v>1805</v>
      </c>
      <c r="C1466">
        <v>25</v>
      </c>
      <c r="D1466" t="s">
        <v>1601</v>
      </c>
      <c r="E1466">
        <v>2517407</v>
      </c>
    </row>
    <row r="1467" spans="1:5" x14ac:dyDescent="0.35">
      <c r="A1467">
        <v>2600054</v>
      </c>
      <c r="B1467" t="s">
        <v>1806</v>
      </c>
      <c r="C1467">
        <v>26</v>
      </c>
      <c r="D1467" t="s">
        <v>25</v>
      </c>
      <c r="E1467">
        <v>2600054</v>
      </c>
    </row>
    <row r="1468" spans="1:5" x14ac:dyDescent="0.35">
      <c r="A1468">
        <v>2600104</v>
      </c>
      <c r="B1468" t="s">
        <v>1807</v>
      </c>
      <c r="C1468">
        <v>26</v>
      </c>
      <c r="D1468" t="s">
        <v>25</v>
      </c>
      <c r="E1468">
        <v>2600104</v>
      </c>
    </row>
    <row r="1469" spans="1:5" x14ac:dyDescent="0.35">
      <c r="A1469">
        <v>2600203</v>
      </c>
      <c r="B1469" t="s">
        <v>1808</v>
      </c>
      <c r="C1469">
        <v>26</v>
      </c>
      <c r="D1469" t="s">
        <v>25</v>
      </c>
      <c r="E1469">
        <v>2600203</v>
      </c>
    </row>
    <row r="1470" spans="1:5" x14ac:dyDescent="0.35">
      <c r="A1470">
        <v>2600302</v>
      </c>
      <c r="B1470" t="s">
        <v>1809</v>
      </c>
      <c r="C1470">
        <v>26</v>
      </c>
      <c r="D1470" t="s">
        <v>25</v>
      </c>
      <c r="E1470">
        <v>2600302</v>
      </c>
    </row>
    <row r="1471" spans="1:5" x14ac:dyDescent="0.35">
      <c r="A1471">
        <v>2600401</v>
      </c>
      <c r="B1471" t="s">
        <v>1810</v>
      </c>
      <c r="C1471">
        <v>26</v>
      </c>
      <c r="D1471" t="s">
        <v>25</v>
      </c>
      <c r="E1471">
        <v>2600401</v>
      </c>
    </row>
    <row r="1472" spans="1:5" x14ac:dyDescent="0.35">
      <c r="A1472">
        <v>2600500</v>
      </c>
      <c r="B1472" t="s">
        <v>1811</v>
      </c>
      <c r="C1472">
        <v>26</v>
      </c>
      <c r="D1472" t="s">
        <v>25</v>
      </c>
      <c r="E1472">
        <v>2600500</v>
      </c>
    </row>
    <row r="1473" spans="1:5" x14ac:dyDescent="0.35">
      <c r="A1473">
        <v>2600609</v>
      </c>
      <c r="B1473" t="s">
        <v>1605</v>
      </c>
      <c r="C1473">
        <v>26</v>
      </c>
      <c r="D1473" t="s">
        <v>25</v>
      </c>
      <c r="E1473">
        <v>2600609</v>
      </c>
    </row>
    <row r="1474" spans="1:5" x14ac:dyDescent="0.35">
      <c r="A1474">
        <v>2600708</v>
      </c>
      <c r="B1474" t="s">
        <v>1812</v>
      </c>
      <c r="C1474">
        <v>26</v>
      </c>
      <c r="D1474" t="s">
        <v>25</v>
      </c>
      <c r="E1474">
        <v>2600708</v>
      </c>
    </row>
    <row r="1475" spans="1:5" x14ac:dyDescent="0.35">
      <c r="A1475">
        <v>2600807</v>
      </c>
      <c r="B1475" t="s">
        <v>1813</v>
      </c>
      <c r="C1475">
        <v>26</v>
      </c>
      <c r="D1475" t="s">
        <v>25</v>
      </c>
      <c r="E1475">
        <v>2600807</v>
      </c>
    </row>
    <row r="1476" spans="1:5" x14ac:dyDescent="0.35">
      <c r="A1476">
        <v>2600906</v>
      </c>
      <c r="B1476" t="s">
        <v>1814</v>
      </c>
      <c r="C1476">
        <v>26</v>
      </c>
      <c r="D1476" t="s">
        <v>25</v>
      </c>
      <c r="E1476">
        <v>2600906</v>
      </c>
    </row>
    <row r="1477" spans="1:5" x14ac:dyDescent="0.35">
      <c r="A1477">
        <v>2601003</v>
      </c>
      <c r="B1477" t="s">
        <v>1815</v>
      </c>
      <c r="C1477">
        <v>26</v>
      </c>
      <c r="D1477" t="s">
        <v>25</v>
      </c>
      <c r="E1477">
        <v>2601003</v>
      </c>
    </row>
    <row r="1478" spans="1:5" x14ac:dyDescent="0.35">
      <c r="A1478">
        <v>2601052</v>
      </c>
      <c r="B1478" t="s">
        <v>1816</v>
      </c>
      <c r="C1478">
        <v>26</v>
      </c>
      <c r="D1478" t="s">
        <v>25</v>
      </c>
      <c r="E1478">
        <v>2601052</v>
      </c>
    </row>
    <row r="1479" spans="1:5" x14ac:dyDescent="0.35">
      <c r="A1479">
        <v>2601102</v>
      </c>
      <c r="B1479" t="s">
        <v>1817</v>
      </c>
      <c r="C1479">
        <v>26</v>
      </c>
      <c r="D1479" t="s">
        <v>25</v>
      </c>
      <c r="E1479">
        <v>2601102</v>
      </c>
    </row>
    <row r="1480" spans="1:5" x14ac:dyDescent="0.35">
      <c r="A1480">
        <v>2601201</v>
      </c>
      <c r="B1480" t="s">
        <v>1818</v>
      </c>
      <c r="C1480">
        <v>26</v>
      </c>
      <c r="D1480" t="s">
        <v>25</v>
      </c>
      <c r="E1480">
        <v>2601201</v>
      </c>
    </row>
    <row r="1481" spans="1:5" x14ac:dyDescent="0.35">
      <c r="A1481">
        <v>2601300</v>
      </c>
      <c r="B1481" t="s">
        <v>1819</v>
      </c>
      <c r="C1481">
        <v>26</v>
      </c>
      <c r="D1481" t="s">
        <v>25</v>
      </c>
      <c r="E1481">
        <v>2601300</v>
      </c>
    </row>
    <row r="1482" spans="1:5" x14ac:dyDescent="0.35">
      <c r="A1482">
        <v>2601409</v>
      </c>
      <c r="B1482" t="s">
        <v>1820</v>
      </c>
      <c r="C1482">
        <v>26</v>
      </c>
      <c r="D1482" t="s">
        <v>25</v>
      </c>
      <c r="E1482">
        <v>2601409</v>
      </c>
    </row>
    <row r="1483" spans="1:5" x14ac:dyDescent="0.35">
      <c r="A1483">
        <v>2601508</v>
      </c>
      <c r="B1483" t="s">
        <v>1821</v>
      </c>
      <c r="C1483">
        <v>26</v>
      </c>
      <c r="D1483" t="s">
        <v>25</v>
      </c>
      <c r="E1483">
        <v>2601508</v>
      </c>
    </row>
    <row r="1484" spans="1:5" x14ac:dyDescent="0.35">
      <c r="A1484">
        <v>2601607</v>
      </c>
      <c r="B1484" t="s">
        <v>1822</v>
      </c>
      <c r="C1484">
        <v>26</v>
      </c>
      <c r="D1484" t="s">
        <v>25</v>
      </c>
      <c r="E1484">
        <v>2601607</v>
      </c>
    </row>
    <row r="1485" spans="1:5" x14ac:dyDescent="0.35">
      <c r="A1485">
        <v>2601706</v>
      </c>
      <c r="B1485" t="s">
        <v>1823</v>
      </c>
      <c r="C1485">
        <v>26</v>
      </c>
      <c r="D1485" t="s">
        <v>25</v>
      </c>
      <c r="E1485">
        <v>2601706</v>
      </c>
    </row>
    <row r="1486" spans="1:5" x14ac:dyDescent="0.35">
      <c r="A1486">
        <v>2601805</v>
      </c>
      <c r="B1486" t="s">
        <v>1824</v>
      </c>
      <c r="C1486">
        <v>26</v>
      </c>
      <c r="D1486" t="s">
        <v>25</v>
      </c>
      <c r="E1486">
        <v>2601805</v>
      </c>
    </row>
    <row r="1487" spans="1:5" x14ac:dyDescent="0.35">
      <c r="A1487">
        <v>2601904</v>
      </c>
      <c r="B1487" t="s">
        <v>1825</v>
      </c>
      <c r="C1487">
        <v>26</v>
      </c>
      <c r="D1487" t="s">
        <v>25</v>
      </c>
      <c r="E1487">
        <v>2601904</v>
      </c>
    </row>
    <row r="1488" spans="1:5" x14ac:dyDescent="0.35">
      <c r="A1488">
        <v>2602001</v>
      </c>
      <c r="B1488" t="s">
        <v>1826</v>
      </c>
      <c r="C1488">
        <v>26</v>
      </c>
      <c r="D1488" t="s">
        <v>25</v>
      </c>
      <c r="E1488">
        <v>2602001</v>
      </c>
    </row>
    <row r="1489" spans="1:5" x14ac:dyDescent="0.35">
      <c r="A1489">
        <v>2602100</v>
      </c>
      <c r="B1489" t="s">
        <v>1827</v>
      </c>
      <c r="C1489">
        <v>26</v>
      </c>
      <c r="D1489" t="s">
        <v>25</v>
      </c>
      <c r="E1489">
        <v>2602100</v>
      </c>
    </row>
    <row r="1490" spans="1:5" x14ac:dyDescent="0.35">
      <c r="A1490">
        <v>2602209</v>
      </c>
      <c r="B1490" t="s">
        <v>856</v>
      </c>
      <c r="C1490">
        <v>26</v>
      </c>
      <c r="D1490" t="s">
        <v>25</v>
      </c>
      <c r="E1490">
        <v>2602209</v>
      </c>
    </row>
    <row r="1491" spans="1:5" x14ac:dyDescent="0.35">
      <c r="A1491">
        <v>2602308</v>
      </c>
      <c r="B1491" t="s">
        <v>547</v>
      </c>
      <c r="C1491">
        <v>26</v>
      </c>
      <c r="D1491" t="s">
        <v>25</v>
      </c>
      <c r="E1491">
        <v>2602308</v>
      </c>
    </row>
    <row r="1492" spans="1:5" x14ac:dyDescent="0.35">
      <c r="A1492">
        <v>2602407</v>
      </c>
      <c r="B1492" t="s">
        <v>1828</v>
      </c>
      <c r="C1492">
        <v>26</v>
      </c>
      <c r="D1492" t="s">
        <v>25</v>
      </c>
      <c r="E1492">
        <v>2602407</v>
      </c>
    </row>
    <row r="1493" spans="1:5" x14ac:dyDescent="0.35">
      <c r="A1493">
        <v>2602506</v>
      </c>
      <c r="B1493" t="s">
        <v>1456</v>
      </c>
      <c r="C1493">
        <v>26</v>
      </c>
      <c r="D1493" t="s">
        <v>25</v>
      </c>
      <c r="E1493">
        <v>2602506</v>
      </c>
    </row>
    <row r="1494" spans="1:5" x14ac:dyDescent="0.35">
      <c r="A1494">
        <v>2602605</v>
      </c>
      <c r="B1494" t="s">
        <v>1829</v>
      </c>
      <c r="C1494">
        <v>26</v>
      </c>
      <c r="D1494" t="s">
        <v>25</v>
      </c>
      <c r="E1494">
        <v>2602605</v>
      </c>
    </row>
    <row r="1495" spans="1:5" x14ac:dyDescent="0.35">
      <c r="A1495">
        <v>2602704</v>
      </c>
      <c r="B1495" t="s">
        <v>1830</v>
      </c>
      <c r="C1495">
        <v>26</v>
      </c>
      <c r="D1495" t="s">
        <v>25</v>
      </c>
      <c r="E1495">
        <v>2602704</v>
      </c>
    </row>
    <row r="1496" spans="1:5" x14ac:dyDescent="0.35">
      <c r="A1496">
        <v>2602803</v>
      </c>
      <c r="B1496" t="s">
        <v>1831</v>
      </c>
      <c r="C1496">
        <v>26</v>
      </c>
      <c r="D1496" t="s">
        <v>25</v>
      </c>
      <c r="E1496">
        <v>2602803</v>
      </c>
    </row>
    <row r="1497" spans="1:5" x14ac:dyDescent="0.35">
      <c r="A1497">
        <v>2602902</v>
      </c>
      <c r="B1497" t="s">
        <v>1832</v>
      </c>
      <c r="C1497">
        <v>26</v>
      </c>
      <c r="D1497" t="s">
        <v>25</v>
      </c>
      <c r="E1497">
        <v>2602902</v>
      </c>
    </row>
    <row r="1498" spans="1:5" x14ac:dyDescent="0.35">
      <c r="A1498">
        <v>2603009</v>
      </c>
      <c r="B1498" t="s">
        <v>1833</v>
      </c>
      <c r="C1498">
        <v>26</v>
      </c>
      <c r="D1498" t="s">
        <v>25</v>
      </c>
      <c r="E1498">
        <v>2603009</v>
      </c>
    </row>
    <row r="1499" spans="1:5" x14ac:dyDescent="0.35">
      <c r="A1499">
        <v>2603108</v>
      </c>
      <c r="B1499" t="s">
        <v>714</v>
      </c>
      <c r="C1499">
        <v>26</v>
      </c>
      <c r="D1499" t="s">
        <v>25</v>
      </c>
      <c r="E1499">
        <v>2603108</v>
      </c>
    </row>
    <row r="1500" spans="1:5" x14ac:dyDescent="0.35">
      <c r="A1500">
        <v>2603207</v>
      </c>
      <c r="B1500" t="s">
        <v>1834</v>
      </c>
      <c r="C1500">
        <v>26</v>
      </c>
      <c r="D1500" t="s">
        <v>25</v>
      </c>
      <c r="E1500">
        <v>2603207</v>
      </c>
    </row>
    <row r="1501" spans="1:5" x14ac:dyDescent="0.35">
      <c r="A1501">
        <v>2603306</v>
      </c>
      <c r="B1501" t="s">
        <v>1835</v>
      </c>
      <c r="C1501">
        <v>26</v>
      </c>
      <c r="D1501" t="s">
        <v>25</v>
      </c>
      <c r="E1501">
        <v>2603306</v>
      </c>
    </row>
    <row r="1502" spans="1:5" x14ac:dyDescent="0.35">
      <c r="A1502">
        <v>2603405</v>
      </c>
      <c r="B1502" t="s">
        <v>1836</v>
      </c>
      <c r="C1502">
        <v>26</v>
      </c>
      <c r="D1502" t="s">
        <v>25</v>
      </c>
      <c r="E1502">
        <v>2603405</v>
      </c>
    </row>
    <row r="1503" spans="1:5" x14ac:dyDescent="0.35">
      <c r="A1503">
        <v>2603454</v>
      </c>
      <c r="B1503" t="s">
        <v>1837</v>
      </c>
      <c r="C1503">
        <v>26</v>
      </c>
      <c r="D1503" t="s">
        <v>25</v>
      </c>
      <c r="E1503">
        <v>2603454</v>
      </c>
    </row>
    <row r="1504" spans="1:5" x14ac:dyDescent="0.35">
      <c r="A1504">
        <v>2603504</v>
      </c>
      <c r="B1504" t="s">
        <v>1838</v>
      </c>
      <c r="C1504">
        <v>26</v>
      </c>
      <c r="D1504" t="s">
        <v>25</v>
      </c>
      <c r="E1504">
        <v>2603504</v>
      </c>
    </row>
    <row r="1505" spans="1:5" x14ac:dyDescent="0.35">
      <c r="A1505">
        <v>2603603</v>
      </c>
      <c r="B1505" t="s">
        <v>1839</v>
      </c>
      <c r="C1505">
        <v>26</v>
      </c>
      <c r="D1505" t="s">
        <v>25</v>
      </c>
      <c r="E1505">
        <v>2603603</v>
      </c>
    </row>
    <row r="1506" spans="1:5" x14ac:dyDescent="0.35">
      <c r="A1506">
        <v>2603702</v>
      </c>
      <c r="B1506" t="s">
        <v>1840</v>
      </c>
      <c r="C1506">
        <v>26</v>
      </c>
      <c r="D1506" t="s">
        <v>25</v>
      </c>
      <c r="E1506">
        <v>2603702</v>
      </c>
    </row>
    <row r="1507" spans="1:5" x14ac:dyDescent="0.35">
      <c r="A1507">
        <v>2603801</v>
      </c>
      <c r="B1507" t="s">
        <v>1841</v>
      </c>
      <c r="C1507">
        <v>26</v>
      </c>
      <c r="D1507" t="s">
        <v>25</v>
      </c>
      <c r="E1507">
        <v>2603801</v>
      </c>
    </row>
    <row r="1508" spans="1:5" x14ac:dyDescent="0.35">
      <c r="A1508">
        <v>2603900</v>
      </c>
      <c r="B1508" t="s">
        <v>1842</v>
      </c>
      <c r="C1508">
        <v>26</v>
      </c>
      <c r="D1508" t="s">
        <v>25</v>
      </c>
      <c r="E1508">
        <v>2603900</v>
      </c>
    </row>
    <row r="1509" spans="1:5" x14ac:dyDescent="0.35">
      <c r="A1509">
        <v>2603926</v>
      </c>
      <c r="B1509" t="s">
        <v>1843</v>
      </c>
      <c r="C1509">
        <v>26</v>
      </c>
      <c r="D1509" t="s">
        <v>25</v>
      </c>
      <c r="E1509">
        <v>2603926</v>
      </c>
    </row>
    <row r="1510" spans="1:5" x14ac:dyDescent="0.35">
      <c r="A1510">
        <v>2604007</v>
      </c>
      <c r="B1510" t="s">
        <v>1844</v>
      </c>
      <c r="C1510">
        <v>26</v>
      </c>
      <c r="D1510" t="s">
        <v>25</v>
      </c>
      <c r="E1510">
        <v>2604007</v>
      </c>
    </row>
    <row r="1511" spans="1:5" x14ac:dyDescent="0.35">
      <c r="A1511">
        <v>2604106</v>
      </c>
      <c r="B1511" t="s">
        <v>1845</v>
      </c>
      <c r="C1511">
        <v>26</v>
      </c>
      <c r="D1511" t="s">
        <v>25</v>
      </c>
      <c r="E1511">
        <v>2604106</v>
      </c>
    </row>
    <row r="1512" spans="1:5" x14ac:dyDescent="0.35">
      <c r="A1512">
        <v>2604155</v>
      </c>
      <c r="B1512" t="s">
        <v>1846</v>
      </c>
      <c r="C1512">
        <v>26</v>
      </c>
      <c r="D1512" t="s">
        <v>25</v>
      </c>
      <c r="E1512">
        <v>2604155</v>
      </c>
    </row>
    <row r="1513" spans="1:5" x14ac:dyDescent="0.35">
      <c r="A1513">
        <v>2604205</v>
      </c>
      <c r="B1513" t="s">
        <v>1847</v>
      </c>
      <c r="C1513">
        <v>26</v>
      </c>
      <c r="D1513" t="s">
        <v>25</v>
      </c>
      <c r="E1513">
        <v>2604205</v>
      </c>
    </row>
    <row r="1514" spans="1:5" x14ac:dyDescent="0.35">
      <c r="A1514">
        <v>2604304</v>
      </c>
      <c r="B1514" t="s">
        <v>1302</v>
      </c>
      <c r="C1514">
        <v>26</v>
      </c>
      <c r="D1514" t="s">
        <v>25</v>
      </c>
      <c r="E1514">
        <v>2604304</v>
      </c>
    </row>
    <row r="1515" spans="1:5" x14ac:dyDescent="0.35">
      <c r="A1515">
        <v>2604403</v>
      </c>
      <c r="B1515" t="s">
        <v>1848</v>
      </c>
      <c r="C1515">
        <v>26</v>
      </c>
      <c r="D1515" t="s">
        <v>25</v>
      </c>
      <c r="E1515">
        <v>2604403</v>
      </c>
    </row>
    <row r="1516" spans="1:5" x14ac:dyDescent="0.35">
      <c r="A1516">
        <v>2604502</v>
      </c>
      <c r="B1516" t="s">
        <v>1849</v>
      </c>
      <c r="C1516">
        <v>26</v>
      </c>
      <c r="D1516" t="s">
        <v>25</v>
      </c>
      <c r="E1516">
        <v>2604502</v>
      </c>
    </row>
    <row r="1517" spans="1:5" x14ac:dyDescent="0.35">
      <c r="A1517">
        <v>2604601</v>
      </c>
      <c r="B1517" t="s">
        <v>1656</v>
      </c>
      <c r="C1517">
        <v>26</v>
      </c>
      <c r="D1517" t="s">
        <v>25</v>
      </c>
      <c r="E1517">
        <v>2604601</v>
      </c>
    </row>
    <row r="1518" spans="1:5" x14ac:dyDescent="0.35">
      <c r="A1518">
        <v>2604700</v>
      </c>
      <c r="B1518" t="s">
        <v>1850</v>
      </c>
      <c r="C1518">
        <v>26</v>
      </c>
      <c r="D1518" t="s">
        <v>25</v>
      </c>
      <c r="E1518">
        <v>2604700</v>
      </c>
    </row>
    <row r="1519" spans="1:5" x14ac:dyDescent="0.35">
      <c r="A1519">
        <v>2604809</v>
      </c>
      <c r="B1519" t="s">
        <v>1851</v>
      </c>
      <c r="C1519">
        <v>26</v>
      </c>
      <c r="D1519" t="s">
        <v>25</v>
      </c>
      <c r="E1519">
        <v>2604809</v>
      </c>
    </row>
    <row r="1520" spans="1:5" x14ac:dyDescent="0.35">
      <c r="A1520">
        <v>2604908</v>
      </c>
      <c r="B1520" t="s">
        <v>1852</v>
      </c>
      <c r="C1520">
        <v>26</v>
      </c>
      <c r="D1520" t="s">
        <v>25</v>
      </c>
      <c r="E1520">
        <v>2604908</v>
      </c>
    </row>
    <row r="1521" spans="1:5" x14ac:dyDescent="0.35">
      <c r="A1521">
        <v>2605004</v>
      </c>
      <c r="B1521" t="s">
        <v>1853</v>
      </c>
      <c r="C1521">
        <v>26</v>
      </c>
      <c r="D1521" t="s">
        <v>25</v>
      </c>
      <c r="E1521">
        <v>2605004</v>
      </c>
    </row>
    <row r="1522" spans="1:5" x14ac:dyDescent="0.35">
      <c r="A1522">
        <v>2605103</v>
      </c>
      <c r="B1522" t="s">
        <v>1854</v>
      </c>
      <c r="C1522">
        <v>26</v>
      </c>
      <c r="D1522" t="s">
        <v>25</v>
      </c>
      <c r="E1522">
        <v>2605103</v>
      </c>
    </row>
    <row r="1523" spans="1:5" x14ac:dyDescent="0.35">
      <c r="A1523">
        <v>2605152</v>
      </c>
      <c r="B1523" t="s">
        <v>1855</v>
      </c>
      <c r="C1523">
        <v>26</v>
      </c>
      <c r="D1523" t="s">
        <v>25</v>
      </c>
      <c r="E1523">
        <v>2605152</v>
      </c>
    </row>
    <row r="1524" spans="1:5" x14ac:dyDescent="0.35">
      <c r="A1524">
        <v>2605202</v>
      </c>
      <c r="B1524" t="s">
        <v>1856</v>
      </c>
      <c r="C1524">
        <v>26</v>
      </c>
      <c r="D1524" t="s">
        <v>25</v>
      </c>
      <c r="E1524">
        <v>2605202</v>
      </c>
    </row>
    <row r="1525" spans="1:5" x14ac:dyDescent="0.35">
      <c r="A1525">
        <v>2605301</v>
      </c>
      <c r="B1525" t="s">
        <v>1857</v>
      </c>
      <c r="C1525">
        <v>26</v>
      </c>
      <c r="D1525" t="s">
        <v>25</v>
      </c>
      <c r="E1525">
        <v>2605301</v>
      </c>
    </row>
    <row r="1526" spans="1:5" x14ac:dyDescent="0.35">
      <c r="A1526">
        <v>2605400</v>
      </c>
      <c r="B1526" t="s">
        <v>1858</v>
      </c>
      <c r="C1526">
        <v>26</v>
      </c>
      <c r="D1526" t="s">
        <v>25</v>
      </c>
      <c r="E1526">
        <v>2605400</v>
      </c>
    </row>
    <row r="1527" spans="1:5" x14ac:dyDescent="0.35">
      <c r="A1527">
        <v>2605459</v>
      </c>
      <c r="B1527" t="s">
        <v>1859</v>
      </c>
      <c r="C1527">
        <v>26</v>
      </c>
      <c r="D1527" t="s">
        <v>25</v>
      </c>
      <c r="E1527">
        <v>2605459</v>
      </c>
    </row>
    <row r="1528" spans="1:5" x14ac:dyDescent="0.35">
      <c r="A1528">
        <v>2605509</v>
      </c>
      <c r="B1528" t="s">
        <v>1860</v>
      </c>
      <c r="C1528">
        <v>26</v>
      </c>
      <c r="D1528" t="s">
        <v>25</v>
      </c>
      <c r="E1528">
        <v>2605509</v>
      </c>
    </row>
    <row r="1529" spans="1:5" x14ac:dyDescent="0.35">
      <c r="A1529">
        <v>2605608</v>
      </c>
      <c r="B1529" t="s">
        <v>1861</v>
      </c>
      <c r="C1529">
        <v>26</v>
      </c>
      <c r="D1529" t="s">
        <v>25</v>
      </c>
      <c r="E1529">
        <v>2605608</v>
      </c>
    </row>
    <row r="1530" spans="1:5" x14ac:dyDescent="0.35">
      <c r="A1530">
        <v>2605707</v>
      </c>
      <c r="B1530" t="s">
        <v>1862</v>
      </c>
      <c r="C1530">
        <v>26</v>
      </c>
      <c r="D1530" t="s">
        <v>25</v>
      </c>
      <c r="E1530">
        <v>2605707</v>
      </c>
    </row>
    <row r="1531" spans="1:5" x14ac:dyDescent="0.35">
      <c r="A1531">
        <v>2605806</v>
      </c>
      <c r="B1531" t="s">
        <v>1863</v>
      </c>
      <c r="C1531">
        <v>26</v>
      </c>
      <c r="D1531" t="s">
        <v>25</v>
      </c>
      <c r="E1531">
        <v>2605806</v>
      </c>
    </row>
    <row r="1532" spans="1:5" x14ac:dyDescent="0.35">
      <c r="A1532">
        <v>2605905</v>
      </c>
      <c r="B1532" t="s">
        <v>1864</v>
      </c>
      <c r="C1532">
        <v>26</v>
      </c>
      <c r="D1532" t="s">
        <v>25</v>
      </c>
      <c r="E1532">
        <v>2605905</v>
      </c>
    </row>
    <row r="1533" spans="1:5" x14ac:dyDescent="0.35">
      <c r="A1533">
        <v>2606002</v>
      </c>
      <c r="B1533" t="s">
        <v>1865</v>
      </c>
      <c r="C1533">
        <v>26</v>
      </c>
      <c r="D1533" t="s">
        <v>25</v>
      </c>
      <c r="E1533">
        <v>2606002</v>
      </c>
    </row>
    <row r="1534" spans="1:5" x14ac:dyDescent="0.35">
      <c r="A1534">
        <v>2606101</v>
      </c>
      <c r="B1534" t="s">
        <v>1866</v>
      </c>
      <c r="C1534">
        <v>26</v>
      </c>
      <c r="D1534" t="s">
        <v>25</v>
      </c>
      <c r="E1534">
        <v>2606101</v>
      </c>
    </row>
    <row r="1535" spans="1:5" x14ac:dyDescent="0.35">
      <c r="A1535">
        <v>2606200</v>
      </c>
      <c r="B1535" t="s">
        <v>1867</v>
      </c>
      <c r="C1535">
        <v>26</v>
      </c>
      <c r="D1535" t="s">
        <v>25</v>
      </c>
      <c r="E1535">
        <v>2606200</v>
      </c>
    </row>
    <row r="1536" spans="1:5" x14ac:dyDescent="0.35">
      <c r="A1536">
        <v>2606309</v>
      </c>
      <c r="B1536" t="s">
        <v>1868</v>
      </c>
      <c r="C1536">
        <v>26</v>
      </c>
      <c r="D1536" t="s">
        <v>25</v>
      </c>
      <c r="E1536">
        <v>2606309</v>
      </c>
    </row>
    <row r="1537" spans="1:5" x14ac:dyDescent="0.35">
      <c r="A1537">
        <v>2606408</v>
      </c>
      <c r="B1537" t="s">
        <v>1869</v>
      </c>
      <c r="C1537">
        <v>26</v>
      </c>
      <c r="D1537" t="s">
        <v>25</v>
      </c>
      <c r="E1537">
        <v>2606408</v>
      </c>
    </row>
    <row r="1538" spans="1:5" x14ac:dyDescent="0.35">
      <c r="A1538">
        <v>2606507</v>
      </c>
      <c r="B1538" t="s">
        <v>1870</v>
      </c>
      <c r="C1538">
        <v>26</v>
      </c>
      <c r="D1538" t="s">
        <v>25</v>
      </c>
      <c r="E1538">
        <v>2606507</v>
      </c>
    </row>
    <row r="1539" spans="1:5" x14ac:dyDescent="0.35">
      <c r="A1539">
        <v>2606606</v>
      </c>
      <c r="B1539" t="s">
        <v>1871</v>
      </c>
      <c r="C1539">
        <v>26</v>
      </c>
      <c r="D1539" t="s">
        <v>25</v>
      </c>
      <c r="E1539">
        <v>2606606</v>
      </c>
    </row>
    <row r="1540" spans="1:5" x14ac:dyDescent="0.35">
      <c r="A1540">
        <v>2606705</v>
      </c>
      <c r="B1540" t="s">
        <v>1872</v>
      </c>
      <c r="C1540">
        <v>26</v>
      </c>
      <c r="D1540" t="s">
        <v>25</v>
      </c>
      <c r="E1540">
        <v>2606705</v>
      </c>
    </row>
    <row r="1541" spans="1:5" x14ac:dyDescent="0.35">
      <c r="A1541">
        <v>2606804</v>
      </c>
      <c r="B1541" t="s">
        <v>1873</v>
      </c>
      <c r="C1541">
        <v>26</v>
      </c>
      <c r="D1541" t="s">
        <v>25</v>
      </c>
      <c r="E1541">
        <v>2606804</v>
      </c>
    </row>
    <row r="1542" spans="1:5" x14ac:dyDescent="0.35">
      <c r="A1542">
        <v>2606903</v>
      </c>
      <c r="B1542" t="s">
        <v>1874</v>
      </c>
      <c r="C1542">
        <v>26</v>
      </c>
      <c r="D1542" t="s">
        <v>25</v>
      </c>
      <c r="E1542">
        <v>2606903</v>
      </c>
    </row>
    <row r="1543" spans="1:5" x14ac:dyDescent="0.35">
      <c r="A1543">
        <v>2607000</v>
      </c>
      <c r="B1543" t="s">
        <v>1875</v>
      </c>
      <c r="C1543">
        <v>26</v>
      </c>
      <c r="D1543" t="s">
        <v>25</v>
      </c>
      <c r="E1543">
        <v>2607000</v>
      </c>
    </row>
    <row r="1544" spans="1:5" x14ac:dyDescent="0.35">
      <c r="A1544">
        <v>2607109</v>
      </c>
      <c r="B1544" t="s">
        <v>1876</v>
      </c>
      <c r="C1544">
        <v>26</v>
      </c>
      <c r="D1544" t="s">
        <v>25</v>
      </c>
      <c r="E1544">
        <v>2607109</v>
      </c>
    </row>
    <row r="1545" spans="1:5" x14ac:dyDescent="0.35">
      <c r="A1545">
        <v>2607208</v>
      </c>
      <c r="B1545" s="83" t="s">
        <v>1877</v>
      </c>
      <c r="C1545">
        <v>26</v>
      </c>
      <c r="D1545" t="s">
        <v>25</v>
      </c>
      <c r="E1545">
        <v>2607208</v>
      </c>
    </row>
    <row r="1546" spans="1:5" x14ac:dyDescent="0.35">
      <c r="A1546">
        <v>2607307</v>
      </c>
      <c r="B1546" t="s">
        <v>1878</v>
      </c>
      <c r="C1546">
        <v>26</v>
      </c>
      <c r="D1546" t="s">
        <v>25</v>
      </c>
      <c r="E1546">
        <v>2607307</v>
      </c>
    </row>
    <row r="1547" spans="1:5" x14ac:dyDescent="0.35">
      <c r="A1547">
        <v>2607406</v>
      </c>
      <c r="B1547" t="s">
        <v>1879</v>
      </c>
      <c r="C1547">
        <v>26</v>
      </c>
      <c r="D1547" t="s">
        <v>25</v>
      </c>
      <c r="E1547">
        <v>2607406</v>
      </c>
    </row>
    <row r="1548" spans="1:5" x14ac:dyDescent="0.35">
      <c r="A1548">
        <v>2607505</v>
      </c>
      <c r="B1548" t="s">
        <v>1880</v>
      </c>
      <c r="C1548">
        <v>26</v>
      </c>
      <c r="D1548" t="s">
        <v>25</v>
      </c>
      <c r="E1548">
        <v>2607505</v>
      </c>
    </row>
    <row r="1549" spans="1:5" x14ac:dyDescent="0.35">
      <c r="A1549">
        <v>2607604</v>
      </c>
      <c r="B1549" t="s">
        <v>1881</v>
      </c>
      <c r="C1549">
        <v>26</v>
      </c>
      <c r="D1549" t="s">
        <v>25</v>
      </c>
      <c r="E1549">
        <v>2607604</v>
      </c>
    </row>
    <row r="1550" spans="1:5" x14ac:dyDescent="0.35">
      <c r="A1550">
        <v>2607653</v>
      </c>
      <c r="B1550" t="s">
        <v>1882</v>
      </c>
      <c r="C1550">
        <v>26</v>
      </c>
      <c r="D1550" t="s">
        <v>25</v>
      </c>
      <c r="E1550">
        <v>2607653</v>
      </c>
    </row>
    <row r="1551" spans="1:5" x14ac:dyDescent="0.35">
      <c r="A1551">
        <v>2607703</v>
      </c>
      <c r="B1551" t="s">
        <v>1883</v>
      </c>
      <c r="C1551">
        <v>26</v>
      </c>
      <c r="D1551" t="s">
        <v>25</v>
      </c>
      <c r="E1551">
        <v>2607703</v>
      </c>
    </row>
    <row r="1552" spans="1:5" x14ac:dyDescent="0.35">
      <c r="A1552">
        <v>2607752</v>
      </c>
      <c r="B1552" t="s">
        <v>1884</v>
      </c>
      <c r="C1552">
        <v>26</v>
      </c>
      <c r="D1552" t="s">
        <v>25</v>
      </c>
      <c r="E1552">
        <v>2607752</v>
      </c>
    </row>
    <row r="1553" spans="1:5" x14ac:dyDescent="0.35">
      <c r="A1553">
        <v>2607802</v>
      </c>
      <c r="B1553" t="s">
        <v>1885</v>
      </c>
      <c r="C1553">
        <v>26</v>
      </c>
      <c r="D1553" t="s">
        <v>25</v>
      </c>
      <c r="E1553">
        <v>2607802</v>
      </c>
    </row>
    <row r="1554" spans="1:5" x14ac:dyDescent="0.35">
      <c r="A1554">
        <v>2607901</v>
      </c>
      <c r="B1554" t="s">
        <v>1886</v>
      </c>
      <c r="C1554">
        <v>26</v>
      </c>
      <c r="D1554" t="s">
        <v>25</v>
      </c>
      <c r="E1554">
        <v>2607901</v>
      </c>
    </row>
    <row r="1555" spans="1:5" x14ac:dyDescent="0.35">
      <c r="A1555">
        <v>2607950</v>
      </c>
      <c r="B1555" t="s">
        <v>1887</v>
      </c>
      <c r="C1555">
        <v>26</v>
      </c>
      <c r="D1555" t="s">
        <v>25</v>
      </c>
      <c r="E1555">
        <v>2607950</v>
      </c>
    </row>
    <row r="1556" spans="1:5" x14ac:dyDescent="0.35">
      <c r="A1556">
        <v>2608008</v>
      </c>
      <c r="B1556" t="s">
        <v>1888</v>
      </c>
      <c r="C1556">
        <v>26</v>
      </c>
      <c r="D1556" t="s">
        <v>25</v>
      </c>
      <c r="E1556">
        <v>2608008</v>
      </c>
    </row>
    <row r="1557" spans="1:5" x14ac:dyDescent="0.35">
      <c r="A1557">
        <v>2608057</v>
      </c>
      <c r="B1557" t="s">
        <v>916</v>
      </c>
      <c r="C1557">
        <v>26</v>
      </c>
      <c r="D1557" t="s">
        <v>25</v>
      </c>
      <c r="E1557">
        <v>2608057</v>
      </c>
    </row>
    <row r="1558" spans="1:5" x14ac:dyDescent="0.35">
      <c r="A1558">
        <v>2608107</v>
      </c>
      <c r="B1558" t="s">
        <v>1889</v>
      </c>
      <c r="C1558">
        <v>26</v>
      </c>
      <c r="D1558" t="s">
        <v>25</v>
      </c>
      <c r="E1558">
        <v>2608107</v>
      </c>
    </row>
    <row r="1559" spans="1:5" x14ac:dyDescent="0.35">
      <c r="A1559">
        <v>2608206</v>
      </c>
      <c r="B1559" t="s">
        <v>1890</v>
      </c>
      <c r="C1559">
        <v>26</v>
      </c>
      <c r="D1559" t="s">
        <v>25</v>
      </c>
      <c r="E1559">
        <v>2608206</v>
      </c>
    </row>
    <row r="1560" spans="1:5" x14ac:dyDescent="0.35">
      <c r="A1560">
        <v>2608255</v>
      </c>
      <c r="B1560" t="s">
        <v>1891</v>
      </c>
      <c r="C1560">
        <v>26</v>
      </c>
      <c r="D1560" t="s">
        <v>25</v>
      </c>
      <c r="E1560">
        <v>2608255</v>
      </c>
    </row>
    <row r="1561" spans="1:5" x14ac:dyDescent="0.35">
      <c r="A1561">
        <v>2608305</v>
      </c>
      <c r="B1561" t="s">
        <v>1892</v>
      </c>
      <c r="C1561">
        <v>26</v>
      </c>
      <c r="D1561" t="s">
        <v>25</v>
      </c>
      <c r="E1561">
        <v>2608305</v>
      </c>
    </row>
    <row r="1562" spans="1:5" x14ac:dyDescent="0.35">
      <c r="A1562">
        <v>2608404</v>
      </c>
      <c r="B1562" t="s">
        <v>1147</v>
      </c>
      <c r="C1562">
        <v>26</v>
      </c>
      <c r="D1562" t="s">
        <v>25</v>
      </c>
      <c r="E1562">
        <v>2608404</v>
      </c>
    </row>
    <row r="1563" spans="1:5" x14ac:dyDescent="0.35">
      <c r="A1563">
        <v>2608453</v>
      </c>
      <c r="B1563" t="s">
        <v>1893</v>
      </c>
      <c r="C1563">
        <v>26</v>
      </c>
      <c r="D1563" t="s">
        <v>25</v>
      </c>
      <c r="E1563">
        <v>2608453</v>
      </c>
    </row>
    <row r="1564" spans="1:5" x14ac:dyDescent="0.35">
      <c r="A1564">
        <v>2608503</v>
      </c>
      <c r="B1564" t="s">
        <v>1894</v>
      </c>
      <c r="C1564">
        <v>26</v>
      </c>
      <c r="D1564" t="s">
        <v>25</v>
      </c>
      <c r="E1564">
        <v>2608503</v>
      </c>
    </row>
    <row r="1565" spans="1:5" x14ac:dyDescent="0.35">
      <c r="A1565">
        <v>2608602</v>
      </c>
      <c r="B1565" t="s">
        <v>1895</v>
      </c>
      <c r="C1565">
        <v>26</v>
      </c>
      <c r="D1565" t="s">
        <v>25</v>
      </c>
      <c r="E1565">
        <v>2608602</v>
      </c>
    </row>
    <row r="1566" spans="1:5" x14ac:dyDescent="0.35">
      <c r="A1566">
        <v>2608701</v>
      </c>
      <c r="B1566" t="s">
        <v>1896</v>
      </c>
      <c r="C1566">
        <v>26</v>
      </c>
      <c r="D1566" t="s">
        <v>25</v>
      </c>
      <c r="E1566">
        <v>2608701</v>
      </c>
    </row>
    <row r="1567" spans="1:5" x14ac:dyDescent="0.35">
      <c r="A1567">
        <v>2608750</v>
      </c>
      <c r="B1567" t="s">
        <v>1897</v>
      </c>
      <c r="C1567">
        <v>26</v>
      </c>
      <c r="D1567" t="s">
        <v>25</v>
      </c>
      <c r="E1567">
        <v>2608750</v>
      </c>
    </row>
    <row r="1568" spans="1:5" x14ac:dyDescent="0.35">
      <c r="A1568">
        <v>2608800</v>
      </c>
      <c r="B1568" t="s">
        <v>1898</v>
      </c>
      <c r="C1568">
        <v>26</v>
      </c>
      <c r="D1568" t="s">
        <v>25</v>
      </c>
      <c r="E1568">
        <v>2608800</v>
      </c>
    </row>
    <row r="1569" spans="1:5" x14ac:dyDescent="0.35">
      <c r="A1569">
        <v>2608909</v>
      </c>
      <c r="B1569" t="s">
        <v>1899</v>
      </c>
      <c r="C1569">
        <v>26</v>
      </c>
      <c r="D1569" t="s">
        <v>25</v>
      </c>
      <c r="E1569">
        <v>2608909</v>
      </c>
    </row>
    <row r="1570" spans="1:5" x14ac:dyDescent="0.35">
      <c r="A1570">
        <v>2609006</v>
      </c>
      <c r="B1570" t="s">
        <v>1900</v>
      </c>
      <c r="C1570">
        <v>26</v>
      </c>
      <c r="D1570" t="s">
        <v>25</v>
      </c>
      <c r="E1570">
        <v>2609006</v>
      </c>
    </row>
    <row r="1571" spans="1:5" x14ac:dyDescent="0.35">
      <c r="A1571">
        <v>2609105</v>
      </c>
      <c r="B1571" t="s">
        <v>1901</v>
      </c>
      <c r="C1571">
        <v>26</v>
      </c>
      <c r="D1571" t="s">
        <v>25</v>
      </c>
      <c r="E1571">
        <v>2609105</v>
      </c>
    </row>
    <row r="1572" spans="1:5" x14ac:dyDescent="0.35">
      <c r="A1572">
        <v>2609154</v>
      </c>
      <c r="B1572" t="s">
        <v>1902</v>
      </c>
      <c r="C1572">
        <v>26</v>
      </c>
      <c r="D1572" t="s">
        <v>25</v>
      </c>
      <c r="E1572">
        <v>2609154</v>
      </c>
    </row>
    <row r="1573" spans="1:5" x14ac:dyDescent="0.35">
      <c r="A1573">
        <v>2609204</v>
      </c>
      <c r="B1573" t="s">
        <v>1903</v>
      </c>
      <c r="C1573">
        <v>26</v>
      </c>
      <c r="D1573" t="s">
        <v>25</v>
      </c>
      <c r="E1573">
        <v>2609204</v>
      </c>
    </row>
    <row r="1574" spans="1:5" x14ac:dyDescent="0.35">
      <c r="A1574">
        <v>2609303</v>
      </c>
      <c r="B1574" t="s">
        <v>1904</v>
      </c>
      <c r="C1574">
        <v>26</v>
      </c>
      <c r="D1574" t="s">
        <v>25</v>
      </c>
      <c r="E1574">
        <v>2609303</v>
      </c>
    </row>
    <row r="1575" spans="1:5" x14ac:dyDescent="0.35">
      <c r="A1575">
        <v>2609402</v>
      </c>
      <c r="B1575" t="s">
        <v>1905</v>
      </c>
      <c r="C1575">
        <v>26</v>
      </c>
      <c r="D1575" t="s">
        <v>25</v>
      </c>
      <c r="E1575">
        <v>2609402</v>
      </c>
    </row>
    <row r="1576" spans="1:5" x14ac:dyDescent="0.35">
      <c r="A1576">
        <v>2609501</v>
      </c>
      <c r="B1576" t="s">
        <v>1906</v>
      </c>
      <c r="C1576">
        <v>26</v>
      </c>
      <c r="D1576" t="s">
        <v>25</v>
      </c>
      <c r="E1576">
        <v>2609501</v>
      </c>
    </row>
    <row r="1577" spans="1:5" x14ac:dyDescent="0.35">
      <c r="A1577">
        <v>2609600</v>
      </c>
      <c r="B1577" t="s">
        <v>1907</v>
      </c>
      <c r="C1577">
        <v>26</v>
      </c>
      <c r="D1577" t="s">
        <v>25</v>
      </c>
      <c r="E1577">
        <v>2609600</v>
      </c>
    </row>
    <row r="1578" spans="1:5" x14ac:dyDescent="0.35">
      <c r="A1578">
        <v>2609709</v>
      </c>
      <c r="B1578" t="s">
        <v>1908</v>
      </c>
      <c r="C1578">
        <v>26</v>
      </c>
      <c r="D1578" t="s">
        <v>25</v>
      </c>
      <c r="E1578">
        <v>2609709</v>
      </c>
    </row>
    <row r="1579" spans="1:5" x14ac:dyDescent="0.35">
      <c r="A1579">
        <v>2609808</v>
      </c>
      <c r="B1579" t="s">
        <v>1909</v>
      </c>
      <c r="C1579">
        <v>26</v>
      </c>
      <c r="D1579" t="s">
        <v>25</v>
      </c>
      <c r="E1579">
        <v>2609808</v>
      </c>
    </row>
    <row r="1580" spans="1:5" x14ac:dyDescent="0.35">
      <c r="A1580">
        <v>2609907</v>
      </c>
      <c r="B1580" t="s">
        <v>1910</v>
      </c>
      <c r="C1580">
        <v>26</v>
      </c>
      <c r="D1580" t="s">
        <v>25</v>
      </c>
      <c r="E1580">
        <v>2609907</v>
      </c>
    </row>
    <row r="1581" spans="1:5" x14ac:dyDescent="0.35">
      <c r="A1581">
        <v>2610004</v>
      </c>
      <c r="B1581" t="s">
        <v>1911</v>
      </c>
      <c r="C1581">
        <v>26</v>
      </c>
      <c r="D1581" t="s">
        <v>25</v>
      </c>
      <c r="E1581">
        <v>2610004</v>
      </c>
    </row>
    <row r="1582" spans="1:5" x14ac:dyDescent="0.35">
      <c r="A1582">
        <v>2610103</v>
      </c>
      <c r="B1582" t="s">
        <v>1912</v>
      </c>
      <c r="C1582">
        <v>26</v>
      </c>
      <c r="D1582" t="s">
        <v>25</v>
      </c>
      <c r="E1582">
        <v>2610103</v>
      </c>
    </row>
    <row r="1583" spans="1:5" x14ac:dyDescent="0.35">
      <c r="A1583">
        <v>2610202</v>
      </c>
      <c r="B1583" t="s">
        <v>1913</v>
      </c>
      <c r="C1583">
        <v>26</v>
      </c>
      <c r="D1583" t="s">
        <v>25</v>
      </c>
      <c r="E1583">
        <v>2610202</v>
      </c>
    </row>
    <row r="1584" spans="1:5" x14ac:dyDescent="0.35">
      <c r="A1584">
        <v>2610301</v>
      </c>
      <c r="B1584" t="s">
        <v>1914</v>
      </c>
      <c r="C1584">
        <v>26</v>
      </c>
      <c r="D1584" t="s">
        <v>25</v>
      </c>
      <c r="E1584">
        <v>2610301</v>
      </c>
    </row>
    <row r="1585" spans="1:5" x14ac:dyDescent="0.35">
      <c r="A1585">
        <v>2610400</v>
      </c>
      <c r="B1585" t="s">
        <v>1472</v>
      </c>
      <c r="C1585">
        <v>26</v>
      </c>
      <c r="D1585" t="s">
        <v>25</v>
      </c>
      <c r="E1585">
        <v>2610400</v>
      </c>
    </row>
    <row r="1586" spans="1:5" x14ac:dyDescent="0.35">
      <c r="A1586">
        <v>2610509</v>
      </c>
      <c r="B1586" t="s">
        <v>1915</v>
      </c>
      <c r="C1586">
        <v>26</v>
      </c>
      <c r="D1586" t="s">
        <v>25</v>
      </c>
      <c r="E1586">
        <v>2610509</v>
      </c>
    </row>
    <row r="1587" spans="1:5" x14ac:dyDescent="0.35">
      <c r="A1587">
        <v>2610608</v>
      </c>
      <c r="B1587" t="s">
        <v>1916</v>
      </c>
      <c r="C1587">
        <v>26</v>
      </c>
      <c r="D1587" t="s">
        <v>25</v>
      </c>
      <c r="E1587">
        <v>2610608</v>
      </c>
    </row>
    <row r="1588" spans="1:5" x14ac:dyDescent="0.35">
      <c r="A1588">
        <v>2610707</v>
      </c>
      <c r="B1588" t="s">
        <v>1729</v>
      </c>
      <c r="C1588">
        <v>26</v>
      </c>
      <c r="D1588" t="s">
        <v>25</v>
      </c>
      <c r="E1588">
        <v>2610707</v>
      </c>
    </row>
    <row r="1589" spans="1:5" x14ac:dyDescent="0.35">
      <c r="A1589">
        <v>2610806</v>
      </c>
      <c r="B1589" t="s">
        <v>1917</v>
      </c>
      <c r="C1589">
        <v>26</v>
      </c>
      <c r="D1589" t="s">
        <v>25</v>
      </c>
      <c r="E1589">
        <v>2610806</v>
      </c>
    </row>
    <row r="1590" spans="1:5" x14ac:dyDescent="0.35">
      <c r="A1590">
        <v>2610905</v>
      </c>
      <c r="B1590" t="s">
        <v>1918</v>
      </c>
      <c r="C1590">
        <v>26</v>
      </c>
      <c r="D1590" t="s">
        <v>25</v>
      </c>
      <c r="E1590">
        <v>2610905</v>
      </c>
    </row>
    <row r="1591" spans="1:5" x14ac:dyDescent="0.35">
      <c r="A1591">
        <v>2611002</v>
      </c>
      <c r="B1591" t="s">
        <v>1919</v>
      </c>
      <c r="C1591">
        <v>26</v>
      </c>
      <c r="D1591" t="s">
        <v>25</v>
      </c>
      <c r="E1591">
        <v>2611002</v>
      </c>
    </row>
    <row r="1592" spans="1:5" x14ac:dyDescent="0.35">
      <c r="A1592">
        <v>2611101</v>
      </c>
      <c r="B1592" t="s">
        <v>352</v>
      </c>
      <c r="C1592">
        <v>26</v>
      </c>
      <c r="D1592" t="s">
        <v>25</v>
      </c>
      <c r="E1592">
        <v>2611101</v>
      </c>
    </row>
    <row r="1593" spans="1:5" x14ac:dyDescent="0.35">
      <c r="A1593">
        <v>2611200</v>
      </c>
      <c r="B1593" t="s">
        <v>1920</v>
      </c>
      <c r="C1593">
        <v>26</v>
      </c>
      <c r="D1593" t="s">
        <v>25</v>
      </c>
      <c r="E1593">
        <v>2611200</v>
      </c>
    </row>
    <row r="1594" spans="1:5" x14ac:dyDescent="0.35">
      <c r="A1594">
        <v>2611309</v>
      </c>
      <c r="B1594" t="s">
        <v>1921</v>
      </c>
      <c r="C1594">
        <v>26</v>
      </c>
      <c r="D1594" t="s">
        <v>25</v>
      </c>
      <c r="E1594">
        <v>2611309</v>
      </c>
    </row>
    <row r="1595" spans="1:5" x14ac:dyDescent="0.35">
      <c r="A1595">
        <v>2611408</v>
      </c>
      <c r="B1595" t="s">
        <v>623</v>
      </c>
      <c r="C1595">
        <v>26</v>
      </c>
      <c r="D1595" t="s">
        <v>25</v>
      </c>
      <c r="E1595">
        <v>2611408</v>
      </c>
    </row>
    <row r="1596" spans="1:5" x14ac:dyDescent="0.35">
      <c r="A1596">
        <v>2611507</v>
      </c>
      <c r="B1596" t="s">
        <v>1922</v>
      </c>
      <c r="C1596">
        <v>26</v>
      </c>
      <c r="D1596" t="s">
        <v>25</v>
      </c>
      <c r="E1596">
        <v>2611507</v>
      </c>
    </row>
    <row r="1597" spans="1:5" x14ac:dyDescent="0.35">
      <c r="A1597">
        <v>2611533</v>
      </c>
      <c r="B1597" t="s">
        <v>1923</v>
      </c>
      <c r="C1597">
        <v>26</v>
      </c>
      <c r="D1597" t="s">
        <v>25</v>
      </c>
      <c r="E1597">
        <v>2611533</v>
      </c>
    </row>
    <row r="1598" spans="1:5" x14ac:dyDescent="0.35">
      <c r="A1598">
        <v>2611606</v>
      </c>
      <c r="B1598" t="s">
        <v>1924</v>
      </c>
      <c r="C1598">
        <v>26</v>
      </c>
      <c r="D1598" t="s">
        <v>25</v>
      </c>
      <c r="E1598">
        <v>2611606</v>
      </c>
    </row>
    <row r="1599" spans="1:5" x14ac:dyDescent="0.35">
      <c r="A1599">
        <v>2611705</v>
      </c>
      <c r="B1599" t="s">
        <v>1925</v>
      </c>
      <c r="C1599">
        <v>26</v>
      </c>
      <c r="D1599" t="s">
        <v>25</v>
      </c>
      <c r="E1599">
        <v>2611705</v>
      </c>
    </row>
    <row r="1600" spans="1:5" x14ac:dyDescent="0.35">
      <c r="A1600">
        <v>2611804</v>
      </c>
      <c r="B1600" t="s">
        <v>1926</v>
      </c>
      <c r="C1600">
        <v>26</v>
      </c>
      <c r="D1600" t="s">
        <v>25</v>
      </c>
      <c r="E1600">
        <v>2611804</v>
      </c>
    </row>
    <row r="1601" spans="1:5" x14ac:dyDescent="0.35">
      <c r="A1601">
        <v>2611903</v>
      </c>
      <c r="B1601" t="s">
        <v>1927</v>
      </c>
      <c r="C1601">
        <v>26</v>
      </c>
      <c r="D1601" t="s">
        <v>25</v>
      </c>
      <c r="E1601">
        <v>2611903</v>
      </c>
    </row>
    <row r="1602" spans="1:5" x14ac:dyDescent="0.35">
      <c r="A1602">
        <v>2612000</v>
      </c>
      <c r="B1602" t="s">
        <v>1928</v>
      </c>
      <c r="C1602">
        <v>26</v>
      </c>
      <c r="D1602" t="s">
        <v>25</v>
      </c>
      <c r="E1602">
        <v>2612000</v>
      </c>
    </row>
    <row r="1603" spans="1:5" x14ac:dyDescent="0.35">
      <c r="A1603">
        <v>2612109</v>
      </c>
      <c r="B1603" t="s">
        <v>1754</v>
      </c>
      <c r="C1603">
        <v>26</v>
      </c>
      <c r="D1603" t="s">
        <v>25</v>
      </c>
      <c r="E1603">
        <v>2612109</v>
      </c>
    </row>
    <row r="1604" spans="1:5" x14ac:dyDescent="0.35">
      <c r="A1604">
        <v>2612208</v>
      </c>
      <c r="B1604" t="s">
        <v>1929</v>
      </c>
      <c r="C1604">
        <v>26</v>
      </c>
      <c r="D1604" t="s">
        <v>25</v>
      </c>
      <c r="E1604">
        <v>2612208</v>
      </c>
    </row>
    <row r="1605" spans="1:5" x14ac:dyDescent="0.35">
      <c r="A1605">
        <v>2612307</v>
      </c>
      <c r="B1605" t="s">
        <v>1930</v>
      </c>
      <c r="C1605">
        <v>26</v>
      </c>
      <c r="D1605" t="s">
        <v>25</v>
      </c>
      <c r="E1605">
        <v>2612307</v>
      </c>
    </row>
    <row r="1606" spans="1:5" x14ac:dyDescent="0.35">
      <c r="A1606">
        <v>2612406</v>
      </c>
      <c r="B1606" t="s">
        <v>1931</v>
      </c>
      <c r="C1606">
        <v>26</v>
      </c>
      <c r="D1606" t="s">
        <v>25</v>
      </c>
      <c r="E1606">
        <v>2612406</v>
      </c>
    </row>
    <row r="1607" spans="1:5" x14ac:dyDescent="0.35">
      <c r="A1607">
        <v>2612455</v>
      </c>
      <c r="B1607" t="s">
        <v>1558</v>
      </c>
      <c r="C1607">
        <v>26</v>
      </c>
      <c r="D1607" t="s">
        <v>25</v>
      </c>
      <c r="E1607">
        <v>2612455</v>
      </c>
    </row>
    <row r="1608" spans="1:5" x14ac:dyDescent="0.35">
      <c r="A1608">
        <v>2612471</v>
      </c>
      <c r="B1608" t="s">
        <v>1932</v>
      </c>
      <c r="C1608">
        <v>26</v>
      </c>
      <c r="D1608" t="s">
        <v>25</v>
      </c>
      <c r="E1608">
        <v>2612471</v>
      </c>
    </row>
    <row r="1609" spans="1:5" x14ac:dyDescent="0.35">
      <c r="A1609">
        <v>2612505</v>
      </c>
      <c r="B1609" t="s">
        <v>1933</v>
      </c>
      <c r="C1609">
        <v>26</v>
      </c>
      <c r="D1609" t="s">
        <v>25</v>
      </c>
      <c r="E1609">
        <v>2612505</v>
      </c>
    </row>
    <row r="1610" spans="1:5" x14ac:dyDescent="0.35">
      <c r="A1610">
        <v>2612554</v>
      </c>
      <c r="B1610" t="s">
        <v>1213</v>
      </c>
      <c r="C1610">
        <v>26</v>
      </c>
      <c r="D1610" t="s">
        <v>25</v>
      </c>
      <c r="E1610">
        <v>2612554</v>
      </c>
    </row>
    <row r="1611" spans="1:5" x14ac:dyDescent="0.35">
      <c r="A1611">
        <v>2612604</v>
      </c>
      <c r="B1611" t="s">
        <v>1934</v>
      </c>
      <c r="C1611">
        <v>26</v>
      </c>
      <c r="D1611" t="s">
        <v>25</v>
      </c>
      <c r="E1611">
        <v>2612604</v>
      </c>
    </row>
    <row r="1612" spans="1:5" x14ac:dyDescent="0.35">
      <c r="A1612">
        <v>2612703</v>
      </c>
      <c r="B1612" t="s">
        <v>1935</v>
      </c>
      <c r="C1612">
        <v>26</v>
      </c>
      <c r="D1612" t="s">
        <v>25</v>
      </c>
      <c r="E1612">
        <v>2612703</v>
      </c>
    </row>
    <row r="1613" spans="1:5" x14ac:dyDescent="0.35">
      <c r="A1613">
        <v>2612802</v>
      </c>
      <c r="B1613" t="s">
        <v>1936</v>
      </c>
      <c r="C1613">
        <v>26</v>
      </c>
      <c r="D1613" t="s">
        <v>25</v>
      </c>
      <c r="E1613">
        <v>2612802</v>
      </c>
    </row>
    <row r="1614" spans="1:5" x14ac:dyDescent="0.35">
      <c r="A1614">
        <v>2612901</v>
      </c>
      <c r="B1614" t="s">
        <v>1937</v>
      </c>
      <c r="C1614">
        <v>26</v>
      </c>
      <c r="D1614" t="s">
        <v>25</v>
      </c>
      <c r="E1614">
        <v>2612901</v>
      </c>
    </row>
    <row r="1615" spans="1:5" x14ac:dyDescent="0.35">
      <c r="A1615">
        <v>2613008</v>
      </c>
      <c r="B1615" t="s">
        <v>1938</v>
      </c>
      <c r="C1615">
        <v>26</v>
      </c>
      <c r="D1615" t="s">
        <v>25</v>
      </c>
      <c r="E1615">
        <v>2613008</v>
      </c>
    </row>
    <row r="1616" spans="1:5" x14ac:dyDescent="0.35">
      <c r="A1616">
        <v>2613107</v>
      </c>
      <c r="B1616" t="s">
        <v>1939</v>
      </c>
      <c r="C1616">
        <v>26</v>
      </c>
      <c r="D1616" t="s">
        <v>25</v>
      </c>
      <c r="E1616">
        <v>2613107</v>
      </c>
    </row>
    <row r="1617" spans="1:5" x14ac:dyDescent="0.35">
      <c r="A1617">
        <v>2613206</v>
      </c>
      <c r="B1617" t="s">
        <v>1940</v>
      </c>
      <c r="C1617">
        <v>26</v>
      </c>
      <c r="D1617" t="s">
        <v>25</v>
      </c>
      <c r="E1617">
        <v>2613206</v>
      </c>
    </row>
    <row r="1618" spans="1:5" x14ac:dyDescent="0.35">
      <c r="A1618">
        <v>2613305</v>
      </c>
      <c r="B1618" t="s">
        <v>1941</v>
      </c>
      <c r="C1618">
        <v>26</v>
      </c>
      <c r="D1618" t="s">
        <v>25</v>
      </c>
      <c r="E1618">
        <v>2613305</v>
      </c>
    </row>
    <row r="1619" spans="1:5" x14ac:dyDescent="0.35">
      <c r="A1619">
        <v>2613404</v>
      </c>
      <c r="B1619" t="s">
        <v>1942</v>
      </c>
      <c r="C1619">
        <v>26</v>
      </c>
      <c r="D1619" t="s">
        <v>25</v>
      </c>
      <c r="E1619">
        <v>2613404</v>
      </c>
    </row>
    <row r="1620" spans="1:5" x14ac:dyDescent="0.35">
      <c r="A1620">
        <v>2613503</v>
      </c>
      <c r="B1620" t="s">
        <v>1943</v>
      </c>
      <c r="C1620">
        <v>26</v>
      </c>
      <c r="D1620" t="s">
        <v>25</v>
      </c>
      <c r="E1620">
        <v>2613503</v>
      </c>
    </row>
    <row r="1621" spans="1:5" x14ac:dyDescent="0.35">
      <c r="A1621">
        <v>2613602</v>
      </c>
      <c r="B1621" t="s">
        <v>1944</v>
      </c>
      <c r="C1621">
        <v>26</v>
      </c>
      <c r="D1621" t="s">
        <v>25</v>
      </c>
      <c r="E1621">
        <v>2613602</v>
      </c>
    </row>
    <row r="1622" spans="1:5" x14ac:dyDescent="0.35">
      <c r="A1622">
        <v>2613701</v>
      </c>
      <c r="B1622" t="s">
        <v>1945</v>
      </c>
      <c r="C1622">
        <v>26</v>
      </c>
      <c r="D1622" t="s">
        <v>25</v>
      </c>
      <c r="E1622">
        <v>2613701</v>
      </c>
    </row>
    <row r="1623" spans="1:5" x14ac:dyDescent="0.35">
      <c r="A1623">
        <v>2613800</v>
      </c>
      <c r="B1623" t="s">
        <v>1014</v>
      </c>
      <c r="C1623">
        <v>26</v>
      </c>
      <c r="D1623" t="s">
        <v>25</v>
      </c>
      <c r="E1623">
        <v>2613800</v>
      </c>
    </row>
    <row r="1624" spans="1:5" x14ac:dyDescent="0.35">
      <c r="A1624">
        <v>2613909</v>
      </c>
      <c r="B1624" t="s">
        <v>1946</v>
      </c>
      <c r="C1624">
        <v>26</v>
      </c>
      <c r="D1624" t="s">
        <v>25</v>
      </c>
      <c r="E1624">
        <v>2613909</v>
      </c>
    </row>
    <row r="1625" spans="1:5" x14ac:dyDescent="0.35">
      <c r="A1625">
        <v>2614006</v>
      </c>
      <c r="B1625" t="s">
        <v>1947</v>
      </c>
      <c r="C1625">
        <v>26</v>
      </c>
      <c r="D1625" t="s">
        <v>25</v>
      </c>
      <c r="E1625">
        <v>2614006</v>
      </c>
    </row>
    <row r="1626" spans="1:5" x14ac:dyDescent="0.35">
      <c r="A1626">
        <v>2614105</v>
      </c>
      <c r="B1626" t="s">
        <v>1948</v>
      </c>
      <c r="C1626">
        <v>26</v>
      </c>
      <c r="D1626" t="s">
        <v>25</v>
      </c>
      <c r="E1626">
        <v>2614105</v>
      </c>
    </row>
    <row r="1627" spans="1:5" x14ac:dyDescent="0.35">
      <c r="A1627">
        <v>2614204</v>
      </c>
      <c r="B1627" t="s">
        <v>1949</v>
      </c>
      <c r="C1627">
        <v>26</v>
      </c>
      <c r="D1627" t="s">
        <v>25</v>
      </c>
      <c r="E1627">
        <v>2614204</v>
      </c>
    </row>
    <row r="1628" spans="1:5" x14ac:dyDescent="0.35">
      <c r="A1628">
        <v>2614303</v>
      </c>
      <c r="B1628" t="s">
        <v>1950</v>
      </c>
      <c r="C1628">
        <v>26</v>
      </c>
      <c r="D1628" t="s">
        <v>25</v>
      </c>
      <c r="E1628">
        <v>2614303</v>
      </c>
    </row>
    <row r="1629" spans="1:5" x14ac:dyDescent="0.35">
      <c r="A1629">
        <v>2614402</v>
      </c>
      <c r="B1629" t="s">
        <v>1951</v>
      </c>
      <c r="C1629">
        <v>26</v>
      </c>
      <c r="D1629" t="s">
        <v>25</v>
      </c>
      <c r="E1629">
        <v>2614402</v>
      </c>
    </row>
    <row r="1630" spans="1:5" x14ac:dyDescent="0.35">
      <c r="A1630">
        <v>2614501</v>
      </c>
      <c r="B1630" t="s">
        <v>1952</v>
      </c>
      <c r="C1630">
        <v>26</v>
      </c>
      <c r="D1630" t="s">
        <v>25</v>
      </c>
      <c r="E1630">
        <v>2614501</v>
      </c>
    </row>
    <row r="1631" spans="1:5" x14ac:dyDescent="0.35">
      <c r="A1631">
        <v>2614600</v>
      </c>
      <c r="B1631" t="s">
        <v>1953</v>
      </c>
      <c r="C1631">
        <v>26</v>
      </c>
      <c r="D1631" t="s">
        <v>25</v>
      </c>
      <c r="E1631">
        <v>2614600</v>
      </c>
    </row>
    <row r="1632" spans="1:5" x14ac:dyDescent="0.35">
      <c r="A1632">
        <v>2614709</v>
      </c>
      <c r="B1632" t="s">
        <v>1954</v>
      </c>
      <c r="C1632">
        <v>26</v>
      </c>
      <c r="D1632" t="s">
        <v>25</v>
      </c>
      <c r="E1632">
        <v>2614709</v>
      </c>
    </row>
    <row r="1633" spans="1:5" x14ac:dyDescent="0.35">
      <c r="A1633">
        <v>2614808</v>
      </c>
      <c r="B1633" t="s">
        <v>1955</v>
      </c>
      <c r="C1633">
        <v>26</v>
      </c>
      <c r="D1633" t="s">
        <v>25</v>
      </c>
      <c r="E1633">
        <v>2614808</v>
      </c>
    </row>
    <row r="1634" spans="1:5" x14ac:dyDescent="0.35">
      <c r="A1634">
        <v>2614857</v>
      </c>
      <c r="B1634" t="s">
        <v>1956</v>
      </c>
      <c r="C1634">
        <v>26</v>
      </c>
      <c r="D1634" t="s">
        <v>25</v>
      </c>
      <c r="E1634">
        <v>2614857</v>
      </c>
    </row>
    <row r="1635" spans="1:5" x14ac:dyDescent="0.35">
      <c r="A1635">
        <v>2615003</v>
      </c>
      <c r="B1635" t="s">
        <v>1957</v>
      </c>
      <c r="C1635">
        <v>26</v>
      </c>
      <c r="D1635" t="s">
        <v>25</v>
      </c>
      <c r="E1635">
        <v>2615003</v>
      </c>
    </row>
    <row r="1636" spans="1:5" x14ac:dyDescent="0.35">
      <c r="A1636">
        <v>2615102</v>
      </c>
      <c r="B1636" t="s">
        <v>1958</v>
      </c>
      <c r="C1636">
        <v>26</v>
      </c>
      <c r="D1636" t="s">
        <v>25</v>
      </c>
      <c r="E1636">
        <v>2615102</v>
      </c>
    </row>
    <row r="1637" spans="1:5" x14ac:dyDescent="0.35">
      <c r="A1637">
        <v>2615201</v>
      </c>
      <c r="B1637" t="s">
        <v>1959</v>
      </c>
      <c r="C1637">
        <v>26</v>
      </c>
      <c r="D1637" t="s">
        <v>25</v>
      </c>
      <c r="E1637">
        <v>2615201</v>
      </c>
    </row>
    <row r="1638" spans="1:5" x14ac:dyDescent="0.35">
      <c r="A1638">
        <v>2615300</v>
      </c>
      <c r="B1638" t="s">
        <v>1960</v>
      </c>
      <c r="C1638">
        <v>26</v>
      </c>
      <c r="D1638" t="s">
        <v>25</v>
      </c>
      <c r="E1638">
        <v>2615300</v>
      </c>
    </row>
    <row r="1639" spans="1:5" x14ac:dyDescent="0.35">
      <c r="A1639">
        <v>2615409</v>
      </c>
      <c r="B1639" t="s">
        <v>1961</v>
      </c>
      <c r="C1639">
        <v>26</v>
      </c>
      <c r="D1639" t="s">
        <v>25</v>
      </c>
      <c r="E1639">
        <v>2615409</v>
      </c>
    </row>
    <row r="1640" spans="1:5" x14ac:dyDescent="0.35">
      <c r="A1640">
        <v>2615508</v>
      </c>
      <c r="B1640" t="s">
        <v>1962</v>
      </c>
      <c r="C1640">
        <v>26</v>
      </c>
      <c r="D1640" t="s">
        <v>25</v>
      </c>
      <c r="E1640">
        <v>2615508</v>
      </c>
    </row>
    <row r="1641" spans="1:5" x14ac:dyDescent="0.35">
      <c r="A1641">
        <v>2615607</v>
      </c>
      <c r="B1641" t="s">
        <v>1963</v>
      </c>
      <c r="C1641">
        <v>26</v>
      </c>
      <c r="D1641" t="s">
        <v>25</v>
      </c>
      <c r="E1641">
        <v>2615607</v>
      </c>
    </row>
    <row r="1642" spans="1:5" x14ac:dyDescent="0.35">
      <c r="A1642">
        <v>2615706</v>
      </c>
      <c r="B1642" t="s">
        <v>1801</v>
      </c>
      <c r="C1642">
        <v>26</v>
      </c>
      <c r="D1642" t="s">
        <v>25</v>
      </c>
      <c r="E1642">
        <v>2615706</v>
      </c>
    </row>
    <row r="1643" spans="1:5" x14ac:dyDescent="0.35">
      <c r="A1643">
        <v>2615805</v>
      </c>
      <c r="B1643" t="s">
        <v>1964</v>
      </c>
      <c r="C1643">
        <v>26</v>
      </c>
      <c r="D1643" t="s">
        <v>25</v>
      </c>
      <c r="E1643">
        <v>2615805</v>
      </c>
    </row>
    <row r="1644" spans="1:5" x14ac:dyDescent="0.35">
      <c r="A1644">
        <v>2615904</v>
      </c>
      <c r="B1644" t="s">
        <v>1965</v>
      </c>
      <c r="C1644">
        <v>26</v>
      </c>
      <c r="D1644" t="s">
        <v>25</v>
      </c>
      <c r="E1644">
        <v>2615904</v>
      </c>
    </row>
    <row r="1645" spans="1:5" x14ac:dyDescent="0.35">
      <c r="A1645">
        <v>2616001</v>
      </c>
      <c r="B1645" t="s">
        <v>1966</v>
      </c>
      <c r="C1645">
        <v>26</v>
      </c>
      <c r="D1645" t="s">
        <v>25</v>
      </c>
      <c r="E1645">
        <v>2616001</v>
      </c>
    </row>
    <row r="1646" spans="1:5" x14ac:dyDescent="0.35">
      <c r="A1646">
        <v>2616100</v>
      </c>
      <c r="B1646" t="s">
        <v>1967</v>
      </c>
      <c r="C1646">
        <v>26</v>
      </c>
      <c r="D1646" t="s">
        <v>25</v>
      </c>
      <c r="E1646">
        <v>2616100</v>
      </c>
    </row>
    <row r="1647" spans="1:5" x14ac:dyDescent="0.35">
      <c r="A1647">
        <v>2616183</v>
      </c>
      <c r="B1647" t="s">
        <v>1968</v>
      </c>
      <c r="C1647">
        <v>26</v>
      </c>
      <c r="D1647" t="s">
        <v>25</v>
      </c>
      <c r="E1647">
        <v>2616183</v>
      </c>
    </row>
    <row r="1648" spans="1:5" x14ac:dyDescent="0.35">
      <c r="A1648">
        <v>2616209</v>
      </c>
      <c r="B1648" t="s">
        <v>1969</v>
      </c>
      <c r="C1648">
        <v>26</v>
      </c>
      <c r="D1648" t="s">
        <v>25</v>
      </c>
      <c r="E1648">
        <v>2616209</v>
      </c>
    </row>
    <row r="1649" spans="1:5" x14ac:dyDescent="0.35">
      <c r="A1649">
        <v>2616308</v>
      </c>
      <c r="B1649" t="s">
        <v>1970</v>
      </c>
      <c r="C1649">
        <v>26</v>
      </c>
      <c r="D1649" t="s">
        <v>25</v>
      </c>
      <c r="E1649">
        <v>2616308</v>
      </c>
    </row>
    <row r="1650" spans="1:5" x14ac:dyDescent="0.35">
      <c r="A1650">
        <v>2616407</v>
      </c>
      <c r="B1650" t="s">
        <v>1971</v>
      </c>
      <c r="C1650">
        <v>26</v>
      </c>
      <c r="D1650" t="s">
        <v>25</v>
      </c>
      <c r="E1650">
        <v>2616407</v>
      </c>
    </row>
    <row r="1651" spans="1:5" x14ac:dyDescent="0.35">
      <c r="A1651">
        <v>2616506</v>
      </c>
      <c r="B1651" t="s">
        <v>1972</v>
      </c>
      <c r="C1651">
        <v>26</v>
      </c>
      <c r="D1651" t="s">
        <v>25</v>
      </c>
      <c r="E1651">
        <v>2616506</v>
      </c>
    </row>
    <row r="1652" spans="1:5" x14ac:dyDescent="0.35">
      <c r="A1652">
        <v>2700102</v>
      </c>
      <c r="B1652" t="s">
        <v>1040</v>
      </c>
      <c r="C1652">
        <v>27</v>
      </c>
      <c r="D1652" t="s">
        <v>1973</v>
      </c>
      <c r="E1652">
        <v>2700102</v>
      </c>
    </row>
    <row r="1653" spans="1:5" x14ac:dyDescent="0.35">
      <c r="A1653">
        <v>2700201</v>
      </c>
      <c r="B1653" t="s">
        <v>1974</v>
      </c>
      <c r="C1653">
        <v>27</v>
      </c>
      <c r="D1653" t="s">
        <v>1973</v>
      </c>
      <c r="E1653">
        <v>2700201</v>
      </c>
    </row>
    <row r="1654" spans="1:5" x14ac:dyDescent="0.35">
      <c r="A1654">
        <v>2700300</v>
      </c>
      <c r="B1654" t="s">
        <v>1975</v>
      </c>
      <c r="C1654">
        <v>27</v>
      </c>
      <c r="D1654" t="s">
        <v>1973</v>
      </c>
      <c r="E1654">
        <v>2700300</v>
      </c>
    </row>
    <row r="1655" spans="1:5" x14ac:dyDescent="0.35">
      <c r="A1655">
        <v>2700409</v>
      </c>
      <c r="B1655" t="s">
        <v>1976</v>
      </c>
      <c r="C1655">
        <v>27</v>
      </c>
      <c r="D1655" t="s">
        <v>1973</v>
      </c>
      <c r="E1655">
        <v>2700409</v>
      </c>
    </row>
    <row r="1656" spans="1:5" x14ac:dyDescent="0.35">
      <c r="A1656">
        <v>2700508</v>
      </c>
      <c r="B1656" t="s">
        <v>1977</v>
      </c>
      <c r="C1656">
        <v>27</v>
      </c>
      <c r="D1656" t="s">
        <v>1973</v>
      </c>
      <c r="E1656">
        <v>2700508</v>
      </c>
    </row>
    <row r="1657" spans="1:5" x14ac:dyDescent="0.35">
      <c r="A1657">
        <v>2700607</v>
      </c>
      <c r="B1657" t="s">
        <v>1624</v>
      </c>
      <c r="C1657">
        <v>27</v>
      </c>
      <c r="D1657" t="s">
        <v>1973</v>
      </c>
      <c r="E1657">
        <v>2700607</v>
      </c>
    </row>
    <row r="1658" spans="1:5" x14ac:dyDescent="0.35">
      <c r="A1658">
        <v>2700706</v>
      </c>
      <c r="B1658" t="s">
        <v>1060</v>
      </c>
      <c r="C1658">
        <v>27</v>
      </c>
      <c r="D1658" t="s">
        <v>1973</v>
      </c>
      <c r="E1658">
        <v>2700706</v>
      </c>
    </row>
    <row r="1659" spans="1:5" x14ac:dyDescent="0.35">
      <c r="A1659">
        <v>2700805</v>
      </c>
      <c r="B1659" t="s">
        <v>543</v>
      </c>
      <c r="C1659">
        <v>27</v>
      </c>
      <c r="D1659" t="s">
        <v>1973</v>
      </c>
      <c r="E1659">
        <v>2700805</v>
      </c>
    </row>
    <row r="1660" spans="1:5" x14ac:dyDescent="0.35">
      <c r="A1660">
        <v>2700904</v>
      </c>
      <c r="B1660" t="s">
        <v>1978</v>
      </c>
      <c r="C1660">
        <v>27</v>
      </c>
      <c r="D1660" t="s">
        <v>1973</v>
      </c>
      <c r="E1660">
        <v>2700904</v>
      </c>
    </row>
    <row r="1661" spans="1:5" x14ac:dyDescent="0.35">
      <c r="A1661">
        <v>2701001</v>
      </c>
      <c r="B1661" t="s">
        <v>1979</v>
      </c>
      <c r="C1661">
        <v>27</v>
      </c>
      <c r="D1661" t="s">
        <v>1973</v>
      </c>
      <c r="E1661">
        <v>2701001</v>
      </c>
    </row>
    <row r="1662" spans="1:5" x14ac:dyDescent="0.35">
      <c r="A1662">
        <v>2701100</v>
      </c>
      <c r="B1662" t="s">
        <v>1980</v>
      </c>
      <c r="C1662">
        <v>27</v>
      </c>
      <c r="D1662" t="s">
        <v>1973</v>
      </c>
      <c r="E1662">
        <v>2701100</v>
      </c>
    </row>
    <row r="1663" spans="1:5" x14ac:dyDescent="0.35">
      <c r="A1663">
        <v>2701209</v>
      </c>
      <c r="B1663" t="s">
        <v>1981</v>
      </c>
      <c r="C1663">
        <v>27</v>
      </c>
      <c r="D1663" t="s">
        <v>1973</v>
      </c>
      <c r="E1663">
        <v>2701209</v>
      </c>
    </row>
    <row r="1664" spans="1:5" x14ac:dyDescent="0.35">
      <c r="A1664">
        <v>2701308</v>
      </c>
      <c r="B1664" t="s">
        <v>1982</v>
      </c>
      <c r="C1664">
        <v>27</v>
      </c>
      <c r="D1664" t="s">
        <v>1973</v>
      </c>
      <c r="E1664">
        <v>2701308</v>
      </c>
    </row>
    <row r="1665" spans="1:5" x14ac:dyDescent="0.35">
      <c r="A1665">
        <v>2701357</v>
      </c>
      <c r="B1665" t="s">
        <v>1983</v>
      </c>
      <c r="C1665">
        <v>27</v>
      </c>
      <c r="D1665" t="s">
        <v>1973</v>
      </c>
      <c r="E1665">
        <v>2701357</v>
      </c>
    </row>
    <row r="1666" spans="1:5" x14ac:dyDescent="0.35">
      <c r="A1666">
        <v>2701407</v>
      </c>
      <c r="B1666" t="s">
        <v>1984</v>
      </c>
      <c r="C1666">
        <v>27</v>
      </c>
      <c r="D1666" t="s">
        <v>1973</v>
      </c>
      <c r="E1666">
        <v>2701407</v>
      </c>
    </row>
    <row r="1667" spans="1:5" x14ac:dyDescent="0.35">
      <c r="A1667">
        <v>2701506</v>
      </c>
      <c r="B1667" t="s">
        <v>293</v>
      </c>
      <c r="C1667">
        <v>27</v>
      </c>
      <c r="D1667" t="s">
        <v>1973</v>
      </c>
      <c r="E1667">
        <v>2701506</v>
      </c>
    </row>
    <row r="1668" spans="1:5" x14ac:dyDescent="0.35">
      <c r="A1668">
        <v>2701605</v>
      </c>
      <c r="B1668" t="s">
        <v>1985</v>
      </c>
      <c r="C1668">
        <v>27</v>
      </c>
      <c r="D1668" t="s">
        <v>1973</v>
      </c>
      <c r="E1668">
        <v>2701605</v>
      </c>
    </row>
    <row r="1669" spans="1:5" x14ac:dyDescent="0.35">
      <c r="A1669">
        <v>2701704</v>
      </c>
      <c r="B1669" t="s">
        <v>1986</v>
      </c>
      <c r="C1669">
        <v>27</v>
      </c>
      <c r="D1669" t="s">
        <v>1973</v>
      </c>
      <c r="E1669">
        <v>2701704</v>
      </c>
    </row>
    <row r="1670" spans="1:5" x14ac:dyDescent="0.35">
      <c r="A1670">
        <v>2701803</v>
      </c>
      <c r="B1670" t="s">
        <v>1987</v>
      </c>
      <c r="C1670">
        <v>27</v>
      </c>
      <c r="D1670" t="s">
        <v>1973</v>
      </c>
      <c r="E1670">
        <v>2701803</v>
      </c>
    </row>
    <row r="1671" spans="1:5" x14ac:dyDescent="0.35">
      <c r="A1671">
        <v>2701902</v>
      </c>
      <c r="B1671" t="s">
        <v>1988</v>
      </c>
      <c r="C1671">
        <v>27</v>
      </c>
      <c r="D1671" t="s">
        <v>1973</v>
      </c>
      <c r="E1671">
        <v>2701902</v>
      </c>
    </row>
    <row r="1672" spans="1:5" x14ac:dyDescent="0.35">
      <c r="A1672">
        <v>2702009</v>
      </c>
      <c r="B1672" t="s">
        <v>1989</v>
      </c>
      <c r="C1672">
        <v>27</v>
      </c>
      <c r="D1672" t="s">
        <v>1973</v>
      </c>
      <c r="E1672">
        <v>2702009</v>
      </c>
    </row>
    <row r="1673" spans="1:5" x14ac:dyDescent="0.35">
      <c r="A1673">
        <v>2702108</v>
      </c>
      <c r="B1673" t="s">
        <v>1990</v>
      </c>
      <c r="C1673">
        <v>27</v>
      </c>
      <c r="D1673" t="s">
        <v>1973</v>
      </c>
      <c r="E1673">
        <v>2702108</v>
      </c>
    </row>
    <row r="1674" spans="1:5" x14ac:dyDescent="0.35">
      <c r="A1674">
        <v>2702207</v>
      </c>
      <c r="B1674" t="s">
        <v>1991</v>
      </c>
      <c r="C1674">
        <v>27</v>
      </c>
      <c r="D1674" t="s">
        <v>1973</v>
      </c>
      <c r="E1674">
        <v>2702207</v>
      </c>
    </row>
    <row r="1675" spans="1:5" x14ac:dyDescent="0.35">
      <c r="A1675">
        <v>2702306</v>
      </c>
      <c r="B1675" t="s">
        <v>1992</v>
      </c>
      <c r="C1675">
        <v>27</v>
      </c>
      <c r="D1675" t="s">
        <v>1973</v>
      </c>
      <c r="E1675">
        <v>2702306</v>
      </c>
    </row>
    <row r="1676" spans="1:5" x14ac:dyDescent="0.35">
      <c r="A1676">
        <v>2702355</v>
      </c>
      <c r="B1676" t="s">
        <v>1993</v>
      </c>
      <c r="C1676">
        <v>27</v>
      </c>
      <c r="D1676" t="s">
        <v>1973</v>
      </c>
      <c r="E1676">
        <v>2702355</v>
      </c>
    </row>
    <row r="1677" spans="1:5" x14ac:dyDescent="0.35">
      <c r="A1677">
        <v>2702405</v>
      </c>
      <c r="B1677" t="s">
        <v>1994</v>
      </c>
      <c r="C1677">
        <v>27</v>
      </c>
      <c r="D1677" t="s">
        <v>1973</v>
      </c>
      <c r="E1677">
        <v>2702405</v>
      </c>
    </row>
    <row r="1678" spans="1:5" x14ac:dyDescent="0.35">
      <c r="A1678">
        <v>2702504</v>
      </c>
      <c r="B1678" t="s">
        <v>1995</v>
      </c>
      <c r="C1678">
        <v>27</v>
      </c>
      <c r="D1678" t="s">
        <v>1973</v>
      </c>
      <c r="E1678">
        <v>2702504</v>
      </c>
    </row>
    <row r="1679" spans="1:5" x14ac:dyDescent="0.35">
      <c r="A1679">
        <v>2702553</v>
      </c>
      <c r="B1679" t="s">
        <v>1996</v>
      </c>
      <c r="C1679">
        <v>27</v>
      </c>
      <c r="D1679" t="s">
        <v>1973</v>
      </c>
      <c r="E1679">
        <v>2702553</v>
      </c>
    </row>
    <row r="1680" spans="1:5" x14ac:dyDescent="0.35">
      <c r="A1680">
        <v>2702603</v>
      </c>
      <c r="B1680" t="s">
        <v>1997</v>
      </c>
      <c r="C1680">
        <v>27</v>
      </c>
      <c r="D1680" t="s">
        <v>1973</v>
      </c>
      <c r="E1680">
        <v>2702603</v>
      </c>
    </row>
    <row r="1681" spans="1:5" x14ac:dyDescent="0.35">
      <c r="A1681">
        <v>2702702</v>
      </c>
      <c r="B1681" t="s">
        <v>1998</v>
      </c>
      <c r="C1681">
        <v>27</v>
      </c>
      <c r="D1681" t="s">
        <v>1973</v>
      </c>
      <c r="E1681">
        <v>2702702</v>
      </c>
    </row>
    <row r="1682" spans="1:5" x14ac:dyDescent="0.35">
      <c r="A1682">
        <v>2702801</v>
      </c>
      <c r="B1682" t="s">
        <v>1999</v>
      </c>
      <c r="C1682">
        <v>27</v>
      </c>
      <c r="D1682" t="s">
        <v>1973</v>
      </c>
      <c r="E1682">
        <v>2702801</v>
      </c>
    </row>
    <row r="1683" spans="1:5" x14ac:dyDescent="0.35">
      <c r="A1683">
        <v>2702900</v>
      </c>
      <c r="B1683" t="s">
        <v>2000</v>
      </c>
      <c r="C1683">
        <v>27</v>
      </c>
      <c r="D1683" t="s">
        <v>1973</v>
      </c>
      <c r="E1683">
        <v>2702900</v>
      </c>
    </row>
    <row r="1684" spans="1:5" x14ac:dyDescent="0.35">
      <c r="A1684">
        <v>2703007</v>
      </c>
      <c r="B1684" t="s">
        <v>2001</v>
      </c>
      <c r="C1684">
        <v>27</v>
      </c>
      <c r="D1684" t="s">
        <v>1973</v>
      </c>
      <c r="E1684">
        <v>2703007</v>
      </c>
    </row>
    <row r="1685" spans="1:5" x14ac:dyDescent="0.35">
      <c r="A1685">
        <v>2703106</v>
      </c>
      <c r="B1685" t="s">
        <v>2002</v>
      </c>
      <c r="C1685">
        <v>27</v>
      </c>
      <c r="D1685" t="s">
        <v>1973</v>
      </c>
      <c r="E1685">
        <v>2703106</v>
      </c>
    </row>
    <row r="1686" spans="1:5" x14ac:dyDescent="0.35">
      <c r="A1686">
        <v>2703205</v>
      </c>
      <c r="B1686" t="s">
        <v>2003</v>
      </c>
      <c r="C1686">
        <v>27</v>
      </c>
      <c r="D1686" t="s">
        <v>1973</v>
      </c>
      <c r="E1686">
        <v>2703205</v>
      </c>
    </row>
    <row r="1687" spans="1:5" x14ac:dyDescent="0.35">
      <c r="A1687">
        <v>2703304</v>
      </c>
      <c r="B1687" t="s">
        <v>2004</v>
      </c>
      <c r="C1687">
        <v>27</v>
      </c>
      <c r="D1687" t="s">
        <v>1973</v>
      </c>
      <c r="E1687">
        <v>2703304</v>
      </c>
    </row>
    <row r="1688" spans="1:5" x14ac:dyDescent="0.35">
      <c r="A1688">
        <v>2703403</v>
      </c>
      <c r="B1688" t="s">
        <v>2005</v>
      </c>
      <c r="C1688">
        <v>27</v>
      </c>
      <c r="D1688" t="s">
        <v>1973</v>
      </c>
      <c r="E1688">
        <v>2703403</v>
      </c>
    </row>
    <row r="1689" spans="1:5" x14ac:dyDescent="0.35">
      <c r="A1689">
        <v>2703502</v>
      </c>
      <c r="B1689" t="s">
        <v>2006</v>
      </c>
      <c r="C1689">
        <v>27</v>
      </c>
      <c r="D1689" t="s">
        <v>1973</v>
      </c>
      <c r="E1689">
        <v>2703502</v>
      </c>
    </row>
    <row r="1690" spans="1:5" x14ac:dyDescent="0.35">
      <c r="A1690">
        <v>2703601</v>
      </c>
      <c r="B1690" t="s">
        <v>2007</v>
      </c>
      <c r="C1690">
        <v>27</v>
      </c>
      <c r="D1690" t="s">
        <v>1973</v>
      </c>
      <c r="E1690">
        <v>2703601</v>
      </c>
    </row>
    <row r="1691" spans="1:5" x14ac:dyDescent="0.35">
      <c r="A1691">
        <v>2703700</v>
      </c>
      <c r="B1691" t="s">
        <v>2008</v>
      </c>
      <c r="C1691">
        <v>27</v>
      </c>
      <c r="D1691" t="s">
        <v>1973</v>
      </c>
      <c r="E1691">
        <v>2703700</v>
      </c>
    </row>
    <row r="1692" spans="1:5" x14ac:dyDescent="0.35">
      <c r="A1692">
        <v>2703759</v>
      </c>
      <c r="B1692" t="s">
        <v>2009</v>
      </c>
      <c r="C1692">
        <v>27</v>
      </c>
      <c r="D1692" t="s">
        <v>1973</v>
      </c>
      <c r="E1692">
        <v>2703759</v>
      </c>
    </row>
    <row r="1693" spans="1:5" x14ac:dyDescent="0.35">
      <c r="A1693">
        <v>2703809</v>
      </c>
      <c r="B1693" t="s">
        <v>2010</v>
      </c>
      <c r="C1693">
        <v>27</v>
      </c>
      <c r="D1693" t="s">
        <v>1973</v>
      </c>
      <c r="E1693">
        <v>2703809</v>
      </c>
    </row>
    <row r="1694" spans="1:5" x14ac:dyDescent="0.35">
      <c r="A1694">
        <v>2703908</v>
      </c>
      <c r="B1694" t="s">
        <v>1504</v>
      </c>
      <c r="C1694">
        <v>27</v>
      </c>
      <c r="D1694" t="s">
        <v>1973</v>
      </c>
      <c r="E1694">
        <v>2703908</v>
      </c>
    </row>
    <row r="1695" spans="1:5" x14ac:dyDescent="0.35">
      <c r="A1695">
        <v>2704005</v>
      </c>
      <c r="B1695" t="s">
        <v>2011</v>
      </c>
      <c r="C1695">
        <v>27</v>
      </c>
      <c r="D1695" t="s">
        <v>1973</v>
      </c>
      <c r="E1695">
        <v>2704005</v>
      </c>
    </row>
    <row r="1696" spans="1:5" x14ac:dyDescent="0.35">
      <c r="A1696">
        <v>2704104</v>
      </c>
      <c r="B1696" t="s">
        <v>2012</v>
      </c>
      <c r="C1696">
        <v>27</v>
      </c>
      <c r="D1696" t="s">
        <v>1973</v>
      </c>
      <c r="E1696">
        <v>2704104</v>
      </c>
    </row>
    <row r="1697" spans="1:5" x14ac:dyDescent="0.35">
      <c r="A1697">
        <v>2704203</v>
      </c>
      <c r="B1697" t="s">
        <v>2013</v>
      </c>
      <c r="C1697">
        <v>27</v>
      </c>
      <c r="D1697" t="s">
        <v>1973</v>
      </c>
      <c r="E1697">
        <v>2704203</v>
      </c>
    </row>
    <row r="1698" spans="1:5" x14ac:dyDescent="0.35">
      <c r="A1698">
        <v>2704302</v>
      </c>
      <c r="B1698" t="s">
        <v>2014</v>
      </c>
      <c r="C1698">
        <v>27</v>
      </c>
      <c r="D1698" t="s">
        <v>1973</v>
      </c>
      <c r="E1698">
        <v>2704302</v>
      </c>
    </row>
    <row r="1699" spans="1:5" x14ac:dyDescent="0.35">
      <c r="A1699">
        <v>2704401</v>
      </c>
      <c r="B1699" t="s">
        <v>2015</v>
      </c>
      <c r="C1699">
        <v>27</v>
      </c>
      <c r="D1699" t="s">
        <v>1973</v>
      </c>
      <c r="E1699">
        <v>2704401</v>
      </c>
    </row>
    <row r="1700" spans="1:5" x14ac:dyDescent="0.35">
      <c r="A1700">
        <v>2704500</v>
      </c>
      <c r="B1700" t="s">
        <v>2016</v>
      </c>
      <c r="C1700">
        <v>27</v>
      </c>
      <c r="D1700" t="s">
        <v>1973</v>
      </c>
      <c r="E1700">
        <v>2704500</v>
      </c>
    </row>
    <row r="1701" spans="1:5" x14ac:dyDescent="0.35">
      <c r="A1701">
        <v>2704609</v>
      </c>
      <c r="B1701" t="s">
        <v>2017</v>
      </c>
      <c r="C1701">
        <v>27</v>
      </c>
      <c r="D1701" t="s">
        <v>1973</v>
      </c>
      <c r="E1701">
        <v>2704609</v>
      </c>
    </row>
    <row r="1702" spans="1:5" x14ac:dyDescent="0.35">
      <c r="A1702">
        <v>2704708</v>
      </c>
      <c r="B1702" t="s">
        <v>2018</v>
      </c>
      <c r="C1702">
        <v>27</v>
      </c>
      <c r="D1702" t="s">
        <v>1973</v>
      </c>
      <c r="E1702">
        <v>2704708</v>
      </c>
    </row>
    <row r="1703" spans="1:5" x14ac:dyDescent="0.35">
      <c r="A1703">
        <v>2704807</v>
      </c>
      <c r="B1703" t="s">
        <v>2019</v>
      </c>
      <c r="C1703">
        <v>27</v>
      </c>
      <c r="D1703" t="s">
        <v>1973</v>
      </c>
      <c r="E1703">
        <v>2704807</v>
      </c>
    </row>
    <row r="1704" spans="1:5" x14ac:dyDescent="0.35">
      <c r="A1704">
        <v>2704906</v>
      </c>
      <c r="B1704" t="s">
        <v>2020</v>
      </c>
      <c r="C1704">
        <v>27</v>
      </c>
      <c r="D1704" t="s">
        <v>1973</v>
      </c>
      <c r="E1704">
        <v>2704906</v>
      </c>
    </row>
    <row r="1705" spans="1:5" x14ac:dyDescent="0.35">
      <c r="A1705">
        <v>2705002</v>
      </c>
      <c r="B1705" t="s">
        <v>2021</v>
      </c>
      <c r="C1705">
        <v>27</v>
      </c>
      <c r="D1705" t="s">
        <v>1973</v>
      </c>
      <c r="E1705">
        <v>2705002</v>
      </c>
    </row>
    <row r="1706" spans="1:5" x14ac:dyDescent="0.35">
      <c r="A1706">
        <v>2705101</v>
      </c>
      <c r="B1706" t="s">
        <v>2022</v>
      </c>
      <c r="C1706">
        <v>27</v>
      </c>
      <c r="D1706" t="s">
        <v>1973</v>
      </c>
      <c r="E1706">
        <v>2705101</v>
      </c>
    </row>
    <row r="1707" spans="1:5" x14ac:dyDescent="0.35">
      <c r="A1707">
        <v>2705200</v>
      </c>
      <c r="B1707" t="s">
        <v>2023</v>
      </c>
      <c r="C1707">
        <v>27</v>
      </c>
      <c r="D1707" t="s">
        <v>1973</v>
      </c>
      <c r="E1707">
        <v>2705200</v>
      </c>
    </row>
    <row r="1708" spans="1:5" x14ac:dyDescent="0.35">
      <c r="A1708">
        <v>2705309</v>
      </c>
      <c r="B1708" t="s">
        <v>2024</v>
      </c>
      <c r="C1708">
        <v>27</v>
      </c>
      <c r="D1708" t="s">
        <v>1973</v>
      </c>
      <c r="E1708">
        <v>2705309</v>
      </c>
    </row>
    <row r="1709" spans="1:5" x14ac:dyDescent="0.35">
      <c r="A1709">
        <v>2705408</v>
      </c>
      <c r="B1709" t="s">
        <v>2025</v>
      </c>
      <c r="C1709">
        <v>27</v>
      </c>
      <c r="D1709" t="s">
        <v>1973</v>
      </c>
      <c r="E1709">
        <v>2705408</v>
      </c>
    </row>
    <row r="1710" spans="1:5" x14ac:dyDescent="0.35">
      <c r="A1710">
        <v>2705507</v>
      </c>
      <c r="B1710" t="s">
        <v>2026</v>
      </c>
      <c r="C1710">
        <v>27</v>
      </c>
      <c r="D1710" t="s">
        <v>1973</v>
      </c>
      <c r="E1710">
        <v>2705507</v>
      </c>
    </row>
    <row r="1711" spans="1:5" x14ac:dyDescent="0.35">
      <c r="A1711">
        <v>2705606</v>
      </c>
      <c r="B1711" t="s">
        <v>2027</v>
      </c>
      <c r="C1711">
        <v>27</v>
      </c>
      <c r="D1711" t="s">
        <v>1973</v>
      </c>
      <c r="E1711">
        <v>2705606</v>
      </c>
    </row>
    <row r="1712" spans="1:5" x14ac:dyDescent="0.35">
      <c r="A1712">
        <v>2705705</v>
      </c>
      <c r="B1712" t="s">
        <v>2028</v>
      </c>
      <c r="C1712">
        <v>27</v>
      </c>
      <c r="D1712" t="s">
        <v>1973</v>
      </c>
      <c r="E1712">
        <v>2705705</v>
      </c>
    </row>
    <row r="1713" spans="1:5" x14ac:dyDescent="0.35">
      <c r="A1713">
        <v>2705804</v>
      </c>
      <c r="B1713" t="s">
        <v>2029</v>
      </c>
      <c r="C1713">
        <v>27</v>
      </c>
      <c r="D1713" t="s">
        <v>1973</v>
      </c>
      <c r="E1713">
        <v>2705804</v>
      </c>
    </row>
    <row r="1714" spans="1:5" x14ac:dyDescent="0.35">
      <c r="A1714">
        <v>2705903</v>
      </c>
      <c r="B1714" t="s">
        <v>2030</v>
      </c>
      <c r="C1714">
        <v>27</v>
      </c>
      <c r="D1714" t="s">
        <v>1973</v>
      </c>
      <c r="E1714">
        <v>2705903</v>
      </c>
    </row>
    <row r="1715" spans="1:5" x14ac:dyDescent="0.35">
      <c r="A1715">
        <v>2706000</v>
      </c>
      <c r="B1715" t="s">
        <v>2031</v>
      </c>
      <c r="C1715">
        <v>27</v>
      </c>
      <c r="D1715" t="s">
        <v>1973</v>
      </c>
      <c r="E1715">
        <v>2706000</v>
      </c>
    </row>
    <row r="1716" spans="1:5" x14ac:dyDescent="0.35">
      <c r="A1716">
        <v>2706109</v>
      </c>
      <c r="B1716" t="s">
        <v>1528</v>
      </c>
      <c r="C1716">
        <v>27</v>
      </c>
      <c r="D1716" t="s">
        <v>1973</v>
      </c>
      <c r="E1716">
        <v>2706109</v>
      </c>
    </row>
    <row r="1717" spans="1:5" x14ac:dyDescent="0.35">
      <c r="A1717">
        <v>2706208</v>
      </c>
      <c r="B1717" t="s">
        <v>2032</v>
      </c>
      <c r="C1717">
        <v>27</v>
      </c>
      <c r="D1717" t="s">
        <v>1973</v>
      </c>
      <c r="E1717">
        <v>2706208</v>
      </c>
    </row>
    <row r="1718" spans="1:5" x14ac:dyDescent="0.35">
      <c r="A1718">
        <v>2706307</v>
      </c>
      <c r="B1718" t="s">
        <v>2033</v>
      </c>
      <c r="C1718">
        <v>27</v>
      </c>
      <c r="D1718" t="s">
        <v>1973</v>
      </c>
      <c r="E1718">
        <v>2706307</v>
      </c>
    </row>
    <row r="1719" spans="1:5" x14ac:dyDescent="0.35">
      <c r="A1719">
        <v>2706406</v>
      </c>
      <c r="B1719" t="s">
        <v>2034</v>
      </c>
      <c r="C1719">
        <v>27</v>
      </c>
      <c r="D1719" t="s">
        <v>1973</v>
      </c>
      <c r="E1719">
        <v>2706406</v>
      </c>
    </row>
    <row r="1720" spans="1:5" x14ac:dyDescent="0.35">
      <c r="A1720">
        <v>2706422</v>
      </c>
      <c r="B1720" t="s">
        <v>2035</v>
      </c>
      <c r="C1720">
        <v>27</v>
      </c>
      <c r="D1720" t="s">
        <v>1973</v>
      </c>
      <c r="E1720">
        <v>2706422</v>
      </c>
    </row>
    <row r="1721" spans="1:5" x14ac:dyDescent="0.35">
      <c r="A1721">
        <v>2706448</v>
      </c>
      <c r="B1721" t="s">
        <v>2036</v>
      </c>
      <c r="C1721">
        <v>27</v>
      </c>
      <c r="D1721" t="s">
        <v>1973</v>
      </c>
      <c r="E1721">
        <v>2706448</v>
      </c>
    </row>
    <row r="1722" spans="1:5" x14ac:dyDescent="0.35">
      <c r="A1722">
        <v>2706505</v>
      </c>
      <c r="B1722" t="s">
        <v>2037</v>
      </c>
      <c r="C1722">
        <v>27</v>
      </c>
      <c r="D1722" t="s">
        <v>1973</v>
      </c>
      <c r="E1722">
        <v>2706505</v>
      </c>
    </row>
    <row r="1723" spans="1:5" x14ac:dyDescent="0.35">
      <c r="A1723">
        <v>2706604</v>
      </c>
      <c r="B1723" t="s">
        <v>2038</v>
      </c>
      <c r="C1723">
        <v>27</v>
      </c>
      <c r="D1723" t="s">
        <v>1973</v>
      </c>
      <c r="E1723">
        <v>2706604</v>
      </c>
    </row>
    <row r="1724" spans="1:5" x14ac:dyDescent="0.35">
      <c r="A1724">
        <v>2706703</v>
      </c>
      <c r="B1724" t="s">
        <v>2039</v>
      </c>
      <c r="C1724">
        <v>27</v>
      </c>
      <c r="D1724" t="s">
        <v>1973</v>
      </c>
      <c r="E1724">
        <v>2706703</v>
      </c>
    </row>
    <row r="1725" spans="1:5" x14ac:dyDescent="0.35">
      <c r="A1725">
        <v>2706802</v>
      </c>
      <c r="B1725" t="s">
        <v>2040</v>
      </c>
      <c r="C1725">
        <v>27</v>
      </c>
      <c r="D1725" t="s">
        <v>1973</v>
      </c>
      <c r="E1725">
        <v>2706802</v>
      </c>
    </row>
    <row r="1726" spans="1:5" x14ac:dyDescent="0.35">
      <c r="A1726">
        <v>2706901</v>
      </c>
      <c r="B1726" t="s">
        <v>1734</v>
      </c>
      <c r="C1726">
        <v>27</v>
      </c>
      <c r="D1726" t="s">
        <v>1973</v>
      </c>
      <c r="E1726">
        <v>2706901</v>
      </c>
    </row>
    <row r="1727" spans="1:5" x14ac:dyDescent="0.35">
      <c r="A1727">
        <v>2707008</v>
      </c>
      <c r="B1727" t="s">
        <v>2041</v>
      </c>
      <c r="C1727">
        <v>27</v>
      </c>
      <c r="D1727" t="s">
        <v>1973</v>
      </c>
      <c r="E1727">
        <v>2707008</v>
      </c>
    </row>
    <row r="1728" spans="1:5" x14ac:dyDescent="0.35">
      <c r="A1728">
        <v>2707107</v>
      </c>
      <c r="B1728" t="s">
        <v>2042</v>
      </c>
      <c r="C1728">
        <v>27</v>
      </c>
      <c r="D1728" t="s">
        <v>1973</v>
      </c>
      <c r="E1728">
        <v>2707107</v>
      </c>
    </row>
    <row r="1729" spans="1:5" x14ac:dyDescent="0.35">
      <c r="A1729">
        <v>2707206</v>
      </c>
      <c r="B1729" t="s">
        <v>2043</v>
      </c>
      <c r="C1729">
        <v>27</v>
      </c>
      <c r="D1729" t="s">
        <v>1973</v>
      </c>
      <c r="E1729">
        <v>2707206</v>
      </c>
    </row>
    <row r="1730" spans="1:5" x14ac:dyDescent="0.35">
      <c r="A1730">
        <v>2707305</v>
      </c>
      <c r="B1730" t="s">
        <v>2044</v>
      </c>
      <c r="C1730">
        <v>27</v>
      </c>
      <c r="D1730" t="s">
        <v>1973</v>
      </c>
      <c r="E1730">
        <v>2707305</v>
      </c>
    </row>
    <row r="1731" spans="1:5" x14ac:dyDescent="0.35">
      <c r="A1731">
        <v>2707404</v>
      </c>
      <c r="B1731" t="s">
        <v>2045</v>
      </c>
      <c r="C1731">
        <v>27</v>
      </c>
      <c r="D1731" t="s">
        <v>1973</v>
      </c>
      <c r="E1731">
        <v>2707404</v>
      </c>
    </row>
    <row r="1732" spans="1:5" x14ac:dyDescent="0.35">
      <c r="A1732">
        <v>2707503</v>
      </c>
      <c r="B1732" t="s">
        <v>2046</v>
      </c>
      <c r="C1732">
        <v>27</v>
      </c>
      <c r="D1732" t="s">
        <v>1973</v>
      </c>
      <c r="E1732">
        <v>2707503</v>
      </c>
    </row>
    <row r="1733" spans="1:5" x14ac:dyDescent="0.35">
      <c r="A1733">
        <v>2707602</v>
      </c>
      <c r="B1733" t="s">
        <v>2047</v>
      </c>
      <c r="C1733">
        <v>27</v>
      </c>
      <c r="D1733" t="s">
        <v>1973</v>
      </c>
      <c r="E1733">
        <v>2707602</v>
      </c>
    </row>
    <row r="1734" spans="1:5" x14ac:dyDescent="0.35">
      <c r="A1734">
        <v>2707701</v>
      </c>
      <c r="B1734" t="s">
        <v>2048</v>
      </c>
      <c r="C1734">
        <v>27</v>
      </c>
      <c r="D1734" t="s">
        <v>1973</v>
      </c>
      <c r="E1734">
        <v>2707701</v>
      </c>
    </row>
    <row r="1735" spans="1:5" x14ac:dyDescent="0.35">
      <c r="A1735">
        <v>2707800</v>
      </c>
      <c r="B1735" t="s">
        <v>2049</v>
      </c>
      <c r="C1735">
        <v>27</v>
      </c>
      <c r="D1735" t="s">
        <v>1973</v>
      </c>
      <c r="E1735">
        <v>2707800</v>
      </c>
    </row>
    <row r="1736" spans="1:5" x14ac:dyDescent="0.35">
      <c r="A1736">
        <v>2707909</v>
      </c>
      <c r="B1736" t="s">
        <v>2050</v>
      </c>
      <c r="C1736">
        <v>27</v>
      </c>
      <c r="D1736" t="s">
        <v>1973</v>
      </c>
      <c r="E1736">
        <v>2707909</v>
      </c>
    </row>
    <row r="1737" spans="1:5" x14ac:dyDescent="0.35">
      <c r="A1737">
        <v>2708006</v>
      </c>
      <c r="B1737" t="s">
        <v>2051</v>
      </c>
      <c r="C1737">
        <v>27</v>
      </c>
      <c r="D1737" t="s">
        <v>1973</v>
      </c>
      <c r="E1737">
        <v>2708006</v>
      </c>
    </row>
    <row r="1738" spans="1:5" x14ac:dyDescent="0.35">
      <c r="A1738">
        <v>2708105</v>
      </c>
      <c r="B1738" t="s">
        <v>2052</v>
      </c>
      <c r="C1738">
        <v>27</v>
      </c>
      <c r="D1738" t="s">
        <v>1973</v>
      </c>
      <c r="E1738">
        <v>2708105</v>
      </c>
    </row>
    <row r="1739" spans="1:5" x14ac:dyDescent="0.35">
      <c r="A1739">
        <v>2708204</v>
      </c>
      <c r="B1739" t="s">
        <v>2053</v>
      </c>
      <c r="C1739">
        <v>27</v>
      </c>
      <c r="D1739" t="s">
        <v>1973</v>
      </c>
      <c r="E1739">
        <v>2708204</v>
      </c>
    </row>
    <row r="1740" spans="1:5" x14ac:dyDescent="0.35">
      <c r="A1740">
        <v>2708303</v>
      </c>
      <c r="B1740" t="s">
        <v>2054</v>
      </c>
      <c r="C1740">
        <v>27</v>
      </c>
      <c r="D1740" t="s">
        <v>1973</v>
      </c>
      <c r="E1740">
        <v>2708303</v>
      </c>
    </row>
    <row r="1741" spans="1:5" x14ac:dyDescent="0.35">
      <c r="A1741">
        <v>2708402</v>
      </c>
      <c r="B1741" t="s">
        <v>2055</v>
      </c>
      <c r="C1741">
        <v>27</v>
      </c>
      <c r="D1741" t="s">
        <v>1973</v>
      </c>
      <c r="E1741">
        <v>2708402</v>
      </c>
    </row>
    <row r="1742" spans="1:5" x14ac:dyDescent="0.35">
      <c r="A1742">
        <v>2708501</v>
      </c>
      <c r="B1742" t="s">
        <v>2056</v>
      </c>
      <c r="C1742">
        <v>27</v>
      </c>
      <c r="D1742" t="s">
        <v>1973</v>
      </c>
      <c r="E1742">
        <v>2708501</v>
      </c>
    </row>
    <row r="1743" spans="1:5" x14ac:dyDescent="0.35">
      <c r="A1743">
        <v>2708600</v>
      </c>
      <c r="B1743" t="s">
        <v>2057</v>
      </c>
      <c r="C1743">
        <v>27</v>
      </c>
      <c r="D1743" t="s">
        <v>1973</v>
      </c>
      <c r="E1743">
        <v>2708600</v>
      </c>
    </row>
    <row r="1744" spans="1:5" x14ac:dyDescent="0.35">
      <c r="A1744">
        <v>2708709</v>
      </c>
      <c r="B1744" t="s">
        <v>2058</v>
      </c>
      <c r="C1744">
        <v>27</v>
      </c>
      <c r="D1744" t="s">
        <v>1973</v>
      </c>
      <c r="E1744">
        <v>2708709</v>
      </c>
    </row>
    <row r="1745" spans="1:5" x14ac:dyDescent="0.35">
      <c r="A1745">
        <v>2708808</v>
      </c>
      <c r="B1745" t="s">
        <v>2059</v>
      </c>
      <c r="C1745">
        <v>27</v>
      </c>
      <c r="D1745" t="s">
        <v>1973</v>
      </c>
      <c r="E1745">
        <v>2708808</v>
      </c>
    </row>
    <row r="1746" spans="1:5" x14ac:dyDescent="0.35">
      <c r="A1746">
        <v>2708907</v>
      </c>
      <c r="B1746" t="s">
        <v>2060</v>
      </c>
      <c r="C1746">
        <v>27</v>
      </c>
      <c r="D1746" t="s">
        <v>1973</v>
      </c>
      <c r="E1746">
        <v>2708907</v>
      </c>
    </row>
    <row r="1747" spans="1:5" x14ac:dyDescent="0.35">
      <c r="A1747">
        <v>2708956</v>
      </c>
      <c r="B1747" t="s">
        <v>2061</v>
      </c>
      <c r="C1747">
        <v>27</v>
      </c>
      <c r="D1747" t="s">
        <v>1973</v>
      </c>
      <c r="E1747">
        <v>2708956</v>
      </c>
    </row>
    <row r="1748" spans="1:5" x14ac:dyDescent="0.35">
      <c r="A1748">
        <v>2709004</v>
      </c>
      <c r="B1748" t="s">
        <v>2062</v>
      </c>
      <c r="C1748">
        <v>27</v>
      </c>
      <c r="D1748" t="s">
        <v>1973</v>
      </c>
      <c r="E1748">
        <v>2709004</v>
      </c>
    </row>
    <row r="1749" spans="1:5" x14ac:dyDescent="0.35">
      <c r="A1749">
        <v>2709103</v>
      </c>
      <c r="B1749" t="s">
        <v>2063</v>
      </c>
      <c r="C1749">
        <v>27</v>
      </c>
      <c r="D1749" t="s">
        <v>1973</v>
      </c>
      <c r="E1749">
        <v>2709103</v>
      </c>
    </row>
    <row r="1750" spans="1:5" x14ac:dyDescent="0.35">
      <c r="A1750">
        <v>2709152</v>
      </c>
      <c r="B1750" t="s">
        <v>2064</v>
      </c>
      <c r="C1750">
        <v>27</v>
      </c>
      <c r="D1750" t="s">
        <v>1973</v>
      </c>
      <c r="E1750">
        <v>2709152</v>
      </c>
    </row>
    <row r="1751" spans="1:5" x14ac:dyDescent="0.35">
      <c r="A1751">
        <v>2709202</v>
      </c>
      <c r="B1751" t="s">
        <v>2065</v>
      </c>
      <c r="C1751">
        <v>27</v>
      </c>
      <c r="D1751" t="s">
        <v>1973</v>
      </c>
      <c r="E1751">
        <v>2709202</v>
      </c>
    </row>
    <row r="1752" spans="1:5" x14ac:dyDescent="0.35">
      <c r="A1752">
        <v>2709301</v>
      </c>
      <c r="B1752" t="s">
        <v>2066</v>
      </c>
      <c r="C1752">
        <v>27</v>
      </c>
      <c r="D1752" t="s">
        <v>1973</v>
      </c>
      <c r="E1752">
        <v>2709301</v>
      </c>
    </row>
    <row r="1753" spans="1:5" x14ac:dyDescent="0.35">
      <c r="A1753">
        <v>2709400</v>
      </c>
      <c r="B1753" t="s">
        <v>1599</v>
      </c>
      <c r="C1753">
        <v>27</v>
      </c>
      <c r="D1753" t="s">
        <v>1973</v>
      </c>
      <c r="E1753">
        <v>2709400</v>
      </c>
    </row>
    <row r="1754" spans="1:5" x14ac:dyDescent="0.35">
      <c r="A1754">
        <v>2800100</v>
      </c>
      <c r="B1754" t="s">
        <v>2067</v>
      </c>
      <c r="C1754">
        <v>28</v>
      </c>
      <c r="D1754" t="s">
        <v>68</v>
      </c>
      <c r="E1754">
        <v>2800100</v>
      </c>
    </row>
    <row r="1755" spans="1:5" x14ac:dyDescent="0.35">
      <c r="A1755">
        <v>2800209</v>
      </c>
      <c r="B1755" t="s">
        <v>2068</v>
      </c>
      <c r="C1755">
        <v>28</v>
      </c>
      <c r="D1755" t="s">
        <v>68</v>
      </c>
      <c r="E1755">
        <v>2800209</v>
      </c>
    </row>
    <row r="1756" spans="1:5" x14ac:dyDescent="0.35">
      <c r="A1756">
        <v>2800308</v>
      </c>
      <c r="B1756" t="s">
        <v>2069</v>
      </c>
      <c r="C1756">
        <v>28</v>
      </c>
      <c r="D1756" t="s">
        <v>68</v>
      </c>
      <c r="E1756">
        <v>2800308</v>
      </c>
    </row>
    <row r="1757" spans="1:5" x14ac:dyDescent="0.35">
      <c r="A1757">
        <v>2800407</v>
      </c>
      <c r="B1757" t="s">
        <v>2070</v>
      </c>
      <c r="C1757">
        <v>28</v>
      </c>
      <c r="D1757" t="s">
        <v>68</v>
      </c>
      <c r="E1757">
        <v>2800407</v>
      </c>
    </row>
    <row r="1758" spans="1:5" x14ac:dyDescent="0.35">
      <c r="A1758">
        <v>2800506</v>
      </c>
      <c r="B1758" t="s">
        <v>1448</v>
      </c>
      <c r="C1758">
        <v>28</v>
      </c>
      <c r="D1758" t="s">
        <v>68</v>
      </c>
      <c r="E1758">
        <v>2800506</v>
      </c>
    </row>
    <row r="1759" spans="1:5" x14ac:dyDescent="0.35">
      <c r="A1759">
        <v>2800605</v>
      </c>
      <c r="B1759" t="s">
        <v>2071</v>
      </c>
      <c r="C1759">
        <v>28</v>
      </c>
      <c r="D1759" t="s">
        <v>68</v>
      </c>
      <c r="E1759">
        <v>2800605</v>
      </c>
    </row>
    <row r="1760" spans="1:5" x14ac:dyDescent="0.35">
      <c r="A1760">
        <v>2800670</v>
      </c>
      <c r="B1760" t="s">
        <v>2072</v>
      </c>
      <c r="C1760">
        <v>28</v>
      </c>
      <c r="D1760" t="s">
        <v>68</v>
      </c>
      <c r="E1760">
        <v>2800670</v>
      </c>
    </row>
    <row r="1761" spans="1:5" x14ac:dyDescent="0.35">
      <c r="A1761">
        <v>2800704</v>
      </c>
      <c r="B1761" t="s">
        <v>2073</v>
      </c>
      <c r="C1761">
        <v>28</v>
      </c>
      <c r="D1761" t="s">
        <v>68</v>
      </c>
      <c r="E1761">
        <v>2800704</v>
      </c>
    </row>
    <row r="1762" spans="1:5" x14ac:dyDescent="0.35">
      <c r="A1762">
        <v>2801009</v>
      </c>
      <c r="B1762" t="s">
        <v>2074</v>
      </c>
      <c r="C1762">
        <v>28</v>
      </c>
      <c r="D1762" t="s">
        <v>68</v>
      </c>
      <c r="E1762">
        <v>2801009</v>
      </c>
    </row>
    <row r="1763" spans="1:5" x14ac:dyDescent="0.35">
      <c r="A1763">
        <v>2801108</v>
      </c>
      <c r="B1763" t="s">
        <v>2075</v>
      </c>
      <c r="C1763">
        <v>28</v>
      </c>
      <c r="D1763" t="s">
        <v>68</v>
      </c>
      <c r="E1763">
        <v>2801108</v>
      </c>
    </row>
    <row r="1764" spans="1:5" x14ac:dyDescent="0.35">
      <c r="A1764">
        <v>2801207</v>
      </c>
      <c r="B1764" t="s">
        <v>2076</v>
      </c>
      <c r="C1764">
        <v>28</v>
      </c>
      <c r="D1764" t="s">
        <v>68</v>
      </c>
      <c r="E1764">
        <v>2801207</v>
      </c>
    </row>
    <row r="1765" spans="1:5" x14ac:dyDescent="0.35">
      <c r="A1765">
        <v>2801306</v>
      </c>
      <c r="B1765" t="s">
        <v>1986</v>
      </c>
      <c r="C1765">
        <v>28</v>
      </c>
      <c r="D1765" t="s">
        <v>68</v>
      </c>
      <c r="E1765">
        <v>2801306</v>
      </c>
    </row>
    <row r="1766" spans="1:5" x14ac:dyDescent="0.35">
      <c r="A1766">
        <v>2801405</v>
      </c>
      <c r="B1766" t="s">
        <v>2077</v>
      </c>
      <c r="C1766">
        <v>28</v>
      </c>
      <c r="D1766" t="s">
        <v>68</v>
      </c>
      <c r="E1766">
        <v>2801405</v>
      </c>
    </row>
    <row r="1767" spans="1:5" x14ac:dyDescent="0.35">
      <c r="A1767">
        <v>2801504</v>
      </c>
      <c r="B1767" t="s">
        <v>2078</v>
      </c>
      <c r="C1767">
        <v>28</v>
      </c>
      <c r="D1767" t="s">
        <v>68</v>
      </c>
      <c r="E1767">
        <v>2801504</v>
      </c>
    </row>
    <row r="1768" spans="1:5" x14ac:dyDescent="0.35">
      <c r="A1768">
        <v>2801603</v>
      </c>
      <c r="B1768" t="s">
        <v>2079</v>
      </c>
      <c r="C1768">
        <v>28</v>
      </c>
      <c r="D1768" t="s">
        <v>68</v>
      </c>
      <c r="E1768">
        <v>2801603</v>
      </c>
    </row>
    <row r="1769" spans="1:5" x14ac:dyDescent="0.35">
      <c r="A1769">
        <v>2801702</v>
      </c>
      <c r="B1769" t="s">
        <v>2080</v>
      </c>
      <c r="C1769">
        <v>28</v>
      </c>
      <c r="D1769" t="s">
        <v>68</v>
      </c>
      <c r="E1769">
        <v>2801702</v>
      </c>
    </row>
    <row r="1770" spans="1:5" x14ac:dyDescent="0.35">
      <c r="A1770">
        <v>2801900</v>
      </c>
      <c r="B1770" t="s">
        <v>2081</v>
      </c>
      <c r="C1770">
        <v>28</v>
      </c>
      <c r="D1770" t="s">
        <v>68</v>
      </c>
      <c r="E1770">
        <v>2801900</v>
      </c>
    </row>
    <row r="1771" spans="1:5" x14ac:dyDescent="0.35">
      <c r="A1771">
        <v>2802007</v>
      </c>
      <c r="B1771" t="s">
        <v>2082</v>
      </c>
      <c r="C1771">
        <v>28</v>
      </c>
      <c r="D1771" t="s">
        <v>68</v>
      </c>
      <c r="E1771">
        <v>2802007</v>
      </c>
    </row>
    <row r="1772" spans="1:5" x14ac:dyDescent="0.35">
      <c r="A1772">
        <v>2802106</v>
      </c>
      <c r="B1772" t="s">
        <v>2083</v>
      </c>
      <c r="C1772">
        <v>28</v>
      </c>
      <c r="D1772" t="s">
        <v>68</v>
      </c>
      <c r="E1772">
        <v>2802106</v>
      </c>
    </row>
    <row r="1773" spans="1:5" x14ac:dyDescent="0.35">
      <c r="A1773">
        <v>2802205</v>
      </c>
      <c r="B1773" t="s">
        <v>1858</v>
      </c>
      <c r="C1773">
        <v>28</v>
      </c>
      <c r="D1773" t="s">
        <v>68</v>
      </c>
      <c r="E1773">
        <v>2802205</v>
      </c>
    </row>
    <row r="1774" spans="1:5" x14ac:dyDescent="0.35">
      <c r="A1774">
        <v>2802304</v>
      </c>
      <c r="B1774" t="s">
        <v>2084</v>
      </c>
      <c r="C1774">
        <v>28</v>
      </c>
      <c r="D1774" t="s">
        <v>68</v>
      </c>
      <c r="E1774">
        <v>2802304</v>
      </c>
    </row>
    <row r="1775" spans="1:5" x14ac:dyDescent="0.35">
      <c r="A1775">
        <v>2802403</v>
      </c>
      <c r="B1775" t="s">
        <v>2085</v>
      </c>
      <c r="C1775">
        <v>28</v>
      </c>
      <c r="D1775" t="s">
        <v>68</v>
      </c>
      <c r="E1775">
        <v>2802403</v>
      </c>
    </row>
    <row r="1776" spans="1:5" x14ac:dyDescent="0.35">
      <c r="A1776">
        <v>2802502</v>
      </c>
      <c r="B1776" t="s">
        <v>2086</v>
      </c>
      <c r="C1776">
        <v>28</v>
      </c>
      <c r="D1776" t="s">
        <v>68</v>
      </c>
      <c r="E1776">
        <v>2802502</v>
      </c>
    </row>
    <row r="1777" spans="1:5" x14ac:dyDescent="0.35">
      <c r="A1777">
        <v>2802601</v>
      </c>
      <c r="B1777" t="s">
        <v>2087</v>
      </c>
      <c r="C1777">
        <v>28</v>
      </c>
      <c r="D1777" t="s">
        <v>68</v>
      </c>
      <c r="E1777">
        <v>2802601</v>
      </c>
    </row>
    <row r="1778" spans="1:5" x14ac:dyDescent="0.35">
      <c r="A1778">
        <v>2802700</v>
      </c>
      <c r="B1778" t="s">
        <v>2088</v>
      </c>
      <c r="C1778">
        <v>28</v>
      </c>
      <c r="D1778" t="s">
        <v>68</v>
      </c>
      <c r="E1778">
        <v>2802700</v>
      </c>
    </row>
    <row r="1779" spans="1:5" x14ac:dyDescent="0.35">
      <c r="A1779">
        <v>2802809</v>
      </c>
      <c r="B1779" t="s">
        <v>2089</v>
      </c>
      <c r="C1779">
        <v>28</v>
      </c>
      <c r="D1779" t="s">
        <v>68</v>
      </c>
      <c r="E1779">
        <v>2802809</v>
      </c>
    </row>
    <row r="1780" spans="1:5" x14ac:dyDescent="0.35">
      <c r="A1780">
        <v>2802908</v>
      </c>
      <c r="B1780" t="s">
        <v>1685</v>
      </c>
      <c r="C1780">
        <v>28</v>
      </c>
      <c r="D1780" t="s">
        <v>68</v>
      </c>
      <c r="E1780">
        <v>2802908</v>
      </c>
    </row>
    <row r="1781" spans="1:5" x14ac:dyDescent="0.35">
      <c r="A1781">
        <v>2803005</v>
      </c>
      <c r="B1781" t="s">
        <v>2090</v>
      </c>
      <c r="C1781">
        <v>28</v>
      </c>
      <c r="D1781" t="s">
        <v>68</v>
      </c>
      <c r="E1781">
        <v>2803005</v>
      </c>
    </row>
    <row r="1782" spans="1:5" x14ac:dyDescent="0.35">
      <c r="A1782">
        <v>2803104</v>
      </c>
      <c r="B1782" t="s">
        <v>2091</v>
      </c>
      <c r="C1782">
        <v>28</v>
      </c>
      <c r="D1782" t="s">
        <v>68</v>
      </c>
      <c r="E1782">
        <v>2803104</v>
      </c>
    </row>
    <row r="1783" spans="1:5" x14ac:dyDescent="0.35">
      <c r="A1783">
        <v>2803203</v>
      </c>
      <c r="B1783" t="s">
        <v>2092</v>
      </c>
      <c r="C1783">
        <v>28</v>
      </c>
      <c r="D1783" t="s">
        <v>68</v>
      </c>
      <c r="E1783">
        <v>2803203</v>
      </c>
    </row>
    <row r="1784" spans="1:5" x14ac:dyDescent="0.35">
      <c r="A1784">
        <v>2803302</v>
      </c>
      <c r="B1784" t="s">
        <v>2093</v>
      </c>
      <c r="C1784">
        <v>28</v>
      </c>
      <c r="D1784" t="s">
        <v>68</v>
      </c>
      <c r="E1784">
        <v>2803302</v>
      </c>
    </row>
    <row r="1785" spans="1:5" x14ac:dyDescent="0.35">
      <c r="A1785">
        <v>2803401</v>
      </c>
      <c r="B1785" t="s">
        <v>2094</v>
      </c>
      <c r="C1785">
        <v>28</v>
      </c>
      <c r="D1785" t="s">
        <v>68</v>
      </c>
      <c r="E1785">
        <v>2803401</v>
      </c>
    </row>
    <row r="1786" spans="1:5" x14ac:dyDescent="0.35">
      <c r="A1786">
        <v>2803500</v>
      </c>
      <c r="B1786" t="s">
        <v>2095</v>
      </c>
      <c r="C1786">
        <v>28</v>
      </c>
      <c r="D1786" t="s">
        <v>68</v>
      </c>
      <c r="E1786">
        <v>2803500</v>
      </c>
    </row>
    <row r="1787" spans="1:5" x14ac:dyDescent="0.35">
      <c r="A1787">
        <v>2803609</v>
      </c>
      <c r="B1787" t="s">
        <v>2096</v>
      </c>
      <c r="C1787">
        <v>28</v>
      </c>
      <c r="D1787" t="s">
        <v>68</v>
      </c>
      <c r="E1787">
        <v>2803609</v>
      </c>
    </row>
    <row r="1788" spans="1:5" x14ac:dyDescent="0.35">
      <c r="A1788">
        <v>2803708</v>
      </c>
      <c r="B1788" t="s">
        <v>2097</v>
      </c>
      <c r="C1788">
        <v>28</v>
      </c>
      <c r="D1788" t="s">
        <v>68</v>
      </c>
      <c r="E1788">
        <v>2803708</v>
      </c>
    </row>
    <row r="1789" spans="1:5" x14ac:dyDescent="0.35">
      <c r="A1789">
        <v>2803807</v>
      </c>
      <c r="B1789" t="s">
        <v>2098</v>
      </c>
      <c r="C1789">
        <v>28</v>
      </c>
      <c r="D1789" t="s">
        <v>68</v>
      </c>
      <c r="E1789">
        <v>2803807</v>
      </c>
    </row>
    <row r="1790" spans="1:5" x14ac:dyDescent="0.35">
      <c r="A1790">
        <v>2803906</v>
      </c>
      <c r="B1790" t="s">
        <v>2099</v>
      </c>
      <c r="C1790">
        <v>28</v>
      </c>
      <c r="D1790" t="s">
        <v>68</v>
      </c>
      <c r="E1790">
        <v>2803906</v>
      </c>
    </row>
    <row r="1791" spans="1:5" x14ac:dyDescent="0.35">
      <c r="A1791">
        <v>2804003</v>
      </c>
      <c r="B1791" t="s">
        <v>2100</v>
      </c>
      <c r="C1791">
        <v>28</v>
      </c>
      <c r="D1791" t="s">
        <v>68</v>
      </c>
      <c r="E1791">
        <v>2804003</v>
      </c>
    </row>
    <row r="1792" spans="1:5" x14ac:dyDescent="0.35">
      <c r="A1792">
        <v>2804102</v>
      </c>
      <c r="B1792" t="s">
        <v>2101</v>
      </c>
      <c r="C1792">
        <v>28</v>
      </c>
      <c r="D1792" t="s">
        <v>68</v>
      </c>
      <c r="E1792">
        <v>2804102</v>
      </c>
    </row>
    <row r="1793" spans="1:5" x14ac:dyDescent="0.35">
      <c r="A1793">
        <v>2804201</v>
      </c>
      <c r="B1793" t="s">
        <v>2102</v>
      </c>
      <c r="C1793">
        <v>28</v>
      </c>
      <c r="D1793" t="s">
        <v>68</v>
      </c>
      <c r="E1793">
        <v>2804201</v>
      </c>
    </row>
    <row r="1794" spans="1:5" x14ac:dyDescent="0.35">
      <c r="A1794">
        <v>2804300</v>
      </c>
      <c r="B1794" t="s">
        <v>2103</v>
      </c>
      <c r="C1794">
        <v>28</v>
      </c>
      <c r="D1794" t="s">
        <v>68</v>
      </c>
      <c r="E1794">
        <v>2804300</v>
      </c>
    </row>
    <row r="1795" spans="1:5" x14ac:dyDescent="0.35">
      <c r="A1795">
        <v>2804409</v>
      </c>
      <c r="B1795" t="s">
        <v>2104</v>
      </c>
      <c r="C1795">
        <v>28</v>
      </c>
      <c r="D1795" t="s">
        <v>68</v>
      </c>
      <c r="E1795">
        <v>2804409</v>
      </c>
    </row>
    <row r="1796" spans="1:5" x14ac:dyDescent="0.35">
      <c r="A1796">
        <v>2804458</v>
      </c>
      <c r="B1796" t="s">
        <v>2105</v>
      </c>
      <c r="C1796">
        <v>28</v>
      </c>
      <c r="D1796" t="s">
        <v>68</v>
      </c>
      <c r="E1796">
        <v>2804458</v>
      </c>
    </row>
    <row r="1797" spans="1:5" x14ac:dyDescent="0.35">
      <c r="A1797">
        <v>2804508</v>
      </c>
      <c r="B1797" t="s">
        <v>2106</v>
      </c>
      <c r="C1797">
        <v>28</v>
      </c>
      <c r="D1797" t="s">
        <v>68</v>
      </c>
      <c r="E1797">
        <v>2804508</v>
      </c>
    </row>
    <row r="1798" spans="1:5" x14ac:dyDescent="0.35">
      <c r="A1798">
        <v>2804607</v>
      </c>
      <c r="B1798" t="s">
        <v>2107</v>
      </c>
      <c r="C1798">
        <v>28</v>
      </c>
      <c r="D1798" t="s">
        <v>68</v>
      </c>
      <c r="E1798">
        <v>2804607</v>
      </c>
    </row>
    <row r="1799" spans="1:5" x14ac:dyDescent="0.35">
      <c r="A1799">
        <v>2804706</v>
      </c>
      <c r="B1799" t="s">
        <v>2108</v>
      </c>
      <c r="C1799">
        <v>28</v>
      </c>
      <c r="D1799" t="s">
        <v>68</v>
      </c>
      <c r="E1799">
        <v>2804706</v>
      </c>
    </row>
    <row r="1800" spans="1:5" x14ac:dyDescent="0.35">
      <c r="A1800">
        <v>2804805</v>
      </c>
      <c r="B1800" t="s">
        <v>2109</v>
      </c>
      <c r="C1800">
        <v>28</v>
      </c>
      <c r="D1800" t="s">
        <v>68</v>
      </c>
      <c r="E1800">
        <v>2804805</v>
      </c>
    </row>
    <row r="1801" spans="1:5" x14ac:dyDescent="0.35">
      <c r="A1801">
        <v>2804904</v>
      </c>
      <c r="B1801" t="s">
        <v>1381</v>
      </c>
      <c r="C1801">
        <v>28</v>
      </c>
      <c r="D1801" t="s">
        <v>68</v>
      </c>
      <c r="E1801">
        <v>2804904</v>
      </c>
    </row>
    <row r="1802" spans="1:5" x14ac:dyDescent="0.35">
      <c r="A1802">
        <v>2805000</v>
      </c>
      <c r="B1802" t="s">
        <v>2110</v>
      </c>
      <c r="C1802">
        <v>28</v>
      </c>
      <c r="D1802" t="s">
        <v>68</v>
      </c>
      <c r="E1802">
        <v>2805000</v>
      </c>
    </row>
    <row r="1803" spans="1:5" x14ac:dyDescent="0.35">
      <c r="A1803">
        <v>2805109</v>
      </c>
      <c r="B1803" t="s">
        <v>2111</v>
      </c>
      <c r="C1803">
        <v>28</v>
      </c>
      <c r="D1803" t="s">
        <v>68</v>
      </c>
      <c r="E1803">
        <v>2805109</v>
      </c>
    </row>
    <row r="1804" spans="1:5" x14ac:dyDescent="0.35">
      <c r="A1804">
        <v>2805208</v>
      </c>
      <c r="B1804" t="s">
        <v>2112</v>
      </c>
      <c r="C1804">
        <v>28</v>
      </c>
      <c r="D1804" t="s">
        <v>68</v>
      </c>
      <c r="E1804">
        <v>2805208</v>
      </c>
    </row>
    <row r="1805" spans="1:5" x14ac:dyDescent="0.35">
      <c r="A1805">
        <v>2805307</v>
      </c>
      <c r="B1805" t="s">
        <v>2113</v>
      </c>
      <c r="C1805">
        <v>28</v>
      </c>
      <c r="D1805" t="s">
        <v>68</v>
      </c>
      <c r="E1805">
        <v>2805307</v>
      </c>
    </row>
    <row r="1806" spans="1:5" x14ac:dyDescent="0.35">
      <c r="A1806">
        <v>2805406</v>
      </c>
      <c r="B1806" t="s">
        <v>2114</v>
      </c>
      <c r="C1806">
        <v>28</v>
      </c>
      <c r="D1806" t="s">
        <v>68</v>
      </c>
      <c r="E1806">
        <v>2805406</v>
      </c>
    </row>
    <row r="1807" spans="1:5" x14ac:dyDescent="0.35">
      <c r="A1807">
        <v>2805505</v>
      </c>
      <c r="B1807" t="s">
        <v>2115</v>
      </c>
      <c r="C1807">
        <v>28</v>
      </c>
      <c r="D1807" t="s">
        <v>68</v>
      </c>
      <c r="E1807">
        <v>2805505</v>
      </c>
    </row>
    <row r="1808" spans="1:5" x14ac:dyDescent="0.35">
      <c r="A1808">
        <v>2805604</v>
      </c>
      <c r="B1808" t="s">
        <v>2116</v>
      </c>
      <c r="C1808">
        <v>28</v>
      </c>
      <c r="D1808" t="s">
        <v>68</v>
      </c>
      <c r="E1808">
        <v>2805604</v>
      </c>
    </row>
    <row r="1809" spans="1:5" x14ac:dyDescent="0.35">
      <c r="A1809">
        <v>2805703</v>
      </c>
      <c r="B1809" t="s">
        <v>2117</v>
      </c>
      <c r="C1809">
        <v>28</v>
      </c>
      <c r="D1809" t="s">
        <v>68</v>
      </c>
      <c r="E1809">
        <v>2805703</v>
      </c>
    </row>
    <row r="1810" spans="1:5" x14ac:dyDescent="0.35">
      <c r="A1810">
        <v>2805802</v>
      </c>
      <c r="B1810" t="s">
        <v>2118</v>
      </c>
      <c r="C1810">
        <v>28</v>
      </c>
      <c r="D1810" t="s">
        <v>68</v>
      </c>
      <c r="E1810">
        <v>2805802</v>
      </c>
    </row>
    <row r="1811" spans="1:5" x14ac:dyDescent="0.35">
      <c r="A1811">
        <v>2805901</v>
      </c>
      <c r="B1811" t="s">
        <v>1554</v>
      </c>
      <c r="C1811">
        <v>28</v>
      </c>
      <c r="D1811" t="s">
        <v>68</v>
      </c>
      <c r="E1811">
        <v>2805901</v>
      </c>
    </row>
    <row r="1812" spans="1:5" x14ac:dyDescent="0.35">
      <c r="A1812">
        <v>2806008</v>
      </c>
      <c r="B1812" t="s">
        <v>2119</v>
      </c>
      <c r="C1812">
        <v>28</v>
      </c>
      <c r="D1812" t="s">
        <v>68</v>
      </c>
      <c r="E1812">
        <v>2806008</v>
      </c>
    </row>
    <row r="1813" spans="1:5" x14ac:dyDescent="0.35">
      <c r="A1813">
        <v>2806107</v>
      </c>
      <c r="B1813" t="s">
        <v>2120</v>
      </c>
      <c r="C1813">
        <v>28</v>
      </c>
      <c r="D1813" t="s">
        <v>68</v>
      </c>
      <c r="E1813">
        <v>2806107</v>
      </c>
    </row>
    <row r="1814" spans="1:5" x14ac:dyDescent="0.35">
      <c r="A1814">
        <v>2806206</v>
      </c>
      <c r="B1814" t="s">
        <v>2121</v>
      </c>
      <c r="C1814">
        <v>28</v>
      </c>
      <c r="D1814" t="s">
        <v>68</v>
      </c>
      <c r="E1814">
        <v>2806206</v>
      </c>
    </row>
    <row r="1815" spans="1:5" x14ac:dyDescent="0.35">
      <c r="A1815">
        <v>2806305</v>
      </c>
      <c r="B1815" t="s">
        <v>2122</v>
      </c>
      <c r="C1815">
        <v>28</v>
      </c>
      <c r="D1815" t="s">
        <v>68</v>
      </c>
      <c r="E1815">
        <v>2806305</v>
      </c>
    </row>
    <row r="1816" spans="1:5" x14ac:dyDescent="0.35">
      <c r="A1816">
        <v>2806404</v>
      </c>
      <c r="B1816" t="s">
        <v>2123</v>
      </c>
      <c r="C1816">
        <v>28</v>
      </c>
      <c r="D1816" t="s">
        <v>68</v>
      </c>
      <c r="E1816">
        <v>2806404</v>
      </c>
    </row>
    <row r="1817" spans="1:5" x14ac:dyDescent="0.35">
      <c r="A1817">
        <v>2806503</v>
      </c>
      <c r="B1817" t="s">
        <v>2124</v>
      </c>
      <c r="C1817">
        <v>28</v>
      </c>
      <c r="D1817" t="s">
        <v>68</v>
      </c>
      <c r="E1817">
        <v>2806503</v>
      </c>
    </row>
    <row r="1818" spans="1:5" x14ac:dyDescent="0.35">
      <c r="A1818">
        <v>2806602</v>
      </c>
      <c r="B1818" t="s">
        <v>2125</v>
      </c>
      <c r="C1818">
        <v>28</v>
      </c>
      <c r="D1818" t="s">
        <v>68</v>
      </c>
      <c r="E1818">
        <v>2806602</v>
      </c>
    </row>
    <row r="1819" spans="1:5" x14ac:dyDescent="0.35">
      <c r="A1819">
        <v>2806701</v>
      </c>
      <c r="B1819" t="s">
        <v>2126</v>
      </c>
      <c r="C1819">
        <v>28</v>
      </c>
      <c r="D1819" t="s">
        <v>68</v>
      </c>
      <c r="E1819">
        <v>2806701</v>
      </c>
    </row>
    <row r="1820" spans="1:5" x14ac:dyDescent="0.35">
      <c r="A1820">
        <v>2806800</v>
      </c>
      <c r="B1820" t="s">
        <v>1764</v>
      </c>
      <c r="C1820">
        <v>28</v>
      </c>
      <c r="D1820" t="s">
        <v>68</v>
      </c>
      <c r="E1820">
        <v>2806800</v>
      </c>
    </row>
    <row r="1821" spans="1:5" x14ac:dyDescent="0.35">
      <c r="A1821">
        <v>2806909</v>
      </c>
      <c r="B1821" t="s">
        <v>1765</v>
      </c>
      <c r="C1821">
        <v>28</v>
      </c>
      <c r="D1821" t="s">
        <v>68</v>
      </c>
      <c r="E1821">
        <v>2806909</v>
      </c>
    </row>
    <row r="1822" spans="1:5" x14ac:dyDescent="0.35">
      <c r="A1822">
        <v>2807006</v>
      </c>
      <c r="B1822" t="s">
        <v>2127</v>
      </c>
      <c r="C1822">
        <v>28</v>
      </c>
      <c r="D1822" t="s">
        <v>68</v>
      </c>
      <c r="E1822">
        <v>2807006</v>
      </c>
    </row>
    <row r="1823" spans="1:5" x14ac:dyDescent="0.35">
      <c r="A1823">
        <v>2807105</v>
      </c>
      <c r="B1823" t="s">
        <v>2128</v>
      </c>
      <c r="C1823">
        <v>28</v>
      </c>
      <c r="D1823" t="s">
        <v>68</v>
      </c>
      <c r="E1823">
        <v>2807105</v>
      </c>
    </row>
    <row r="1824" spans="1:5" x14ac:dyDescent="0.35">
      <c r="A1824">
        <v>2807204</v>
      </c>
      <c r="B1824" t="s">
        <v>2129</v>
      </c>
      <c r="C1824">
        <v>28</v>
      </c>
      <c r="D1824" t="s">
        <v>68</v>
      </c>
      <c r="E1824">
        <v>2807204</v>
      </c>
    </row>
    <row r="1825" spans="1:5" x14ac:dyDescent="0.35">
      <c r="A1825">
        <v>2807303</v>
      </c>
      <c r="B1825" t="s">
        <v>2130</v>
      </c>
      <c r="C1825">
        <v>28</v>
      </c>
      <c r="D1825" t="s">
        <v>68</v>
      </c>
      <c r="E1825">
        <v>2807303</v>
      </c>
    </row>
    <row r="1826" spans="1:5" x14ac:dyDescent="0.35">
      <c r="A1826">
        <v>2807402</v>
      </c>
      <c r="B1826" t="s">
        <v>2131</v>
      </c>
      <c r="C1826">
        <v>28</v>
      </c>
      <c r="D1826" t="s">
        <v>68</v>
      </c>
      <c r="E1826">
        <v>2807402</v>
      </c>
    </row>
    <row r="1827" spans="1:5" x14ac:dyDescent="0.35">
      <c r="A1827">
        <v>2807501</v>
      </c>
      <c r="B1827" t="s">
        <v>2132</v>
      </c>
      <c r="C1827">
        <v>28</v>
      </c>
      <c r="D1827" t="s">
        <v>68</v>
      </c>
      <c r="E1827">
        <v>2807501</v>
      </c>
    </row>
    <row r="1828" spans="1:5" x14ac:dyDescent="0.35">
      <c r="A1828">
        <v>2807600</v>
      </c>
      <c r="B1828" t="s">
        <v>2133</v>
      </c>
      <c r="C1828">
        <v>28</v>
      </c>
      <c r="D1828" t="s">
        <v>68</v>
      </c>
      <c r="E1828">
        <v>2807600</v>
      </c>
    </row>
    <row r="1829" spans="1:5" x14ac:dyDescent="0.35">
      <c r="A1829">
        <v>2900108</v>
      </c>
      <c r="B1829" t="s">
        <v>2134</v>
      </c>
      <c r="C1829">
        <v>29</v>
      </c>
      <c r="D1829" t="s">
        <v>21</v>
      </c>
      <c r="E1829">
        <v>2900108</v>
      </c>
    </row>
    <row r="1830" spans="1:5" x14ac:dyDescent="0.35">
      <c r="A1830">
        <v>2900207</v>
      </c>
      <c r="B1830" t="s">
        <v>2135</v>
      </c>
      <c r="C1830">
        <v>29</v>
      </c>
      <c r="D1830" t="s">
        <v>21</v>
      </c>
      <c r="E1830">
        <v>2900207</v>
      </c>
    </row>
    <row r="1831" spans="1:5" x14ac:dyDescent="0.35">
      <c r="A1831">
        <v>2900306</v>
      </c>
      <c r="B1831" t="s">
        <v>2136</v>
      </c>
      <c r="C1831">
        <v>29</v>
      </c>
      <c r="D1831" t="s">
        <v>21</v>
      </c>
      <c r="E1831">
        <v>2900306</v>
      </c>
    </row>
    <row r="1832" spans="1:5" x14ac:dyDescent="0.35">
      <c r="A1832">
        <v>2900355</v>
      </c>
      <c r="B1832" t="s">
        <v>2137</v>
      </c>
      <c r="C1832">
        <v>29</v>
      </c>
      <c r="D1832" t="s">
        <v>21</v>
      </c>
      <c r="E1832">
        <v>2900355</v>
      </c>
    </row>
    <row r="1833" spans="1:5" x14ac:dyDescent="0.35">
      <c r="A1833">
        <v>2900405</v>
      </c>
      <c r="B1833" t="s">
        <v>2138</v>
      </c>
      <c r="C1833">
        <v>29</v>
      </c>
      <c r="D1833" t="s">
        <v>21</v>
      </c>
      <c r="E1833">
        <v>2900405</v>
      </c>
    </row>
    <row r="1834" spans="1:5" x14ac:dyDescent="0.35">
      <c r="A1834">
        <v>2900504</v>
      </c>
      <c r="B1834" t="s">
        <v>2139</v>
      </c>
      <c r="C1834">
        <v>29</v>
      </c>
      <c r="D1834" t="s">
        <v>21</v>
      </c>
      <c r="E1834">
        <v>2900504</v>
      </c>
    </row>
    <row r="1835" spans="1:5" x14ac:dyDescent="0.35">
      <c r="A1835">
        <v>2900603</v>
      </c>
      <c r="B1835" t="s">
        <v>2140</v>
      </c>
      <c r="C1835">
        <v>29</v>
      </c>
      <c r="D1835" t="s">
        <v>21</v>
      </c>
      <c r="E1835">
        <v>2900603</v>
      </c>
    </row>
    <row r="1836" spans="1:5" x14ac:dyDescent="0.35">
      <c r="A1836">
        <v>2900702</v>
      </c>
      <c r="B1836" t="s">
        <v>2141</v>
      </c>
      <c r="C1836">
        <v>29</v>
      </c>
      <c r="D1836" t="s">
        <v>21</v>
      </c>
      <c r="E1836">
        <v>2900702</v>
      </c>
    </row>
    <row r="1837" spans="1:5" x14ac:dyDescent="0.35">
      <c r="A1837">
        <v>2900801</v>
      </c>
      <c r="B1837" t="s">
        <v>2142</v>
      </c>
      <c r="C1837">
        <v>29</v>
      </c>
      <c r="D1837" t="s">
        <v>21</v>
      </c>
      <c r="E1837">
        <v>2900801</v>
      </c>
    </row>
    <row r="1838" spans="1:5" x14ac:dyDescent="0.35">
      <c r="A1838">
        <v>2900900</v>
      </c>
      <c r="B1838" t="s">
        <v>2143</v>
      </c>
      <c r="C1838">
        <v>29</v>
      </c>
      <c r="D1838" t="s">
        <v>21</v>
      </c>
      <c r="E1838">
        <v>2900900</v>
      </c>
    </row>
    <row r="1839" spans="1:5" x14ac:dyDescent="0.35">
      <c r="A1839">
        <v>2901007</v>
      </c>
      <c r="B1839" t="s">
        <v>2144</v>
      </c>
      <c r="C1839">
        <v>29</v>
      </c>
      <c r="D1839" t="s">
        <v>21</v>
      </c>
      <c r="E1839">
        <v>2901007</v>
      </c>
    </row>
    <row r="1840" spans="1:5" x14ac:dyDescent="0.35">
      <c r="A1840">
        <v>2901106</v>
      </c>
      <c r="B1840" t="s">
        <v>2145</v>
      </c>
      <c r="C1840">
        <v>29</v>
      </c>
      <c r="D1840" t="s">
        <v>21</v>
      </c>
      <c r="E1840">
        <v>2901106</v>
      </c>
    </row>
    <row r="1841" spans="1:5" x14ac:dyDescent="0.35">
      <c r="A1841">
        <v>2901155</v>
      </c>
      <c r="B1841" t="s">
        <v>2146</v>
      </c>
      <c r="C1841">
        <v>29</v>
      </c>
      <c r="D1841" t="s">
        <v>21</v>
      </c>
      <c r="E1841">
        <v>2901155</v>
      </c>
    </row>
    <row r="1842" spans="1:5" x14ac:dyDescent="0.35">
      <c r="A1842">
        <v>2901205</v>
      </c>
      <c r="B1842" t="s">
        <v>2147</v>
      </c>
      <c r="C1842">
        <v>29</v>
      </c>
      <c r="D1842" t="s">
        <v>21</v>
      </c>
      <c r="E1842">
        <v>2901205</v>
      </c>
    </row>
    <row r="1843" spans="1:5" x14ac:dyDescent="0.35">
      <c r="A1843">
        <v>2901304</v>
      </c>
      <c r="B1843" t="s">
        <v>2148</v>
      </c>
      <c r="C1843">
        <v>29</v>
      </c>
      <c r="D1843" t="s">
        <v>21</v>
      </c>
      <c r="E1843">
        <v>2901304</v>
      </c>
    </row>
    <row r="1844" spans="1:5" x14ac:dyDescent="0.35">
      <c r="A1844">
        <v>2901353</v>
      </c>
      <c r="B1844" t="s">
        <v>2149</v>
      </c>
      <c r="C1844">
        <v>29</v>
      </c>
      <c r="D1844" t="s">
        <v>21</v>
      </c>
      <c r="E1844">
        <v>2901353</v>
      </c>
    </row>
    <row r="1845" spans="1:5" x14ac:dyDescent="0.35">
      <c r="A1845">
        <v>2901403</v>
      </c>
      <c r="B1845" t="s">
        <v>2150</v>
      </c>
      <c r="C1845">
        <v>29</v>
      </c>
      <c r="D1845" t="s">
        <v>21</v>
      </c>
      <c r="E1845">
        <v>2901403</v>
      </c>
    </row>
    <row r="1846" spans="1:5" x14ac:dyDescent="0.35">
      <c r="A1846">
        <v>2901502</v>
      </c>
      <c r="B1846" t="s">
        <v>2151</v>
      </c>
      <c r="C1846">
        <v>29</v>
      </c>
      <c r="D1846" t="s">
        <v>21</v>
      </c>
      <c r="E1846">
        <v>2901502</v>
      </c>
    </row>
    <row r="1847" spans="1:5" x14ac:dyDescent="0.35">
      <c r="A1847">
        <v>2901601</v>
      </c>
      <c r="B1847" t="s">
        <v>2152</v>
      </c>
      <c r="C1847">
        <v>29</v>
      </c>
      <c r="D1847" t="s">
        <v>21</v>
      </c>
      <c r="E1847">
        <v>2901601</v>
      </c>
    </row>
    <row r="1848" spans="1:5" x14ac:dyDescent="0.35">
      <c r="A1848">
        <v>2901700</v>
      </c>
      <c r="B1848" t="s">
        <v>2153</v>
      </c>
      <c r="C1848">
        <v>29</v>
      </c>
      <c r="D1848" t="s">
        <v>21</v>
      </c>
      <c r="E1848">
        <v>2901700</v>
      </c>
    </row>
    <row r="1849" spans="1:5" x14ac:dyDescent="0.35">
      <c r="A1849">
        <v>2901809</v>
      </c>
      <c r="B1849" t="s">
        <v>2154</v>
      </c>
      <c r="C1849">
        <v>29</v>
      </c>
      <c r="D1849" t="s">
        <v>21</v>
      </c>
      <c r="E1849">
        <v>2901809</v>
      </c>
    </row>
    <row r="1850" spans="1:5" x14ac:dyDescent="0.35">
      <c r="A1850">
        <v>2901908</v>
      </c>
      <c r="B1850" t="s">
        <v>2155</v>
      </c>
      <c r="C1850">
        <v>29</v>
      </c>
      <c r="D1850" t="s">
        <v>21</v>
      </c>
      <c r="E1850">
        <v>2901908</v>
      </c>
    </row>
    <row r="1851" spans="1:5" x14ac:dyDescent="0.35">
      <c r="A1851">
        <v>2901957</v>
      </c>
      <c r="B1851" t="s">
        <v>2156</v>
      </c>
      <c r="C1851">
        <v>29</v>
      </c>
      <c r="D1851" t="s">
        <v>21</v>
      </c>
      <c r="E1851">
        <v>2901957</v>
      </c>
    </row>
    <row r="1852" spans="1:5" x14ac:dyDescent="0.35">
      <c r="A1852">
        <v>2902005</v>
      </c>
      <c r="B1852" t="s">
        <v>2157</v>
      </c>
      <c r="C1852">
        <v>29</v>
      </c>
      <c r="D1852" t="s">
        <v>21</v>
      </c>
      <c r="E1852">
        <v>2902005</v>
      </c>
    </row>
    <row r="1853" spans="1:5" x14ac:dyDescent="0.35">
      <c r="A1853">
        <v>2902054</v>
      </c>
      <c r="B1853" t="s">
        <v>2158</v>
      </c>
      <c r="C1853">
        <v>29</v>
      </c>
      <c r="D1853" t="s">
        <v>21</v>
      </c>
      <c r="E1853">
        <v>2902054</v>
      </c>
    </row>
    <row r="1854" spans="1:5" x14ac:dyDescent="0.35">
      <c r="A1854">
        <v>2902104</v>
      </c>
      <c r="B1854" t="s">
        <v>2159</v>
      </c>
      <c r="C1854">
        <v>29</v>
      </c>
      <c r="D1854" t="s">
        <v>21</v>
      </c>
      <c r="E1854">
        <v>2902104</v>
      </c>
    </row>
    <row r="1855" spans="1:5" x14ac:dyDescent="0.35">
      <c r="A1855">
        <v>2902203</v>
      </c>
      <c r="B1855" t="s">
        <v>2160</v>
      </c>
      <c r="C1855">
        <v>29</v>
      </c>
      <c r="D1855" t="s">
        <v>21</v>
      </c>
      <c r="E1855">
        <v>2902203</v>
      </c>
    </row>
    <row r="1856" spans="1:5" x14ac:dyDescent="0.35">
      <c r="A1856">
        <v>2902252</v>
      </c>
      <c r="B1856" t="s">
        <v>2161</v>
      </c>
      <c r="C1856">
        <v>29</v>
      </c>
      <c r="D1856" t="s">
        <v>21</v>
      </c>
      <c r="E1856">
        <v>2902252</v>
      </c>
    </row>
    <row r="1857" spans="1:5" x14ac:dyDescent="0.35">
      <c r="A1857">
        <v>2902302</v>
      </c>
      <c r="B1857" t="s">
        <v>2162</v>
      </c>
      <c r="C1857">
        <v>29</v>
      </c>
      <c r="D1857" t="s">
        <v>21</v>
      </c>
      <c r="E1857">
        <v>2902302</v>
      </c>
    </row>
    <row r="1858" spans="1:5" x14ac:dyDescent="0.35">
      <c r="A1858">
        <v>2902401</v>
      </c>
      <c r="B1858" t="s">
        <v>2163</v>
      </c>
      <c r="C1858">
        <v>29</v>
      </c>
      <c r="D1858" t="s">
        <v>21</v>
      </c>
      <c r="E1858">
        <v>2902401</v>
      </c>
    </row>
    <row r="1859" spans="1:5" x14ac:dyDescent="0.35">
      <c r="A1859">
        <v>2902500</v>
      </c>
      <c r="B1859" t="s">
        <v>2164</v>
      </c>
      <c r="C1859">
        <v>29</v>
      </c>
      <c r="D1859" t="s">
        <v>21</v>
      </c>
      <c r="E1859">
        <v>2902500</v>
      </c>
    </row>
    <row r="1860" spans="1:5" x14ac:dyDescent="0.35">
      <c r="A1860">
        <v>2902609</v>
      </c>
      <c r="B1860" t="s">
        <v>2165</v>
      </c>
      <c r="C1860">
        <v>29</v>
      </c>
      <c r="D1860" t="s">
        <v>21</v>
      </c>
      <c r="E1860">
        <v>2902609</v>
      </c>
    </row>
    <row r="1861" spans="1:5" x14ac:dyDescent="0.35">
      <c r="A1861">
        <v>2902658</v>
      </c>
      <c r="B1861" t="s">
        <v>2166</v>
      </c>
      <c r="C1861">
        <v>29</v>
      </c>
      <c r="D1861" t="s">
        <v>21</v>
      </c>
      <c r="E1861">
        <v>2902658</v>
      </c>
    </row>
    <row r="1862" spans="1:5" x14ac:dyDescent="0.35">
      <c r="A1862">
        <v>2902708</v>
      </c>
      <c r="B1862" t="s">
        <v>2167</v>
      </c>
      <c r="C1862">
        <v>29</v>
      </c>
      <c r="D1862" t="s">
        <v>21</v>
      </c>
      <c r="E1862">
        <v>2902708</v>
      </c>
    </row>
    <row r="1863" spans="1:5" x14ac:dyDescent="0.35">
      <c r="A1863">
        <v>2902807</v>
      </c>
      <c r="B1863" t="s">
        <v>2168</v>
      </c>
      <c r="C1863">
        <v>29</v>
      </c>
      <c r="D1863" t="s">
        <v>21</v>
      </c>
      <c r="E1863">
        <v>2902807</v>
      </c>
    </row>
    <row r="1864" spans="1:5" x14ac:dyDescent="0.35">
      <c r="A1864">
        <v>2902906</v>
      </c>
      <c r="B1864" t="s">
        <v>2169</v>
      </c>
      <c r="C1864">
        <v>29</v>
      </c>
      <c r="D1864" t="s">
        <v>21</v>
      </c>
      <c r="E1864">
        <v>2902906</v>
      </c>
    </row>
    <row r="1865" spans="1:5" x14ac:dyDescent="0.35">
      <c r="A1865">
        <v>2903003</v>
      </c>
      <c r="B1865" t="s">
        <v>2170</v>
      </c>
      <c r="C1865">
        <v>29</v>
      </c>
      <c r="D1865" t="s">
        <v>21</v>
      </c>
      <c r="E1865">
        <v>2903003</v>
      </c>
    </row>
    <row r="1866" spans="1:5" x14ac:dyDescent="0.35">
      <c r="A1866">
        <v>2903102</v>
      </c>
      <c r="B1866" t="s">
        <v>2171</v>
      </c>
      <c r="C1866">
        <v>29</v>
      </c>
      <c r="D1866" t="s">
        <v>21</v>
      </c>
      <c r="E1866">
        <v>2903102</v>
      </c>
    </row>
    <row r="1867" spans="1:5" x14ac:dyDescent="0.35">
      <c r="A1867">
        <v>2903201</v>
      </c>
      <c r="B1867" t="s">
        <v>329</v>
      </c>
      <c r="C1867">
        <v>29</v>
      </c>
      <c r="D1867" t="s">
        <v>21</v>
      </c>
      <c r="E1867">
        <v>2903201</v>
      </c>
    </row>
    <row r="1868" spans="1:5" x14ac:dyDescent="0.35">
      <c r="A1868">
        <v>2903235</v>
      </c>
      <c r="B1868" t="s">
        <v>2172</v>
      </c>
      <c r="C1868">
        <v>29</v>
      </c>
      <c r="D1868" t="s">
        <v>21</v>
      </c>
      <c r="E1868">
        <v>2903235</v>
      </c>
    </row>
    <row r="1869" spans="1:5" x14ac:dyDescent="0.35">
      <c r="A1869">
        <v>2903276</v>
      </c>
      <c r="B1869" t="s">
        <v>2173</v>
      </c>
      <c r="C1869">
        <v>29</v>
      </c>
      <c r="D1869" t="s">
        <v>21</v>
      </c>
      <c r="E1869">
        <v>2903276</v>
      </c>
    </row>
    <row r="1870" spans="1:5" x14ac:dyDescent="0.35">
      <c r="A1870">
        <v>2903300</v>
      </c>
      <c r="B1870" t="s">
        <v>2174</v>
      </c>
      <c r="C1870">
        <v>29</v>
      </c>
      <c r="D1870" t="s">
        <v>21</v>
      </c>
      <c r="E1870">
        <v>2903300</v>
      </c>
    </row>
    <row r="1871" spans="1:5" x14ac:dyDescent="0.35">
      <c r="A1871">
        <v>2903409</v>
      </c>
      <c r="B1871" t="s">
        <v>2175</v>
      </c>
      <c r="C1871">
        <v>29</v>
      </c>
      <c r="D1871" t="s">
        <v>21</v>
      </c>
      <c r="E1871">
        <v>2903409</v>
      </c>
    </row>
    <row r="1872" spans="1:5" x14ac:dyDescent="0.35">
      <c r="A1872">
        <v>2903508</v>
      </c>
      <c r="B1872" t="s">
        <v>2176</v>
      </c>
      <c r="C1872">
        <v>29</v>
      </c>
      <c r="D1872" t="s">
        <v>21</v>
      </c>
      <c r="E1872">
        <v>2903508</v>
      </c>
    </row>
    <row r="1873" spans="1:5" x14ac:dyDescent="0.35">
      <c r="A1873">
        <v>2903607</v>
      </c>
      <c r="B1873" t="s">
        <v>2177</v>
      </c>
      <c r="C1873">
        <v>29</v>
      </c>
      <c r="D1873" t="s">
        <v>21</v>
      </c>
      <c r="E1873">
        <v>2903607</v>
      </c>
    </row>
    <row r="1874" spans="1:5" x14ac:dyDescent="0.35">
      <c r="A1874">
        <v>2903706</v>
      </c>
      <c r="B1874" t="s">
        <v>2178</v>
      </c>
      <c r="C1874">
        <v>29</v>
      </c>
      <c r="D1874" t="s">
        <v>21</v>
      </c>
      <c r="E1874">
        <v>2903706</v>
      </c>
    </row>
    <row r="1875" spans="1:5" x14ac:dyDescent="0.35">
      <c r="A1875">
        <v>2903805</v>
      </c>
      <c r="B1875" t="s">
        <v>2179</v>
      </c>
      <c r="C1875">
        <v>29</v>
      </c>
      <c r="D1875" t="s">
        <v>21</v>
      </c>
      <c r="E1875">
        <v>2903805</v>
      </c>
    </row>
    <row r="1876" spans="1:5" x14ac:dyDescent="0.35">
      <c r="A1876">
        <v>2903904</v>
      </c>
      <c r="B1876" t="s">
        <v>2180</v>
      </c>
      <c r="C1876">
        <v>29</v>
      </c>
      <c r="D1876" t="s">
        <v>21</v>
      </c>
      <c r="E1876">
        <v>2903904</v>
      </c>
    </row>
    <row r="1877" spans="1:5" x14ac:dyDescent="0.35">
      <c r="A1877">
        <v>2903953</v>
      </c>
      <c r="B1877" t="s">
        <v>2181</v>
      </c>
      <c r="C1877">
        <v>29</v>
      </c>
      <c r="D1877" t="s">
        <v>21</v>
      </c>
      <c r="E1877">
        <v>2903953</v>
      </c>
    </row>
    <row r="1878" spans="1:5" x14ac:dyDescent="0.35">
      <c r="A1878">
        <v>2904001</v>
      </c>
      <c r="B1878" t="s">
        <v>2182</v>
      </c>
      <c r="C1878">
        <v>29</v>
      </c>
      <c r="D1878" t="s">
        <v>21</v>
      </c>
      <c r="E1878">
        <v>2904001</v>
      </c>
    </row>
    <row r="1879" spans="1:5" x14ac:dyDescent="0.35">
      <c r="A1879">
        <v>2904050</v>
      </c>
      <c r="B1879" t="s">
        <v>547</v>
      </c>
      <c r="C1879">
        <v>29</v>
      </c>
      <c r="D1879" t="s">
        <v>21</v>
      </c>
      <c r="E1879">
        <v>2904050</v>
      </c>
    </row>
    <row r="1880" spans="1:5" x14ac:dyDescent="0.35">
      <c r="A1880">
        <v>2904100</v>
      </c>
      <c r="B1880" t="s">
        <v>2183</v>
      </c>
      <c r="C1880">
        <v>29</v>
      </c>
      <c r="D1880" t="s">
        <v>21</v>
      </c>
      <c r="E1880">
        <v>2904100</v>
      </c>
    </row>
    <row r="1881" spans="1:5" x14ac:dyDescent="0.35">
      <c r="A1881">
        <v>2904209</v>
      </c>
      <c r="B1881" t="s">
        <v>2184</v>
      </c>
      <c r="C1881">
        <v>29</v>
      </c>
      <c r="D1881" t="s">
        <v>21</v>
      </c>
      <c r="E1881">
        <v>2904209</v>
      </c>
    </row>
    <row r="1882" spans="1:5" x14ac:dyDescent="0.35">
      <c r="A1882">
        <v>2904308</v>
      </c>
      <c r="B1882" t="s">
        <v>2185</v>
      </c>
      <c r="C1882">
        <v>29</v>
      </c>
      <c r="D1882" t="s">
        <v>21</v>
      </c>
      <c r="E1882">
        <v>2904308</v>
      </c>
    </row>
    <row r="1883" spans="1:5" x14ac:dyDescent="0.35">
      <c r="A1883">
        <v>2904407</v>
      </c>
      <c r="B1883" t="s">
        <v>2186</v>
      </c>
      <c r="C1883">
        <v>29</v>
      </c>
      <c r="D1883" t="s">
        <v>21</v>
      </c>
      <c r="E1883">
        <v>2904407</v>
      </c>
    </row>
    <row r="1884" spans="1:5" x14ac:dyDescent="0.35">
      <c r="A1884">
        <v>2904506</v>
      </c>
      <c r="B1884" t="s">
        <v>2187</v>
      </c>
      <c r="C1884">
        <v>29</v>
      </c>
      <c r="D1884" t="s">
        <v>21</v>
      </c>
      <c r="E1884">
        <v>2904506</v>
      </c>
    </row>
    <row r="1885" spans="1:5" x14ac:dyDescent="0.35">
      <c r="A1885">
        <v>2904605</v>
      </c>
      <c r="B1885" t="s">
        <v>2188</v>
      </c>
      <c r="C1885">
        <v>29</v>
      </c>
      <c r="D1885" t="s">
        <v>21</v>
      </c>
      <c r="E1885">
        <v>2904605</v>
      </c>
    </row>
    <row r="1886" spans="1:5" x14ac:dyDescent="0.35">
      <c r="A1886">
        <v>2904704</v>
      </c>
      <c r="B1886" t="s">
        <v>2189</v>
      </c>
      <c r="C1886">
        <v>29</v>
      </c>
      <c r="D1886" t="s">
        <v>21</v>
      </c>
      <c r="E1886">
        <v>2904704</v>
      </c>
    </row>
    <row r="1887" spans="1:5" x14ac:dyDescent="0.35">
      <c r="A1887">
        <v>2904753</v>
      </c>
      <c r="B1887" t="s">
        <v>2190</v>
      </c>
      <c r="C1887">
        <v>29</v>
      </c>
      <c r="D1887" t="s">
        <v>21</v>
      </c>
      <c r="E1887">
        <v>2904753</v>
      </c>
    </row>
    <row r="1888" spans="1:5" x14ac:dyDescent="0.35">
      <c r="A1888">
        <v>2904803</v>
      </c>
      <c r="B1888" t="s">
        <v>2191</v>
      </c>
      <c r="C1888">
        <v>29</v>
      </c>
      <c r="D1888" t="s">
        <v>21</v>
      </c>
      <c r="E1888">
        <v>2904803</v>
      </c>
    </row>
    <row r="1889" spans="1:5" x14ac:dyDescent="0.35">
      <c r="A1889">
        <v>2904852</v>
      </c>
      <c r="B1889" t="s">
        <v>2192</v>
      </c>
      <c r="C1889">
        <v>29</v>
      </c>
      <c r="D1889" t="s">
        <v>21</v>
      </c>
      <c r="E1889">
        <v>2904852</v>
      </c>
    </row>
    <row r="1890" spans="1:5" x14ac:dyDescent="0.35">
      <c r="A1890">
        <v>2904902</v>
      </c>
      <c r="B1890" t="s">
        <v>2193</v>
      </c>
      <c r="C1890">
        <v>29</v>
      </c>
      <c r="D1890" t="s">
        <v>21</v>
      </c>
      <c r="E1890">
        <v>2904902</v>
      </c>
    </row>
    <row r="1891" spans="1:5" x14ac:dyDescent="0.35">
      <c r="A1891">
        <v>2905008</v>
      </c>
      <c r="B1891" t="s">
        <v>2194</v>
      </c>
      <c r="C1891">
        <v>29</v>
      </c>
      <c r="D1891" t="s">
        <v>21</v>
      </c>
      <c r="E1891">
        <v>2905008</v>
      </c>
    </row>
    <row r="1892" spans="1:5" x14ac:dyDescent="0.35">
      <c r="A1892">
        <v>2905107</v>
      </c>
      <c r="B1892" t="s">
        <v>2195</v>
      </c>
      <c r="C1892">
        <v>29</v>
      </c>
      <c r="D1892" t="s">
        <v>21</v>
      </c>
      <c r="E1892">
        <v>2905107</v>
      </c>
    </row>
    <row r="1893" spans="1:5" x14ac:dyDescent="0.35">
      <c r="A1893">
        <v>2905156</v>
      </c>
      <c r="B1893" t="s">
        <v>2196</v>
      </c>
      <c r="C1893">
        <v>29</v>
      </c>
      <c r="D1893" t="s">
        <v>21</v>
      </c>
      <c r="E1893">
        <v>2905156</v>
      </c>
    </row>
    <row r="1894" spans="1:5" x14ac:dyDescent="0.35">
      <c r="A1894">
        <v>2905206</v>
      </c>
      <c r="B1894" t="s">
        <v>2197</v>
      </c>
      <c r="C1894">
        <v>29</v>
      </c>
      <c r="D1894" t="s">
        <v>21</v>
      </c>
      <c r="E1894">
        <v>2905206</v>
      </c>
    </row>
    <row r="1895" spans="1:5" x14ac:dyDescent="0.35">
      <c r="A1895">
        <v>2905305</v>
      </c>
      <c r="B1895" t="s">
        <v>2198</v>
      </c>
      <c r="C1895">
        <v>29</v>
      </c>
      <c r="D1895" t="s">
        <v>21</v>
      </c>
      <c r="E1895">
        <v>2905305</v>
      </c>
    </row>
    <row r="1896" spans="1:5" x14ac:dyDescent="0.35">
      <c r="A1896">
        <v>2905404</v>
      </c>
      <c r="B1896" t="s">
        <v>2199</v>
      </c>
      <c r="C1896">
        <v>29</v>
      </c>
      <c r="D1896" t="s">
        <v>21</v>
      </c>
      <c r="E1896">
        <v>2905404</v>
      </c>
    </row>
    <row r="1897" spans="1:5" x14ac:dyDescent="0.35">
      <c r="A1897">
        <v>2905503</v>
      </c>
      <c r="B1897" t="s">
        <v>2200</v>
      </c>
      <c r="C1897">
        <v>29</v>
      </c>
      <c r="D1897" t="s">
        <v>21</v>
      </c>
      <c r="E1897">
        <v>2905503</v>
      </c>
    </row>
    <row r="1898" spans="1:5" x14ac:dyDescent="0.35">
      <c r="A1898">
        <v>2905602</v>
      </c>
      <c r="B1898" t="s">
        <v>2201</v>
      </c>
      <c r="C1898">
        <v>29</v>
      </c>
      <c r="D1898" t="s">
        <v>21</v>
      </c>
      <c r="E1898">
        <v>2905602</v>
      </c>
    </row>
    <row r="1899" spans="1:5" x14ac:dyDescent="0.35">
      <c r="A1899">
        <v>2905701</v>
      </c>
      <c r="B1899" t="s">
        <v>2202</v>
      </c>
      <c r="C1899">
        <v>29</v>
      </c>
      <c r="D1899" t="s">
        <v>21</v>
      </c>
      <c r="E1899">
        <v>2905701</v>
      </c>
    </row>
    <row r="1900" spans="1:5" x14ac:dyDescent="0.35">
      <c r="A1900">
        <v>2905800</v>
      </c>
      <c r="B1900" t="s">
        <v>2203</v>
      </c>
      <c r="C1900">
        <v>29</v>
      </c>
      <c r="D1900" t="s">
        <v>21</v>
      </c>
      <c r="E1900">
        <v>2905800</v>
      </c>
    </row>
    <row r="1901" spans="1:5" x14ac:dyDescent="0.35">
      <c r="A1901">
        <v>2905909</v>
      </c>
      <c r="B1901" t="s">
        <v>2204</v>
      </c>
      <c r="C1901">
        <v>29</v>
      </c>
      <c r="D1901" t="s">
        <v>21</v>
      </c>
      <c r="E1901">
        <v>2905909</v>
      </c>
    </row>
    <row r="1902" spans="1:5" x14ac:dyDescent="0.35">
      <c r="A1902">
        <v>2906006</v>
      </c>
      <c r="B1902" t="s">
        <v>2205</v>
      </c>
      <c r="C1902">
        <v>29</v>
      </c>
      <c r="D1902" t="s">
        <v>21</v>
      </c>
      <c r="E1902">
        <v>2906006</v>
      </c>
    </row>
    <row r="1903" spans="1:5" x14ac:dyDescent="0.35">
      <c r="A1903">
        <v>2906105</v>
      </c>
      <c r="B1903" t="s">
        <v>2206</v>
      </c>
      <c r="C1903">
        <v>29</v>
      </c>
      <c r="D1903" t="s">
        <v>21</v>
      </c>
      <c r="E1903">
        <v>2906105</v>
      </c>
    </row>
    <row r="1904" spans="1:5" x14ac:dyDescent="0.35">
      <c r="A1904">
        <v>2906204</v>
      </c>
      <c r="B1904" t="s">
        <v>2207</v>
      </c>
      <c r="C1904">
        <v>29</v>
      </c>
      <c r="D1904" t="s">
        <v>21</v>
      </c>
      <c r="E1904">
        <v>2906204</v>
      </c>
    </row>
    <row r="1905" spans="1:5" x14ac:dyDescent="0.35">
      <c r="A1905">
        <v>2906303</v>
      </c>
      <c r="B1905" t="s">
        <v>2208</v>
      </c>
      <c r="C1905">
        <v>29</v>
      </c>
      <c r="D1905" t="s">
        <v>21</v>
      </c>
      <c r="E1905">
        <v>2906303</v>
      </c>
    </row>
    <row r="1906" spans="1:5" x14ac:dyDescent="0.35">
      <c r="A1906">
        <v>2906402</v>
      </c>
      <c r="B1906" t="s">
        <v>2209</v>
      </c>
      <c r="C1906">
        <v>29</v>
      </c>
      <c r="D1906" t="s">
        <v>21</v>
      </c>
      <c r="E1906">
        <v>2906402</v>
      </c>
    </row>
    <row r="1907" spans="1:5" x14ac:dyDescent="0.35">
      <c r="A1907">
        <v>2906501</v>
      </c>
      <c r="B1907" t="s">
        <v>2210</v>
      </c>
      <c r="C1907">
        <v>29</v>
      </c>
      <c r="D1907" t="s">
        <v>21</v>
      </c>
      <c r="E1907">
        <v>2906501</v>
      </c>
    </row>
    <row r="1908" spans="1:5" x14ac:dyDescent="0.35">
      <c r="A1908">
        <v>2906600</v>
      </c>
      <c r="B1908" t="s">
        <v>2211</v>
      </c>
      <c r="C1908">
        <v>29</v>
      </c>
      <c r="D1908" t="s">
        <v>21</v>
      </c>
      <c r="E1908">
        <v>2906600</v>
      </c>
    </row>
    <row r="1909" spans="1:5" x14ac:dyDescent="0.35">
      <c r="A1909">
        <v>2906709</v>
      </c>
      <c r="B1909" t="s">
        <v>2212</v>
      </c>
      <c r="C1909">
        <v>29</v>
      </c>
      <c r="D1909" t="s">
        <v>21</v>
      </c>
      <c r="E1909">
        <v>2906709</v>
      </c>
    </row>
    <row r="1910" spans="1:5" x14ac:dyDescent="0.35">
      <c r="A1910">
        <v>2906808</v>
      </c>
      <c r="B1910" t="s">
        <v>2213</v>
      </c>
      <c r="C1910">
        <v>29</v>
      </c>
      <c r="D1910" t="s">
        <v>21</v>
      </c>
      <c r="E1910">
        <v>2906808</v>
      </c>
    </row>
    <row r="1911" spans="1:5" x14ac:dyDescent="0.35">
      <c r="A1911">
        <v>2906824</v>
      </c>
      <c r="B1911" t="s">
        <v>2214</v>
      </c>
      <c r="C1911">
        <v>29</v>
      </c>
      <c r="D1911" t="s">
        <v>21</v>
      </c>
      <c r="E1911">
        <v>2906824</v>
      </c>
    </row>
    <row r="1912" spans="1:5" x14ac:dyDescent="0.35">
      <c r="A1912">
        <v>2906857</v>
      </c>
      <c r="B1912" t="s">
        <v>2215</v>
      </c>
      <c r="C1912">
        <v>29</v>
      </c>
      <c r="D1912" t="s">
        <v>21</v>
      </c>
      <c r="E1912">
        <v>2906857</v>
      </c>
    </row>
    <row r="1913" spans="1:5" x14ac:dyDescent="0.35">
      <c r="A1913">
        <v>2906873</v>
      </c>
      <c r="B1913" t="s">
        <v>2216</v>
      </c>
      <c r="C1913">
        <v>29</v>
      </c>
      <c r="D1913" t="s">
        <v>21</v>
      </c>
      <c r="E1913">
        <v>2906873</v>
      </c>
    </row>
    <row r="1914" spans="1:5" x14ac:dyDescent="0.35">
      <c r="A1914">
        <v>2906899</v>
      </c>
      <c r="B1914" t="s">
        <v>2217</v>
      </c>
      <c r="C1914">
        <v>29</v>
      </c>
      <c r="D1914" t="s">
        <v>21</v>
      </c>
      <c r="E1914">
        <v>2906899</v>
      </c>
    </row>
    <row r="1915" spans="1:5" x14ac:dyDescent="0.35">
      <c r="A1915">
        <v>2906907</v>
      </c>
      <c r="B1915" t="s">
        <v>2218</v>
      </c>
      <c r="C1915">
        <v>29</v>
      </c>
      <c r="D1915" t="s">
        <v>21</v>
      </c>
      <c r="E1915">
        <v>2906907</v>
      </c>
    </row>
    <row r="1916" spans="1:5" x14ac:dyDescent="0.35">
      <c r="A1916">
        <v>2907004</v>
      </c>
      <c r="B1916" t="s">
        <v>2219</v>
      </c>
      <c r="C1916">
        <v>29</v>
      </c>
      <c r="D1916" t="s">
        <v>21</v>
      </c>
      <c r="E1916">
        <v>2907004</v>
      </c>
    </row>
    <row r="1917" spans="1:5" x14ac:dyDescent="0.35">
      <c r="A1917">
        <v>2907103</v>
      </c>
      <c r="B1917" t="s">
        <v>2220</v>
      </c>
      <c r="C1917">
        <v>29</v>
      </c>
      <c r="D1917" t="s">
        <v>21</v>
      </c>
      <c r="E1917">
        <v>2907103</v>
      </c>
    </row>
    <row r="1918" spans="1:5" x14ac:dyDescent="0.35">
      <c r="A1918">
        <v>2907202</v>
      </c>
      <c r="B1918" t="s">
        <v>2221</v>
      </c>
      <c r="C1918">
        <v>29</v>
      </c>
      <c r="D1918" t="s">
        <v>21</v>
      </c>
      <c r="E1918">
        <v>2907202</v>
      </c>
    </row>
    <row r="1919" spans="1:5" x14ac:dyDescent="0.35">
      <c r="A1919">
        <v>2907301</v>
      </c>
      <c r="B1919" t="s">
        <v>2222</v>
      </c>
      <c r="C1919">
        <v>29</v>
      </c>
      <c r="D1919" t="s">
        <v>21</v>
      </c>
      <c r="E1919">
        <v>2907301</v>
      </c>
    </row>
    <row r="1920" spans="1:5" x14ac:dyDescent="0.35">
      <c r="A1920">
        <v>2907400</v>
      </c>
      <c r="B1920" t="s">
        <v>2223</v>
      </c>
      <c r="C1920">
        <v>29</v>
      </c>
      <c r="D1920" t="s">
        <v>21</v>
      </c>
      <c r="E1920">
        <v>2907400</v>
      </c>
    </row>
    <row r="1921" spans="1:5" x14ac:dyDescent="0.35">
      <c r="A1921">
        <v>2907509</v>
      </c>
      <c r="B1921" t="s">
        <v>2224</v>
      </c>
      <c r="C1921">
        <v>29</v>
      </c>
      <c r="D1921" t="s">
        <v>21</v>
      </c>
      <c r="E1921">
        <v>2907509</v>
      </c>
    </row>
    <row r="1922" spans="1:5" x14ac:dyDescent="0.35">
      <c r="A1922">
        <v>2907558</v>
      </c>
      <c r="B1922" t="s">
        <v>2225</v>
      </c>
      <c r="C1922">
        <v>29</v>
      </c>
      <c r="D1922" t="s">
        <v>21</v>
      </c>
      <c r="E1922">
        <v>2907558</v>
      </c>
    </row>
    <row r="1923" spans="1:5" x14ac:dyDescent="0.35">
      <c r="A1923">
        <v>2907608</v>
      </c>
      <c r="B1923" t="s">
        <v>2226</v>
      </c>
      <c r="C1923">
        <v>29</v>
      </c>
      <c r="D1923" t="s">
        <v>21</v>
      </c>
      <c r="E1923">
        <v>2907608</v>
      </c>
    </row>
    <row r="1924" spans="1:5" x14ac:dyDescent="0.35">
      <c r="A1924">
        <v>2907707</v>
      </c>
      <c r="B1924" t="s">
        <v>2227</v>
      </c>
      <c r="C1924">
        <v>29</v>
      </c>
      <c r="D1924" t="s">
        <v>21</v>
      </c>
      <c r="E1924">
        <v>2907707</v>
      </c>
    </row>
    <row r="1925" spans="1:5" x14ac:dyDescent="0.35">
      <c r="A1925">
        <v>2907806</v>
      </c>
      <c r="B1925" t="s">
        <v>2228</v>
      </c>
      <c r="C1925">
        <v>29</v>
      </c>
      <c r="D1925" t="s">
        <v>21</v>
      </c>
      <c r="E1925">
        <v>2907806</v>
      </c>
    </row>
    <row r="1926" spans="1:5" x14ac:dyDescent="0.35">
      <c r="A1926">
        <v>2907905</v>
      </c>
      <c r="B1926" t="s">
        <v>2229</v>
      </c>
      <c r="C1926">
        <v>29</v>
      </c>
      <c r="D1926" t="s">
        <v>21</v>
      </c>
      <c r="E1926">
        <v>2907905</v>
      </c>
    </row>
    <row r="1927" spans="1:5" x14ac:dyDescent="0.35">
      <c r="A1927">
        <v>2908002</v>
      </c>
      <c r="B1927" t="s">
        <v>2230</v>
      </c>
      <c r="C1927">
        <v>29</v>
      </c>
      <c r="D1927" t="s">
        <v>21</v>
      </c>
      <c r="E1927">
        <v>2908002</v>
      </c>
    </row>
    <row r="1928" spans="1:5" x14ac:dyDescent="0.35">
      <c r="A1928">
        <v>2908101</v>
      </c>
      <c r="B1928" t="s">
        <v>2231</v>
      </c>
      <c r="C1928">
        <v>29</v>
      </c>
      <c r="D1928" t="s">
        <v>21</v>
      </c>
      <c r="E1928">
        <v>2908101</v>
      </c>
    </row>
    <row r="1929" spans="1:5" x14ac:dyDescent="0.35">
      <c r="A1929">
        <v>2908200</v>
      </c>
      <c r="B1929" t="s">
        <v>2232</v>
      </c>
      <c r="C1929">
        <v>29</v>
      </c>
      <c r="D1929" t="s">
        <v>21</v>
      </c>
      <c r="E1929">
        <v>2908200</v>
      </c>
    </row>
    <row r="1930" spans="1:5" x14ac:dyDescent="0.35">
      <c r="A1930">
        <v>2908309</v>
      </c>
      <c r="B1930" t="s">
        <v>2233</v>
      </c>
      <c r="C1930">
        <v>29</v>
      </c>
      <c r="D1930" t="s">
        <v>21</v>
      </c>
      <c r="E1930">
        <v>2908309</v>
      </c>
    </row>
    <row r="1931" spans="1:5" x14ac:dyDescent="0.35">
      <c r="A1931">
        <v>2908408</v>
      </c>
      <c r="B1931" t="s">
        <v>2234</v>
      </c>
      <c r="C1931">
        <v>29</v>
      </c>
      <c r="D1931" t="s">
        <v>21</v>
      </c>
      <c r="E1931">
        <v>2908408</v>
      </c>
    </row>
    <row r="1932" spans="1:5" x14ac:dyDescent="0.35">
      <c r="A1932">
        <v>2908507</v>
      </c>
      <c r="B1932" t="s">
        <v>2235</v>
      </c>
      <c r="C1932">
        <v>29</v>
      </c>
      <c r="D1932" t="s">
        <v>21</v>
      </c>
      <c r="E1932">
        <v>2908507</v>
      </c>
    </row>
    <row r="1933" spans="1:5" x14ac:dyDescent="0.35">
      <c r="A1933">
        <v>2908606</v>
      </c>
      <c r="B1933" t="s">
        <v>1657</v>
      </c>
      <c r="C1933">
        <v>29</v>
      </c>
      <c r="D1933" t="s">
        <v>21</v>
      </c>
      <c r="E1933">
        <v>2908606</v>
      </c>
    </row>
    <row r="1934" spans="1:5" x14ac:dyDescent="0.35">
      <c r="A1934">
        <v>2908705</v>
      </c>
      <c r="B1934" t="s">
        <v>2236</v>
      </c>
      <c r="C1934">
        <v>29</v>
      </c>
      <c r="D1934" t="s">
        <v>21</v>
      </c>
      <c r="E1934">
        <v>2908705</v>
      </c>
    </row>
    <row r="1935" spans="1:5" x14ac:dyDescent="0.35">
      <c r="A1935">
        <v>2908804</v>
      </c>
      <c r="B1935" t="s">
        <v>2237</v>
      </c>
      <c r="C1935">
        <v>29</v>
      </c>
      <c r="D1935" t="s">
        <v>21</v>
      </c>
      <c r="E1935">
        <v>2908804</v>
      </c>
    </row>
    <row r="1936" spans="1:5" x14ac:dyDescent="0.35">
      <c r="A1936">
        <v>2908903</v>
      </c>
      <c r="B1936" t="s">
        <v>2238</v>
      </c>
      <c r="C1936">
        <v>29</v>
      </c>
      <c r="D1936" t="s">
        <v>21</v>
      </c>
      <c r="E1936">
        <v>2908903</v>
      </c>
    </row>
    <row r="1937" spans="1:5" x14ac:dyDescent="0.35">
      <c r="A1937">
        <v>2909000</v>
      </c>
      <c r="B1937" t="s">
        <v>2239</v>
      </c>
      <c r="C1937">
        <v>29</v>
      </c>
      <c r="D1937" t="s">
        <v>21</v>
      </c>
      <c r="E1937">
        <v>2909000</v>
      </c>
    </row>
    <row r="1938" spans="1:5" x14ac:dyDescent="0.35">
      <c r="A1938">
        <v>2909109</v>
      </c>
      <c r="B1938" t="s">
        <v>2240</v>
      </c>
      <c r="C1938">
        <v>29</v>
      </c>
      <c r="D1938" t="s">
        <v>21</v>
      </c>
      <c r="E1938">
        <v>2909109</v>
      </c>
    </row>
    <row r="1939" spans="1:5" x14ac:dyDescent="0.35">
      <c r="A1939">
        <v>2909208</v>
      </c>
      <c r="B1939" t="s">
        <v>2241</v>
      </c>
      <c r="C1939">
        <v>29</v>
      </c>
      <c r="D1939" t="s">
        <v>21</v>
      </c>
      <c r="E1939">
        <v>2909208</v>
      </c>
    </row>
    <row r="1940" spans="1:5" x14ac:dyDescent="0.35">
      <c r="A1940">
        <v>2909307</v>
      </c>
      <c r="B1940" t="s">
        <v>2242</v>
      </c>
      <c r="C1940">
        <v>29</v>
      </c>
      <c r="D1940" t="s">
        <v>21</v>
      </c>
      <c r="E1940">
        <v>2909307</v>
      </c>
    </row>
    <row r="1941" spans="1:5" x14ac:dyDescent="0.35">
      <c r="A1941">
        <v>2909406</v>
      </c>
      <c r="B1941" t="s">
        <v>2243</v>
      </c>
      <c r="C1941">
        <v>29</v>
      </c>
      <c r="D1941" t="s">
        <v>21</v>
      </c>
      <c r="E1941">
        <v>2909406</v>
      </c>
    </row>
    <row r="1942" spans="1:5" x14ac:dyDescent="0.35">
      <c r="A1942">
        <v>2909505</v>
      </c>
      <c r="B1942" t="s">
        <v>2244</v>
      </c>
      <c r="C1942">
        <v>29</v>
      </c>
      <c r="D1942" t="s">
        <v>21</v>
      </c>
      <c r="E1942">
        <v>2909505</v>
      </c>
    </row>
    <row r="1943" spans="1:5" x14ac:dyDescent="0.35">
      <c r="A1943">
        <v>2909604</v>
      </c>
      <c r="B1943" t="s">
        <v>2245</v>
      </c>
      <c r="C1943">
        <v>29</v>
      </c>
      <c r="D1943" t="s">
        <v>21</v>
      </c>
      <c r="E1943">
        <v>2909604</v>
      </c>
    </row>
    <row r="1944" spans="1:5" x14ac:dyDescent="0.35">
      <c r="A1944">
        <v>2909703</v>
      </c>
      <c r="B1944" t="s">
        <v>2246</v>
      </c>
      <c r="C1944">
        <v>29</v>
      </c>
      <c r="D1944" t="s">
        <v>21</v>
      </c>
      <c r="E1944">
        <v>2909703</v>
      </c>
    </row>
    <row r="1945" spans="1:5" x14ac:dyDescent="0.35">
      <c r="A1945">
        <v>2909802</v>
      </c>
      <c r="B1945" t="s">
        <v>2247</v>
      </c>
      <c r="C1945">
        <v>29</v>
      </c>
      <c r="D1945" t="s">
        <v>21</v>
      </c>
      <c r="E1945">
        <v>2909802</v>
      </c>
    </row>
    <row r="1946" spans="1:5" x14ac:dyDescent="0.35">
      <c r="A1946">
        <v>2909901</v>
      </c>
      <c r="B1946" t="s">
        <v>2248</v>
      </c>
      <c r="C1946">
        <v>29</v>
      </c>
      <c r="D1946" t="s">
        <v>21</v>
      </c>
      <c r="E1946">
        <v>2909901</v>
      </c>
    </row>
    <row r="1947" spans="1:5" x14ac:dyDescent="0.35">
      <c r="A1947">
        <v>2910008</v>
      </c>
      <c r="B1947" t="s">
        <v>2249</v>
      </c>
      <c r="C1947">
        <v>29</v>
      </c>
      <c r="D1947" t="s">
        <v>21</v>
      </c>
      <c r="E1947">
        <v>2910008</v>
      </c>
    </row>
    <row r="1948" spans="1:5" x14ac:dyDescent="0.35">
      <c r="A1948">
        <v>2910057</v>
      </c>
      <c r="B1948" t="s">
        <v>2250</v>
      </c>
      <c r="C1948">
        <v>29</v>
      </c>
      <c r="D1948" t="s">
        <v>21</v>
      </c>
      <c r="E1948">
        <v>2910057</v>
      </c>
    </row>
    <row r="1949" spans="1:5" x14ac:dyDescent="0.35">
      <c r="A1949">
        <v>2910107</v>
      </c>
      <c r="B1949" t="s">
        <v>2251</v>
      </c>
      <c r="C1949">
        <v>29</v>
      </c>
      <c r="D1949" t="s">
        <v>21</v>
      </c>
      <c r="E1949">
        <v>2910107</v>
      </c>
    </row>
    <row r="1950" spans="1:5" x14ac:dyDescent="0.35">
      <c r="A1950">
        <v>2910206</v>
      </c>
      <c r="B1950" t="s">
        <v>2252</v>
      </c>
      <c r="C1950">
        <v>29</v>
      </c>
      <c r="D1950" t="s">
        <v>21</v>
      </c>
      <c r="E1950">
        <v>2910206</v>
      </c>
    </row>
    <row r="1951" spans="1:5" x14ac:dyDescent="0.35">
      <c r="A1951">
        <v>2910305</v>
      </c>
      <c r="B1951" t="s">
        <v>2253</v>
      </c>
      <c r="C1951">
        <v>29</v>
      </c>
      <c r="D1951" t="s">
        <v>21</v>
      </c>
      <c r="E1951">
        <v>2910305</v>
      </c>
    </row>
    <row r="1952" spans="1:5" x14ac:dyDescent="0.35">
      <c r="A1952">
        <v>2910404</v>
      </c>
      <c r="B1952" t="s">
        <v>2254</v>
      </c>
      <c r="C1952">
        <v>29</v>
      </c>
      <c r="D1952" t="s">
        <v>21</v>
      </c>
      <c r="E1952">
        <v>2910404</v>
      </c>
    </row>
    <row r="1953" spans="1:5" x14ac:dyDescent="0.35">
      <c r="A1953">
        <v>2910503</v>
      </c>
      <c r="B1953" t="s">
        <v>2255</v>
      </c>
      <c r="C1953">
        <v>29</v>
      </c>
      <c r="D1953" t="s">
        <v>21</v>
      </c>
      <c r="E1953">
        <v>2910503</v>
      </c>
    </row>
    <row r="1954" spans="1:5" x14ac:dyDescent="0.35">
      <c r="A1954">
        <v>2910602</v>
      </c>
      <c r="B1954" t="s">
        <v>2256</v>
      </c>
      <c r="C1954">
        <v>29</v>
      </c>
      <c r="D1954" t="s">
        <v>21</v>
      </c>
      <c r="E1954">
        <v>2910602</v>
      </c>
    </row>
    <row r="1955" spans="1:5" x14ac:dyDescent="0.35">
      <c r="A1955">
        <v>2910701</v>
      </c>
      <c r="B1955" t="s">
        <v>2257</v>
      </c>
      <c r="C1955">
        <v>29</v>
      </c>
      <c r="D1955" t="s">
        <v>21</v>
      </c>
      <c r="E1955">
        <v>2910701</v>
      </c>
    </row>
    <row r="1956" spans="1:5" x14ac:dyDescent="0.35">
      <c r="A1956">
        <v>2910727</v>
      </c>
      <c r="B1956" t="s">
        <v>2258</v>
      </c>
      <c r="C1956">
        <v>29</v>
      </c>
      <c r="D1956" t="s">
        <v>21</v>
      </c>
      <c r="E1956">
        <v>2910727</v>
      </c>
    </row>
    <row r="1957" spans="1:5" x14ac:dyDescent="0.35">
      <c r="A1957">
        <v>2910750</v>
      </c>
      <c r="B1957" t="s">
        <v>735</v>
      </c>
      <c r="C1957">
        <v>29</v>
      </c>
      <c r="D1957" t="s">
        <v>21</v>
      </c>
      <c r="E1957">
        <v>2910750</v>
      </c>
    </row>
    <row r="1958" spans="1:5" x14ac:dyDescent="0.35">
      <c r="A1958">
        <v>2910776</v>
      </c>
      <c r="B1958" t="s">
        <v>2259</v>
      </c>
      <c r="C1958">
        <v>29</v>
      </c>
      <c r="D1958" t="s">
        <v>21</v>
      </c>
      <c r="E1958">
        <v>2910776</v>
      </c>
    </row>
    <row r="1959" spans="1:5" x14ac:dyDescent="0.35">
      <c r="A1959">
        <v>2910800</v>
      </c>
      <c r="B1959" t="s">
        <v>2260</v>
      </c>
      <c r="C1959">
        <v>29</v>
      </c>
      <c r="D1959" t="s">
        <v>21</v>
      </c>
      <c r="E1959">
        <v>2910800</v>
      </c>
    </row>
    <row r="1960" spans="1:5" x14ac:dyDescent="0.35">
      <c r="A1960">
        <v>2910859</v>
      </c>
      <c r="B1960" t="s">
        <v>737</v>
      </c>
      <c r="C1960">
        <v>29</v>
      </c>
      <c r="D1960" t="s">
        <v>21</v>
      </c>
      <c r="E1960">
        <v>2910859</v>
      </c>
    </row>
    <row r="1961" spans="1:5" x14ac:dyDescent="0.35">
      <c r="A1961">
        <v>2910909</v>
      </c>
      <c r="B1961" t="s">
        <v>2261</v>
      </c>
      <c r="C1961">
        <v>29</v>
      </c>
      <c r="D1961" t="s">
        <v>21</v>
      </c>
      <c r="E1961">
        <v>2910909</v>
      </c>
    </row>
    <row r="1962" spans="1:5" x14ac:dyDescent="0.35">
      <c r="A1962">
        <v>2911006</v>
      </c>
      <c r="B1962" t="s">
        <v>2262</v>
      </c>
      <c r="C1962">
        <v>29</v>
      </c>
      <c r="D1962" t="s">
        <v>21</v>
      </c>
      <c r="E1962">
        <v>2911006</v>
      </c>
    </row>
    <row r="1963" spans="1:5" x14ac:dyDescent="0.35">
      <c r="A1963">
        <v>2911105</v>
      </c>
      <c r="B1963" t="s">
        <v>2263</v>
      </c>
      <c r="C1963">
        <v>29</v>
      </c>
      <c r="D1963" t="s">
        <v>21</v>
      </c>
      <c r="E1963">
        <v>2911105</v>
      </c>
    </row>
    <row r="1964" spans="1:5" x14ac:dyDescent="0.35">
      <c r="A1964">
        <v>2911204</v>
      </c>
      <c r="B1964" t="s">
        <v>2264</v>
      </c>
      <c r="C1964">
        <v>29</v>
      </c>
      <c r="D1964" t="s">
        <v>21</v>
      </c>
      <c r="E1964">
        <v>2911204</v>
      </c>
    </row>
    <row r="1965" spans="1:5" x14ac:dyDescent="0.35">
      <c r="A1965">
        <v>2911253</v>
      </c>
      <c r="B1965" t="s">
        <v>2265</v>
      </c>
      <c r="C1965">
        <v>29</v>
      </c>
      <c r="D1965" t="s">
        <v>21</v>
      </c>
      <c r="E1965">
        <v>2911253</v>
      </c>
    </row>
    <row r="1966" spans="1:5" x14ac:dyDescent="0.35">
      <c r="A1966">
        <v>2911303</v>
      </c>
      <c r="B1966" t="s">
        <v>2266</v>
      </c>
      <c r="C1966">
        <v>29</v>
      </c>
      <c r="D1966" t="s">
        <v>21</v>
      </c>
      <c r="E1966">
        <v>2911303</v>
      </c>
    </row>
    <row r="1967" spans="1:5" x14ac:dyDescent="0.35">
      <c r="A1967">
        <v>2911402</v>
      </c>
      <c r="B1967" t="s">
        <v>2267</v>
      </c>
      <c r="C1967">
        <v>29</v>
      </c>
      <c r="D1967" t="s">
        <v>21</v>
      </c>
      <c r="E1967">
        <v>2911402</v>
      </c>
    </row>
    <row r="1968" spans="1:5" x14ac:dyDescent="0.35">
      <c r="A1968">
        <v>2911501</v>
      </c>
      <c r="B1968" t="s">
        <v>2268</v>
      </c>
      <c r="C1968">
        <v>29</v>
      </c>
      <c r="D1968" t="s">
        <v>21</v>
      </c>
      <c r="E1968">
        <v>2911501</v>
      </c>
    </row>
    <row r="1969" spans="1:5" x14ac:dyDescent="0.35">
      <c r="A1969">
        <v>2911600</v>
      </c>
      <c r="B1969" t="s">
        <v>2269</v>
      </c>
      <c r="C1969">
        <v>29</v>
      </c>
      <c r="D1969" t="s">
        <v>21</v>
      </c>
      <c r="E1969">
        <v>2911600</v>
      </c>
    </row>
    <row r="1970" spans="1:5" x14ac:dyDescent="0.35">
      <c r="A1970">
        <v>2911659</v>
      </c>
      <c r="B1970" t="s">
        <v>2270</v>
      </c>
      <c r="C1970">
        <v>29</v>
      </c>
      <c r="D1970" t="s">
        <v>21</v>
      </c>
      <c r="E1970">
        <v>2911659</v>
      </c>
    </row>
    <row r="1971" spans="1:5" x14ac:dyDescent="0.35">
      <c r="A1971">
        <v>2911709</v>
      </c>
      <c r="B1971" t="s">
        <v>2271</v>
      </c>
      <c r="C1971">
        <v>29</v>
      </c>
      <c r="D1971" t="s">
        <v>21</v>
      </c>
      <c r="E1971">
        <v>2911709</v>
      </c>
    </row>
    <row r="1972" spans="1:5" x14ac:dyDescent="0.35">
      <c r="A1972">
        <v>2911808</v>
      </c>
      <c r="B1972" t="s">
        <v>2272</v>
      </c>
      <c r="C1972">
        <v>29</v>
      </c>
      <c r="D1972" t="s">
        <v>21</v>
      </c>
      <c r="E1972">
        <v>2911808</v>
      </c>
    </row>
    <row r="1973" spans="1:5" x14ac:dyDescent="0.35">
      <c r="A1973">
        <v>2911857</v>
      </c>
      <c r="B1973" t="s">
        <v>2273</v>
      </c>
      <c r="C1973">
        <v>29</v>
      </c>
      <c r="D1973" t="s">
        <v>21</v>
      </c>
      <c r="E1973">
        <v>2911857</v>
      </c>
    </row>
    <row r="1974" spans="1:5" x14ac:dyDescent="0.35">
      <c r="A1974">
        <v>2911907</v>
      </c>
      <c r="B1974" t="s">
        <v>2274</v>
      </c>
      <c r="C1974">
        <v>29</v>
      </c>
      <c r="D1974" t="s">
        <v>21</v>
      </c>
      <c r="E1974">
        <v>2911907</v>
      </c>
    </row>
    <row r="1975" spans="1:5" x14ac:dyDescent="0.35">
      <c r="A1975">
        <v>2912004</v>
      </c>
      <c r="B1975" t="s">
        <v>2275</v>
      </c>
      <c r="C1975">
        <v>29</v>
      </c>
      <c r="D1975" t="s">
        <v>21</v>
      </c>
      <c r="E1975">
        <v>2912004</v>
      </c>
    </row>
    <row r="1976" spans="1:5" x14ac:dyDescent="0.35">
      <c r="A1976">
        <v>2912103</v>
      </c>
      <c r="B1976" t="s">
        <v>2276</v>
      </c>
      <c r="C1976">
        <v>29</v>
      </c>
      <c r="D1976" t="s">
        <v>21</v>
      </c>
      <c r="E1976">
        <v>2912103</v>
      </c>
    </row>
    <row r="1977" spans="1:5" x14ac:dyDescent="0.35">
      <c r="A1977">
        <v>2912202</v>
      </c>
      <c r="B1977" t="s">
        <v>2277</v>
      </c>
      <c r="C1977">
        <v>29</v>
      </c>
      <c r="D1977" t="s">
        <v>21</v>
      </c>
      <c r="E1977">
        <v>2912202</v>
      </c>
    </row>
    <row r="1978" spans="1:5" x14ac:dyDescent="0.35">
      <c r="A1978">
        <v>2912301</v>
      </c>
      <c r="B1978" t="s">
        <v>2278</v>
      </c>
      <c r="C1978">
        <v>29</v>
      </c>
      <c r="D1978" t="s">
        <v>21</v>
      </c>
      <c r="E1978">
        <v>2912301</v>
      </c>
    </row>
    <row r="1979" spans="1:5" x14ac:dyDescent="0.35">
      <c r="A1979">
        <v>2912400</v>
      </c>
      <c r="B1979" t="s">
        <v>2279</v>
      </c>
      <c r="C1979">
        <v>29</v>
      </c>
      <c r="D1979" t="s">
        <v>21</v>
      </c>
      <c r="E1979">
        <v>2912400</v>
      </c>
    </row>
    <row r="1980" spans="1:5" x14ac:dyDescent="0.35">
      <c r="A1980">
        <v>2912509</v>
      </c>
      <c r="B1980" t="s">
        <v>2280</v>
      </c>
      <c r="C1980">
        <v>29</v>
      </c>
      <c r="D1980" t="s">
        <v>21</v>
      </c>
      <c r="E1980">
        <v>2912509</v>
      </c>
    </row>
    <row r="1981" spans="1:5" x14ac:dyDescent="0.35">
      <c r="A1981">
        <v>2912608</v>
      </c>
      <c r="B1981" t="s">
        <v>2281</v>
      </c>
      <c r="C1981">
        <v>29</v>
      </c>
      <c r="D1981" t="s">
        <v>21</v>
      </c>
      <c r="E1981">
        <v>2912608</v>
      </c>
    </row>
    <row r="1982" spans="1:5" x14ac:dyDescent="0.35">
      <c r="A1982">
        <v>2912707</v>
      </c>
      <c r="B1982" t="s">
        <v>2282</v>
      </c>
      <c r="C1982">
        <v>29</v>
      </c>
      <c r="D1982" t="s">
        <v>21</v>
      </c>
      <c r="E1982">
        <v>2912707</v>
      </c>
    </row>
    <row r="1983" spans="1:5" x14ac:dyDescent="0.35">
      <c r="A1983">
        <v>2912806</v>
      </c>
      <c r="B1983" t="s">
        <v>2283</v>
      </c>
      <c r="C1983">
        <v>29</v>
      </c>
      <c r="D1983" t="s">
        <v>21</v>
      </c>
      <c r="E1983">
        <v>2912806</v>
      </c>
    </row>
    <row r="1984" spans="1:5" x14ac:dyDescent="0.35">
      <c r="A1984">
        <v>2912905</v>
      </c>
      <c r="B1984" t="s">
        <v>2284</v>
      </c>
      <c r="C1984">
        <v>29</v>
      </c>
      <c r="D1984" t="s">
        <v>21</v>
      </c>
      <c r="E1984">
        <v>2912905</v>
      </c>
    </row>
    <row r="1985" spans="1:5" x14ac:dyDescent="0.35">
      <c r="A1985">
        <v>2913002</v>
      </c>
      <c r="B1985" t="s">
        <v>2285</v>
      </c>
      <c r="C1985">
        <v>29</v>
      </c>
      <c r="D1985" t="s">
        <v>21</v>
      </c>
      <c r="E1985">
        <v>2913002</v>
      </c>
    </row>
    <row r="1986" spans="1:5" x14ac:dyDescent="0.35">
      <c r="A1986">
        <v>2913101</v>
      </c>
      <c r="B1986" t="s">
        <v>2286</v>
      </c>
      <c r="C1986">
        <v>29</v>
      </c>
      <c r="D1986" t="s">
        <v>21</v>
      </c>
      <c r="E1986">
        <v>2913101</v>
      </c>
    </row>
    <row r="1987" spans="1:5" x14ac:dyDescent="0.35">
      <c r="A1987">
        <v>2913200</v>
      </c>
      <c r="B1987" t="s">
        <v>2287</v>
      </c>
      <c r="C1987">
        <v>29</v>
      </c>
      <c r="D1987" t="s">
        <v>21</v>
      </c>
      <c r="E1987">
        <v>2913200</v>
      </c>
    </row>
    <row r="1988" spans="1:5" x14ac:dyDescent="0.35">
      <c r="A1988">
        <v>2913309</v>
      </c>
      <c r="B1988" t="s">
        <v>2288</v>
      </c>
      <c r="C1988">
        <v>29</v>
      </c>
      <c r="D1988" t="s">
        <v>21</v>
      </c>
      <c r="E1988">
        <v>2913309</v>
      </c>
    </row>
    <row r="1989" spans="1:5" x14ac:dyDescent="0.35">
      <c r="A1989">
        <v>2913408</v>
      </c>
      <c r="B1989" t="s">
        <v>2289</v>
      </c>
      <c r="C1989">
        <v>29</v>
      </c>
      <c r="D1989" t="s">
        <v>21</v>
      </c>
      <c r="E1989">
        <v>2913408</v>
      </c>
    </row>
    <row r="1990" spans="1:5" x14ac:dyDescent="0.35">
      <c r="A1990">
        <v>2913457</v>
      </c>
      <c r="B1990" t="s">
        <v>2290</v>
      </c>
      <c r="C1990">
        <v>29</v>
      </c>
      <c r="D1990" t="s">
        <v>21</v>
      </c>
      <c r="E1990">
        <v>2913457</v>
      </c>
    </row>
    <row r="1991" spans="1:5" x14ac:dyDescent="0.35">
      <c r="A1991">
        <v>2913507</v>
      </c>
      <c r="B1991" t="s">
        <v>2291</v>
      </c>
      <c r="C1991">
        <v>29</v>
      </c>
      <c r="D1991" t="s">
        <v>21</v>
      </c>
      <c r="E1991">
        <v>2913507</v>
      </c>
    </row>
    <row r="1992" spans="1:5" x14ac:dyDescent="0.35">
      <c r="A1992">
        <v>2913606</v>
      </c>
      <c r="B1992" t="s">
        <v>2292</v>
      </c>
      <c r="C1992">
        <v>29</v>
      </c>
      <c r="D1992" t="s">
        <v>21</v>
      </c>
      <c r="E1992">
        <v>2913606</v>
      </c>
    </row>
    <row r="1993" spans="1:5" x14ac:dyDescent="0.35">
      <c r="A1993">
        <v>2913705</v>
      </c>
      <c r="B1993" t="s">
        <v>2293</v>
      </c>
      <c r="C1993">
        <v>29</v>
      </c>
      <c r="D1993" t="s">
        <v>21</v>
      </c>
      <c r="E1993">
        <v>2913705</v>
      </c>
    </row>
    <row r="1994" spans="1:5" x14ac:dyDescent="0.35">
      <c r="A1994">
        <v>2913804</v>
      </c>
      <c r="B1994" t="s">
        <v>2294</v>
      </c>
      <c r="C1994">
        <v>29</v>
      </c>
      <c r="D1994" t="s">
        <v>21</v>
      </c>
      <c r="E1994">
        <v>2913804</v>
      </c>
    </row>
    <row r="1995" spans="1:5" x14ac:dyDescent="0.35">
      <c r="A1995">
        <v>2913903</v>
      </c>
      <c r="B1995" t="s">
        <v>2295</v>
      </c>
      <c r="C1995">
        <v>29</v>
      </c>
      <c r="D1995" t="s">
        <v>21</v>
      </c>
      <c r="E1995">
        <v>2913903</v>
      </c>
    </row>
    <row r="1996" spans="1:5" x14ac:dyDescent="0.35">
      <c r="A1996">
        <v>2914000</v>
      </c>
      <c r="B1996" t="s">
        <v>2296</v>
      </c>
      <c r="C1996">
        <v>29</v>
      </c>
      <c r="D1996" t="s">
        <v>21</v>
      </c>
      <c r="E1996">
        <v>2914000</v>
      </c>
    </row>
    <row r="1997" spans="1:5" x14ac:dyDescent="0.35">
      <c r="A1997">
        <v>2914109</v>
      </c>
      <c r="B1997" t="s">
        <v>2297</v>
      </c>
      <c r="C1997">
        <v>29</v>
      </c>
      <c r="D1997" t="s">
        <v>21</v>
      </c>
      <c r="E1997">
        <v>2914109</v>
      </c>
    </row>
    <row r="1998" spans="1:5" x14ac:dyDescent="0.35">
      <c r="A1998">
        <v>2914208</v>
      </c>
      <c r="B1998" t="s">
        <v>2298</v>
      </c>
      <c r="C1998">
        <v>29</v>
      </c>
      <c r="D1998" t="s">
        <v>21</v>
      </c>
      <c r="E1998">
        <v>2914208</v>
      </c>
    </row>
    <row r="1999" spans="1:5" x14ac:dyDescent="0.35">
      <c r="A1999">
        <v>2914307</v>
      </c>
      <c r="B1999" t="s">
        <v>2299</v>
      </c>
      <c r="C1999">
        <v>29</v>
      </c>
      <c r="D1999" t="s">
        <v>21</v>
      </c>
      <c r="E1999">
        <v>2914307</v>
      </c>
    </row>
    <row r="2000" spans="1:5" x14ac:dyDescent="0.35">
      <c r="A2000">
        <v>2914406</v>
      </c>
      <c r="B2000" t="s">
        <v>354</v>
      </c>
      <c r="C2000">
        <v>29</v>
      </c>
      <c r="D2000" t="s">
        <v>21</v>
      </c>
      <c r="E2000">
        <v>2914406</v>
      </c>
    </row>
    <row r="2001" spans="1:5" x14ac:dyDescent="0.35">
      <c r="A2001">
        <v>2914505</v>
      </c>
      <c r="B2001" t="s">
        <v>2300</v>
      </c>
      <c r="C2001">
        <v>29</v>
      </c>
      <c r="D2001" t="s">
        <v>21</v>
      </c>
      <c r="E2001">
        <v>2914505</v>
      </c>
    </row>
    <row r="2002" spans="1:5" x14ac:dyDescent="0.35">
      <c r="A2002">
        <v>2914604</v>
      </c>
      <c r="B2002" t="s">
        <v>2301</v>
      </c>
      <c r="C2002">
        <v>29</v>
      </c>
      <c r="D2002" t="s">
        <v>21</v>
      </c>
      <c r="E2002">
        <v>2914604</v>
      </c>
    </row>
    <row r="2003" spans="1:5" x14ac:dyDescent="0.35">
      <c r="A2003">
        <v>2914653</v>
      </c>
      <c r="B2003" t="s">
        <v>2302</v>
      </c>
      <c r="C2003">
        <v>29</v>
      </c>
      <c r="D2003" t="s">
        <v>21</v>
      </c>
      <c r="E2003">
        <v>2914653</v>
      </c>
    </row>
    <row r="2004" spans="1:5" x14ac:dyDescent="0.35">
      <c r="A2004">
        <v>2914703</v>
      </c>
      <c r="B2004" t="s">
        <v>2303</v>
      </c>
      <c r="C2004">
        <v>29</v>
      </c>
      <c r="D2004" t="s">
        <v>21</v>
      </c>
      <c r="E2004">
        <v>2914703</v>
      </c>
    </row>
    <row r="2005" spans="1:5" x14ac:dyDescent="0.35">
      <c r="A2005">
        <v>2914802</v>
      </c>
      <c r="B2005" t="s">
        <v>2304</v>
      </c>
      <c r="C2005">
        <v>29</v>
      </c>
      <c r="D2005" t="s">
        <v>21</v>
      </c>
      <c r="E2005">
        <v>2914802</v>
      </c>
    </row>
    <row r="2006" spans="1:5" x14ac:dyDescent="0.35">
      <c r="A2006">
        <v>2914901</v>
      </c>
      <c r="B2006" t="s">
        <v>2305</v>
      </c>
      <c r="C2006">
        <v>29</v>
      </c>
      <c r="D2006" t="s">
        <v>21</v>
      </c>
      <c r="E2006">
        <v>2914901</v>
      </c>
    </row>
    <row r="2007" spans="1:5" x14ac:dyDescent="0.35">
      <c r="A2007">
        <v>2915007</v>
      </c>
      <c r="B2007" t="s">
        <v>2306</v>
      </c>
      <c r="C2007">
        <v>29</v>
      </c>
      <c r="D2007" t="s">
        <v>21</v>
      </c>
      <c r="E2007">
        <v>2915007</v>
      </c>
    </row>
    <row r="2008" spans="1:5" x14ac:dyDescent="0.35">
      <c r="A2008">
        <v>2915106</v>
      </c>
      <c r="B2008" t="s">
        <v>2307</v>
      </c>
      <c r="C2008">
        <v>29</v>
      </c>
      <c r="D2008" t="s">
        <v>21</v>
      </c>
      <c r="E2008">
        <v>2915106</v>
      </c>
    </row>
    <row r="2009" spans="1:5" x14ac:dyDescent="0.35">
      <c r="A2009">
        <v>2915205</v>
      </c>
      <c r="B2009" t="s">
        <v>2308</v>
      </c>
      <c r="C2009">
        <v>29</v>
      </c>
      <c r="D2009" t="s">
        <v>21</v>
      </c>
      <c r="E2009">
        <v>2915205</v>
      </c>
    </row>
    <row r="2010" spans="1:5" x14ac:dyDescent="0.35">
      <c r="A2010">
        <v>2915304</v>
      </c>
      <c r="B2010" t="s">
        <v>2309</v>
      </c>
      <c r="C2010">
        <v>29</v>
      </c>
      <c r="D2010" t="s">
        <v>21</v>
      </c>
      <c r="E2010">
        <v>2915304</v>
      </c>
    </row>
    <row r="2011" spans="1:5" x14ac:dyDescent="0.35">
      <c r="A2011">
        <v>2915353</v>
      </c>
      <c r="B2011" t="s">
        <v>2310</v>
      </c>
      <c r="C2011">
        <v>29</v>
      </c>
      <c r="D2011" t="s">
        <v>21</v>
      </c>
      <c r="E2011">
        <v>2915353</v>
      </c>
    </row>
    <row r="2012" spans="1:5" x14ac:dyDescent="0.35">
      <c r="A2012">
        <v>2915403</v>
      </c>
      <c r="B2012" t="s">
        <v>2311</v>
      </c>
      <c r="C2012">
        <v>29</v>
      </c>
      <c r="D2012" t="s">
        <v>21</v>
      </c>
      <c r="E2012">
        <v>2915403</v>
      </c>
    </row>
    <row r="2013" spans="1:5" x14ac:dyDescent="0.35">
      <c r="A2013">
        <v>2915502</v>
      </c>
      <c r="B2013" t="s">
        <v>2312</v>
      </c>
      <c r="C2013">
        <v>29</v>
      </c>
      <c r="D2013" t="s">
        <v>21</v>
      </c>
      <c r="E2013">
        <v>2915502</v>
      </c>
    </row>
    <row r="2014" spans="1:5" x14ac:dyDescent="0.35">
      <c r="A2014">
        <v>2915601</v>
      </c>
      <c r="B2014" t="s">
        <v>2313</v>
      </c>
      <c r="C2014">
        <v>29</v>
      </c>
      <c r="D2014" t="s">
        <v>21</v>
      </c>
      <c r="E2014">
        <v>2915601</v>
      </c>
    </row>
    <row r="2015" spans="1:5" x14ac:dyDescent="0.35">
      <c r="A2015">
        <v>2915700</v>
      </c>
      <c r="B2015" t="s">
        <v>2314</v>
      </c>
      <c r="C2015">
        <v>29</v>
      </c>
      <c r="D2015" t="s">
        <v>21</v>
      </c>
      <c r="E2015">
        <v>2915700</v>
      </c>
    </row>
    <row r="2016" spans="1:5" x14ac:dyDescent="0.35">
      <c r="A2016">
        <v>2915809</v>
      </c>
      <c r="B2016" t="s">
        <v>1882</v>
      </c>
      <c r="C2016">
        <v>29</v>
      </c>
      <c r="D2016" t="s">
        <v>21</v>
      </c>
      <c r="E2016">
        <v>2915809</v>
      </c>
    </row>
    <row r="2017" spans="1:5" x14ac:dyDescent="0.35">
      <c r="A2017">
        <v>2915908</v>
      </c>
      <c r="B2017" t="s">
        <v>2315</v>
      </c>
      <c r="C2017">
        <v>29</v>
      </c>
      <c r="D2017" t="s">
        <v>21</v>
      </c>
      <c r="E2017">
        <v>2915908</v>
      </c>
    </row>
    <row r="2018" spans="1:5" x14ac:dyDescent="0.35">
      <c r="A2018">
        <v>2916005</v>
      </c>
      <c r="B2018" t="s">
        <v>2316</v>
      </c>
      <c r="C2018">
        <v>29</v>
      </c>
      <c r="D2018" t="s">
        <v>21</v>
      </c>
      <c r="E2018">
        <v>2916005</v>
      </c>
    </row>
    <row r="2019" spans="1:5" x14ac:dyDescent="0.35">
      <c r="A2019">
        <v>2916104</v>
      </c>
      <c r="B2019" t="s">
        <v>2317</v>
      </c>
      <c r="C2019">
        <v>29</v>
      </c>
      <c r="D2019" t="s">
        <v>21</v>
      </c>
      <c r="E2019">
        <v>2916104</v>
      </c>
    </row>
    <row r="2020" spans="1:5" x14ac:dyDescent="0.35">
      <c r="A2020">
        <v>2916203</v>
      </c>
      <c r="B2020" t="s">
        <v>2318</v>
      </c>
      <c r="C2020">
        <v>29</v>
      </c>
      <c r="D2020" t="s">
        <v>21</v>
      </c>
      <c r="E2020">
        <v>2916203</v>
      </c>
    </row>
    <row r="2021" spans="1:5" x14ac:dyDescent="0.35">
      <c r="A2021">
        <v>2916302</v>
      </c>
      <c r="B2021" t="s">
        <v>2319</v>
      </c>
      <c r="C2021">
        <v>29</v>
      </c>
      <c r="D2021" t="s">
        <v>21</v>
      </c>
      <c r="E2021">
        <v>2916302</v>
      </c>
    </row>
    <row r="2022" spans="1:5" x14ac:dyDescent="0.35">
      <c r="A2022">
        <v>2916401</v>
      </c>
      <c r="B2022" t="s">
        <v>2320</v>
      </c>
      <c r="C2022">
        <v>29</v>
      </c>
      <c r="D2022" t="s">
        <v>21</v>
      </c>
      <c r="E2022">
        <v>2916401</v>
      </c>
    </row>
    <row r="2023" spans="1:5" x14ac:dyDescent="0.35">
      <c r="A2023">
        <v>2916500</v>
      </c>
      <c r="B2023" t="s">
        <v>2321</v>
      </c>
      <c r="C2023">
        <v>29</v>
      </c>
      <c r="D2023" t="s">
        <v>21</v>
      </c>
      <c r="E2023">
        <v>2916500</v>
      </c>
    </row>
    <row r="2024" spans="1:5" x14ac:dyDescent="0.35">
      <c r="A2024">
        <v>2916609</v>
      </c>
      <c r="B2024" t="s">
        <v>2322</v>
      </c>
      <c r="C2024">
        <v>29</v>
      </c>
      <c r="D2024" t="s">
        <v>21</v>
      </c>
      <c r="E2024">
        <v>2916609</v>
      </c>
    </row>
    <row r="2025" spans="1:5" x14ac:dyDescent="0.35">
      <c r="A2025">
        <v>2916708</v>
      </c>
      <c r="B2025" t="s">
        <v>2323</v>
      </c>
      <c r="C2025">
        <v>29</v>
      </c>
      <c r="D2025" t="s">
        <v>21</v>
      </c>
      <c r="E2025">
        <v>2916708</v>
      </c>
    </row>
    <row r="2026" spans="1:5" x14ac:dyDescent="0.35">
      <c r="A2026">
        <v>2916807</v>
      </c>
      <c r="B2026" t="s">
        <v>2324</v>
      </c>
      <c r="C2026">
        <v>29</v>
      </c>
      <c r="D2026" t="s">
        <v>21</v>
      </c>
      <c r="E2026">
        <v>2916807</v>
      </c>
    </row>
    <row r="2027" spans="1:5" x14ac:dyDescent="0.35">
      <c r="A2027">
        <v>2916856</v>
      </c>
      <c r="B2027" t="s">
        <v>2325</v>
      </c>
      <c r="C2027">
        <v>29</v>
      </c>
      <c r="D2027" t="s">
        <v>21</v>
      </c>
      <c r="E2027">
        <v>2916856</v>
      </c>
    </row>
    <row r="2028" spans="1:5" x14ac:dyDescent="0.35">
      <c r="A2028">
        <v>2916906</v>
      </c>
      <c r="B2028" t="s">
        <v>2326</v>
      </c>
      <c r="C2028">
        <v>29</v>
      </c>
      <c r="D2028" t="s">
        <v>21</v>
      </c>
      <c r="E2028">
        <v>2916906</v>
      </c>
    </row>
    <row r="2029" spans="1:5" x14ac:dyDescent="0.35">
      <c r="A2029">
        <v>2917003</v>
      </c>
      <c r="B2029" t="s">
        <v>2327</v>
      </c>
      <c r="C2029">
        <v>29</v>
      </c>
      <c r="D2029" t="s">
        <v>21</v>
      </c>
      <c r="E2029">
        <v>2917003</v>
      </c>
    </row>
    <row r="2030" spans="1:5" x14ac:dyDescent="0.35">
      <c r="A2030">
        <v>2917102</v>
      </c>
      <c r="B2030" t="s">
        <v>2328</v>
      </c>
      <c r="C2030">
        <v>29</v>
      </c>
      <c r="D2030" t="s">
        <v>21</v>
      </c>
      <c r="E2030">
        <v>2917102</v>
      </c>
    </row>
    <row r="2031" spans="1:5" x14ac:dyDescent="0.35">
      <c r="A2031">
        <v>2917201</v>
      </c>
      <c r="B2031" t="s">
        <v>2329</v>
      </c>
      <c r="C2031">
        <v>29</v>
      </c>
      <c r="D2031" t="s">
        <v>21</v>
      </c>
      <c r="E2031">
        <v>2917201</v>
      </c>
    </row>
    <row r="2032" spans="1:5" x14ac:dyDescent="0.35">
      <c r="A2032">
        <v>2917300</v>
      </c>
      <c r="B2032" t="s">
        <v>2330</v>
      </c>
      <c r="C2032">
        <v>29</v>
      </c>
      <c r="D2032" t="s">
        <v>21</v>
      </c>
      <c r="E2032">
        <v>2917300</v>
      </c>
    </row>
    <row r="2033" spans="1:5" x14ac:dyDescent="0.35">
      <c r="A2033">
        <v>2917334</v>
      </c>
      <c r="B2033" t="s">
        <v>2331</v>
      </c>
      <c r="C2033">
        <v>29</v>
      </c>
      <c r="D2033" t="s">
        <v>21</v>
      </c>
      <c r="E2033">
        <v>2917334</v>
      </c>
    </row>
    <row r="2034" spans="1:5" x14ac:dyDescent="0.35">
      <c r="A2034">
        <v>2917359</v>
      </c>
      <c r="B2034" t="s">
        <v>2332</v>
      </c>
      <c r="C2034">
        <v>29</v>
      </c>
      <c r="D2034" t="s">
        <v>21</v>
      </c>
      <c r="E2034">
        <v>2917359</v>
      </c>
    </row>
    <row r="2035" spans="1:5" x14ac:dyDescent="0.35">
      <c r="A2035">
        <v>2917409</v>
      </c>
      <c r="B2035" t="s">
        <v>2333</v>
      </c>
      <c r="C2035">
        <v>29</v>
      </c>
      <c r="D2035" t="s">
        <v>21</v>
      </c>
      <c r="E2035">
        <v>2917409</v>
      </c>
    </row>
    <row r="2036" spans="1:5" x14ac:dyDescent="0.35">
      <c r="A2036">
        <v>2917508</v>
      </c>
      <c r="B2036" t="s">
        <v>2334</v>
      </c>
      <c r="C2036">
        <v>29</v>
      </c>
      <c r="D2036" t="s">
        <v>21</v>
      </c>
      <c r="E2036">
        <v>2917508</v>
      </c>
    </row>
    <row r="2037" spans="1:5" x14ac:dyDescent="0.35">
      <c r="A2037">
        <v>2917607</v>
      </c>
      <c r="B2037" t="s">
        <v>2335</v>
      </c>
      <c r="C2037">
        <v>29</v>
      </c>
      <c r="D2037" t="s">
        <v>21</v>
      </c>
      <c r="E2037">
        <v>2917607</v>
      </c>
    </row>
    <row r="2038" spans="1:5" x14ac:dyDescent="0.35">
      <c r="A2038">
        <v>2917706</v>
      </c>
      <c r="B2038" t="s">
        <v>2336</v>
      </c>
      <c r="C2038">
        <v>29</v>
      </c>
      <c r="D2038" t="s">
        <v>21</v>
      </c>
      <c r="E2038">
        <v>2917706</v>
      </c>
    </row>
    <row r="2039" spans="1:5" x14ac:dyDescent="0.35">
      <c r="A2039">
        <v>2917805</v>
      </c>
      <c r="B2039" t="s">
        <v>2337</v>
      </c>
      <c r="C2039">
        <v>29</v>
      </c>
      <c r="D2039" t="s">
        <v>21</v>
      </c>
      <c r="E2039">
        <v>2917805</v>
      </c>
    </row>
    <row r="2040" spans="1:5" x14ac:dyDescent="0.35">
      <c r="A2040">
        <v>2917904</v>
      </c>
      <c r="B2040" t="s">
        <v>1493</v>
      </c>
      <c r="C2040">
        <v>29</v>
      </c>
      <c r="D2040" t="s">
        <v>21</v>
      </c>
      <c r="E2040">
        <v>2917904</v>
      </c>
    </row>
    <row r="2041" spans="1:5" x14ac:dyDescent="0.35">
      <c r="A2041">
        <v>2918001</v>
      </c>
      <c r="B2041" t="s">
        <v>2338</v>
      </c>
      <c r="C2041">
        <v>29</v>
      </c>
      <c r="D2041" t="s">
        <v>21</v>
      </c>
      <c r="E2041">
        <v>2918001</v>
      </c>
    </row>
    <row r="2042" spans="1:5" x14ac:dyDescent="0.35">
      <c r="A2042">
        <v>2918100</v>
      </c>
      <c r="B2042" t="s">
        <v>2339</v>
      </c>
      <c r="C2042">
        <v>29</v>
      </c>
      <c r="D2042" t="s">
        <v>21</v>
      </c>
      <c r="E2042">
        <v>2918100</v>
      </c>
    </row>
    <row r="2043" spans="1:5" x14ac:dyDescent="0.35">
      <c r="A2043">
        <v>2918209</v>
      </c>
      <c r="B2043" t="s">
        <v>2340</v>
      </c>
      <c r="C2043">
        <v>29</v>
      </c>
      <c r="D2043" t="s">
        <v>21</v>
      </c>
      <c r="E2043">
        <v>2918209</v>
      </c>
    </row>
    <row r="2044" spans="1:5" x14ac:dyDescent="0.35">
      <c r="A2044">
        <v>2918308</v>
      </c>
      <c r="B2044" t="s">
        <v>2341</v>
      </c>
      <c r="C2044">
        <v>29</v>
      </c>
      <c r="D2044" t="s">
        <v>21</v>
      </c>
      <c r="E2044">
        <v>2918308</v>
      </c>
    </row>
    <row r="2045" spans="1:5" x14ac:dyDescent="0.35">
      <c r="A2045">
        <v>2918357</v>
      </c>
      <c r="B2045" t="s">
        <v>2342</v>
      </c>
      <c r="C2045">
        <v>29</v>
      </c>
      <c r="D2045" t="s">
        <v>21</v>
      </c>
      <c r="E2045">
        <v>2918357</v>
      </c>
    </row>
    <row r="2046" spans="1:5" x14ac:dyDescent="0.35">
      <c r="A2046">
        <v>2918407</v>
      </c>
      <c r="B2046" t="s">
        <v>2343</v>
      </c>
      <c r="C2046">
        <v>29</v>
      </c>
      <c r="D2046" t="s">
        <v>21</v>
      </c>
      <c r="E2046">
        <v>2918407</v>
      </c>
    </row>
    <row r="2047" spans="1:5" x14ac:dyDescent="0.35">
      <c r="A2047">
        <v>2918456</v>
      </c>
      <c r="B2047" t="s">
        <v>2344</v>
      </c>
      <c r="C2047">
        <v>29</v>
      </c>
      <c r="D2047" t="s">
        <v>21</v>
      </c>
      <c r="E2047">
        <v>2918456</v>
      </c>
    </row>
    <row r="2048" spans="1:5" x14ac:dyDescent="0.35">
      <c r="A2048">
        <v>2918506</v>
      </c>
      <c r="B2048" t="s">
        <v>2345</v>
      </c>
      <c r="C2048">
        <v>29</v>
      </c>
      <c r="D2048" t="s">
        <v>21</v>
      </c>
      <c r="E2048">
        <v>2918506</v>
      </c>
    </row>
    <row r="2049" spans="1:5" x14ac:dyDescent="0.35">
      <c r="A2049">
        <v>2918555</v>
      </c>
      <c r="B2049" t="s">
        <v>2346</v>
      </c>
      <c r="C2049">
        <v>29</v>
      </c>
      <c r="D2049" t="s">
        <v>21</v>
      </c>
      <c r="E2049">
        <v>2918555</v>
      </c>
    </row>
    <row r="2050" spans="1:5" x14ac:dyDescent="0.35">
      <c r="A2050">
        <v>2918605</v>
      </c>
      <c r="B2050" t="s">
        <v>2347</v>
      </c>
      <c r="C2050">
        <v>29</v>
      </c>
      <c r="D2050" t="s">
        <v>21</v>
      </c>
      <c r="E2050">
        <v>2918605</v>
      </c>
    </row>
    <row r="2051" spans="1:5" x14ac:dyDescent="0.35">
      <c r="A2051">
        <v>2918704</v>
      </c>
      <c r="B2051" t="s">
        <v>2348</v>
      </c>
      <c r="C2051">
        <v>29</v>
      </c>
      <c r="D2051" t="s">
        <v>21</v>
      </c>
      <c r="E2051">
        <v>2918704</v>
      </c>
    </row>
    <row r="2052" spans="1:5" x14ac:dyDescent="0.35">
      <c r="A2052">
        <v>2918753</v>
      </c>
      <c r="B2052" t="s">
        <v>2349</v>
      </c>
      <c r="C2052">
        <v>29</v>
      </c>
      <c r="D2052" t="s">
        <v>21</v>
      </c>
      <c r="E2052">
        <v>2918753</v>
      </c>
    </row>
    <row r="2053" spans="1:5" x14ac:dyDescent="0.35">
      <c r="A2053">
        <v>2918803</v>
      </c>
      <c r="B2053" t="s">
        <v>2350</v>
      </c>
      <c r="C2053">
        <v>29</v>
      </c>
      <c r="D2053" t="s">
        <v>21</v>
      </c>
      <c r="E2053">
        <v>2918803</v>
      </c>
    </row>
    <row r="2054" spans="1:5" x14ac:dyDescent="0.35">
      <c r="A2054">
        <v>2918902</v>
      </c>
      <c r="B2054" t="s">
        <v>2351</v>
      </c>
      <c r="C2054">
        <v>29</v>
      </c>
      <c r="D2054" t="s">
        <v>21</v>
      </c>
      <c r="E2054">
        <v>2918902</v>
      </c>
    </row>
    <row r="2055" spans="1:5" x14ac:dyDescent="0.35">
      <c r="A2055">
        <v>2919009</v>
      </c>
      <c r="B2055" t="s">
        <v>2352</v>
      </c>
      <c r="C2055">
        <v>29</v>
      </c>
      <c r="D2055" t="s">
        <v>21</v>
      </c>
      <c r="E2055">
        <v>2919009</v>
      </c>
    </row>
    <row r="2056" spans="1:5" x14ac:dyDescent="0.35">
      <c r="A2056">
        <v>2919058</v>
      </c>
      <c r="B2056" t="s">
        <v>2353</v>
      </c>
      <c r="C2056">
        <v>29</v>
      </c>
      <c r="D2056" t="s">
        <v>21</v>
      </c>
      <c r="E2056">
        <v>2919058</v>
      </c>
    </row>
    <row r="2057" spans="1:5" x14ac:dyDescent="0.35">
      <c r="A2057">
        <v>2919108</v>
      </c>
      <c r="B2057" t="s">
        <v>2354</v>
      </c>
      <c r="C2057">
        <v>29</v>
      </c>
      <c r="D2057" t="s">
        <v>21</v>
      </c>
      <c r="E2057">
        <v>2919108</v>
      </c>
    </row>
    <row r="2058" spans="1:5" x14ac:dyDescent="0.35">
      <c r="A2058">
        <v>2919157</v>
      </c>
      <c r="B2058" t="s">
        <v>2355</v>
      </c>
      <c r="C2058">
        <v>29</v>
      </c>
      <c r="D2058" t="s">
        <v>21</v>
      </c>
      <c r="E2058">
        <v>2919157</v>
      </c>
    </row>
    <row r="2059" spans="1:5" x14ac:dyDescent="0.35">
      <c r="A2059">
        <v>2919207</v>
      </c>
      <c r="B2059" t="s">
        <v>2356</v>
      </c>
      <c r="C2059">
        <v>29</v>
      </c>
      <c r="D2059" t="s">
        <v>21</v>
      </c>
      <c r="E2059">
        <v>2919207</v>
      </c>
    </row>
    <row r="2060" spans="1:5" x14ac:dyDescent="0.35">
      <c r="A2060">
        <v>2919306</v>
      </c>
      <c r="B2060" t="s">
        <v>2357</v>
      </c>
      <c r="C2060">
        <v>29</v>
      </c>
      <c r="D2060" t="s">
        <v>21</v>
      </c>
      <c r="E2060">
        <v>2919306</v>
      </c>
    </row>
    <row r="2061" spans="1:5" x14ac:dyDescent="0.35">
      <c r="A2061">
        <v>2919405</v>
      </c>
      <c r="B2061" t="s">
        <v>2358</v>
      </c>
      <c r="C2061">
        <v>29</v>
      </c>
      <c r="D2061" t="s">
        <v>21</v>
      </c>
      <c r="E2061">
        <v>2919405</v>
      </c>
    </row>
    <row r="2062" spans="1:5" x14ac:dyDescent="0.35">
      <c r="A2062">
        <v>2919504</v>
      </c>
      <c r="B2062" t="s">
        <v>2359</v>
      </c>
      <c r="C2062">
        <v>29</v>
      </c>
      <c r="D2062" t="s">
        <v>21</v>
      </c>
      <c r="E2062">
        <v>2919504</v>
      </c>
    </row>
    <row r="2063" spans="1:5" x14ac:dyDescent="0.35">
      <c r="A2063">
        <v>2919553</v>
      </c>
      <c r="B2063" t="s">
        <v>315</v>
      </c>
      <c r="C2063">
        <v>29</v>
      </c>
      <c r="D2063" t="s">
        <v>21</v>
      </c>
      <c r="E2063">
        <v>2919553</v>
      </c>
    </row>
    <row r="2064" spans="1:5" x14ac:dyDescent="0.35">
      <c r="A2064">
        <v>2919603</v>
      </c>
      <c r="B2064" t="s">
        <v>2360</v>
      </c>
      <c r="C2064">
        <v>29</v>
      </c>
      <c r="D2064" t="s">
        <v>21</v>
      </c>
      <c r="E2064">
        <v>2919603</v>
      </c>
    </row>
    <row r="2065" spans="1:5" x14ac:dyDescent="0.35">
      <c r="A2065">
        <v>2919702</v>
      </c>
      <c r="B2065" t="s">
        <v>2361</v>
      </c>
      <c r="C2065">
        <v>29</v>
      </c>
      <c r="D2065" t="s">
        <v>21</v>
      </c>
      <c r="E2065">
        <v>2919702</v>
      </c>
    </row>
    <row r="2066" spans="1:5" x14ac:dyDescent="0.35">
      <c r="A2066">
        <v>2919801</v>
      </c>
      <c r="B2066" t="s">
        <v>2362</v>
      </c>
      <c r="C2066">
        <v>29</v>
      </c>
      <c r="D2066" t="s">
        <v>21</v>
      </c>
      <c r="E2066">
        <v>2919801</v>
      </c>
    </row>
    <row r="2067" spans="1:5" x14ac:dyDescent="0.35">
      <c r="A2067">
        <v>2919900</v>
      </c>
      <c r="B2067" t="s">
        <v>2363</v>
      </c>
      <c r="C2067">
        <v>29</v>
      </c>
      <c r="D2067" t="s">
        <v>21</v>
      </c>
      <c r="E2067">
        <v>2919900</v>
      </c>
    </row>
    <row r="2068" spans="1:5" x14ac:dyDescent="0.35">
      <c r="A2068">
        <v>2919926</v>
      </c>
      <c r="B2068" t="s">
        <v>2364</v>
      </c>
      <c r="C2068">
        <v>29</v>
      </c>
      <c r="D2068" t="s">
        <v>21</v>
      </c>
      <c r="E2068">
        <v>2919926</v>
      </c>
    </row>
    <row r="2069" spans="1:5" x14ac:dyDescent="0.35">
      <c r="A2069">
        <v>2919959</v>
      </c>
      <c r="B2069" t="s">
        <v>2365</v>
      </c>
      <c r="C2069">
        <v>29</v>
      </c>
      <c r="D2069" t="s">
        <v>21</v>
      </c>
      <c r="E2069">
        <v>2919959</v>
      </c>
    </row>
    <row r="2070" spans="1:5" x14ac:dyDescent="0.35">
      <c r="A2070">
        <v>2920007</v>
      </c>
      <c r="B2070" t="s">
        <v>2366</v>
      </c>
      <c r="C2070">
        <v>29</v>
      </c>
      <c r="D2070" t="s">
        <v>21</v>
      </c>
      <c r="E2070">
        <v>2920007</v>
      </c>
    </row>
    <row r="2071" spans="1:5" x14ac:dyDescent="0.35">
      <c r="A2071">
        <v>2920106</v>
      </c>
      <c r="B2071" t="s">
        <v>2367</v>
      </c>
      <c r="C2071">
        <v>29</v>
      </c>
      <c r="D2071" t="s">
        <v>21</v>
      </c>
      <c r="E2071">
        <v>2920106</v>
      </c>
    </row>
    <row r="2072" spans="1:5" x14ac:dyDescent="0.35">
      <c r="A2072">
        <v>2920205</v>
      </c>
      <c r="B2072" t="s">
        <v>2368</v>
      </c>
      <c r="C2072">
        <v>29</v>
      </c>
      <c r="D2072" t="s">
        <v>21</v>
      </c>
      <c r="E2072">
        <v>2920205</v>
      </c>
    </row>
    <row r="2073" spans="1:5" x14ac:dyDescent="0.35">
      <c r="A2073">
        <v>2920304</v>
      </c>
      <c r="B2073" t="s">
        <v>2369</v>
      </c>
      <c r="C2073">
        <v>29</v>
      </c>
      <c r="D2073" t="s">
        <v>21</v>
      </c>
      <c r="E2073">
        <v>2920304</v>
      </c>
    </row>
    <row r="2074" spans="1:5" x14ac:dyDescent="0.35">
      <c r="A2074">
        <v>2920403</v>
      </c>
      <c r="B2074" t="s">
        <v>2370</v>
      </c>
      <c r="C2074">
        <v>29</v>
      </c>
      <c r="D2074" t="s">
        <v>21</v>
      </c>
      <c r="E2074">
        <v>2920403</v>
      </c>
    </row>
    <row r="2075" spans="1:5" x14ac:dyDescent="0.35">
      <c r="A2075">
        <v>2920452</v>
      </c>
      <c r="B2075" t="s">
        <v>2371</v>
      </c>
      <c r="C2075">
        <v>29</v>
      </c>
      <c r="D2075" t="s">
        <v>21</v>
      </c>
      <c r="E2075">
        <v>2920452</v>
      </c>
    </row>
    <row r="2076" spans="1:5" x14ac:dyDescent="0.35">
      <c r="A2076">
        <v>2920502</v>
      </c>
      <c r="B2076" t="s">
        <v>2372</v>
      </c>
      <c r="C2076">
        <v>29</v>
      </c>
      <c r="D2076" t="s">
        <v>21</v>
      </c>
      <c r="E2076">
        <v>2920502</v>
      </c>
    </row>
    <row r="2077" spans="1:5" x14ac:dyDescent="0.35">
      <c r="A2077">
        <v>2920601</v>
      </c>
      <c r="B2077" t="s">
        <v>2373</v>
      </c>
      <c r="C2077">
        <v>29</v>
      </c>
      <c r="D2077" t="s">
        <v>21</v>
      </c>
      <c r="E2077">
        <v>2920601</v>
      </c>
    </row>
    <row r="2078" spans="1:5" x14ac:dyDescent="0.35">
      <c r="A2078">
        <v>2920700</v>
      </c>
      <c r="B2078" t="s">
        <v>2374</v>
      </c>
      <c r="C2078">
        <v>29</v>
      </c>
      <c r="D2078" t="s">
        <v>21</v>
      </c>
      <c r="E2078">
        <v>2920700</v>
      </c>
    </row>
    <row r="2079" spans="1:5" x14ac:dyDescent="0.35">
      <c r="A2079">
        <v>2920809</v>
      </c>
      <c r="B2079" t="s">
        <v>2375</v>
      </c>
      <c r="C2079">
        <v>29</v>
      </c>
      <c r="D2079" t="s">
        <v>21</v>
      </c>
      <c r="E2079">
        <v>2920809</v>
      </c>
    </row>
    <row r="2080" spans="1:5" x14ac:dyDescent="0.35">
      <c r="A2080">
        <v>2920908</v>
      </c>
      <c r="B2080" t="s">
        <v>2376</v>
      </c>
      <c r="C2080">
        <v>29</v>
      </c>
      <c r="D2080" t="s">
        <v>21</v>
      </c>
      <c r="E2080">
        <v>2920908</v>
      </c>
    </row>
    <row r="2081" spans="1:5" x14ac:dyDescent="0.35">
      <c r="A2081">
        <v>2921005</v>
      </c>
      <c r="B2081" t="s">
        <v>2377</v>
      </c>
      <c r="C2081">
        <v>29</v>
      </c>
      <c r="D2081" t="s">
        <v>21</v>
      </c>
      <c r="E2081">
        <v>2921005</v>
      </c>
    </row>
    <row r="2082" spans="1:5" x14ac:dyDescent="0.35">
      <c r="A2082">
        <v>2921054</v>
      </c>
      <c r="B2082" t="s">
        <v>2378</v>
      </c>
      <c r="C2082">
        <v>29</v>
      </c>
      <c r="D2082" t="s">
        <v>21</v>
      </c>
      <c r="E2082">
        <v>2921054</v>
      </c>
    </row>
    <row r="2083" spans="1:5" x14ac:dyDescent="0.35">
      <c r="A2083">
        <v>2921104</v>
      </c>
      <c r="B2083" t="s">
        <v>2379</v>
      </c>
      <c r="C2083">
        <v>29</v>
      </c>
      <c r="D2083" t="s">
        <v>21</v>
      </c>
      <c r="E2083">
        <v>2921104</v>
      </c>
    </row>
    <row r="2084" spans="1:5" x14ac:dyDescent="0.35">
      <c r="A2084">
        <v>2921203</v>
      </c>
      <c r="B2084" t="s">
        <v>2380</v>
      </c>
      <c r="C2084">
        <v>29</v>
      </c>
      <c r="D2084" t="s">
        <v>21</v>
      </c>
      <c r="E2084">
        <v>2921203</v>
      </c>
    </row>
    <row r="2085" spans="1:5" x14ac:dyDescent="0.35">
      <c r="A2085">
        <v>2921302</v>
      </c>
      <c r="B2085" t="s">
        <v>1365</v>
      </c>
      <c r="C2085">
        <v>29</v>
      </c>
      <c r="D2085" t="s">
        <v>21</v>
      </c>
      <c r="E2085">
        <v>2921302</v>
      </c>
    </row>
    <row r="2086" spans="1:5" x14ac:dyDescent="0.35">
      <c r="A2086">
        <v>2921401</v>
      </c>
      <c r="B2086" t="s">
        <v>2381</v>
      </c>
      <c r="C2086">
        <v>29</v>
      </c>
      <c r="D2086" t="s">
        <v>21</v>
      </c>
      <c r="E2086">
        <v>2921401</v>
      </c>
    </row>
    <row r="2087" spans="1:5" x14ac:dyDescent="0.35">
      <c r="A2087">
        <v>2921450</v>
      </c>
      <c r="B2087" t="s">
        <v>2382</v>
      </c>
      <c r="C2087">
        <v>29</v>
      </c>
      <c r="D2087" t="s">
        <v>21</v>
      </c>
      <c r="E2087">
        <v>2921450</v>
      </c>
    </row>
    <row r="2088" spans="1:5" x14ac:dyDescent="0.35">
      <c r="A2088">
        <v>2921500</v>
      </c>
      <c r="B2088" t="s">
        <v>2383</v>
      </c>
      <c r="C2088">
        <v>29</v>
      </c>
      <c r="D2088" t="s">
        <v>21</v>
      </c>
      <c r="E2088">
        <v>2921500</v>
      </c>
    </row>
    <row r="2089" spans="1:5" x14ac:dyDescent="0.35">
      <c r="A2089">
        <v>2921609</v>
      </c>
      <c r="B2089" t="s">
        <v>2384</v>
      </c>
      <c r="C2089">
        <v>29</v>
      </c>
      <c r="D2089" t="s">
        <v>21</v>
      </c>
      <c r="E2089">
        <v>2921609</v>
      </c>
    </row>
    <row r="2090" spans="1:5" x14ac:dyDescent="0.35">
      <c r="A2090">
        <v>2921708</v>
      </c>
      <c r="B2090" t="s">
        <v>2385</v>
      </c>
      <c r="C2090">
        <v>29</v>
      </c>
      <c r="D2090" t="s">
        <v>21</v>
      </c>
      <c r="E2090">
        <v>2921708</v>
      </c>
    </row>
    <row r="2091" spans="1:5" x14ac:dyDescent="0.35">
      <c r="A2091">
        <v>2921807</v>
      </c>
      <c r="B2091" t="s">
        <v>2386</v>
      </c>
      <c r="C2091">
        <v>29</v>
      </c>
      <c r="D2091" t="s">
        <v>21</v>
      </c>
      <c r="E2091">
        <v>2921807</v>
      </c>
    </row>
    <row r="2092" spans="1:5" x14ac:dyDescent="0.35">
      <c r="A2092">
        <v>2921906</v>
      </c>
      <c r="B2092" t="s">
        <v>2387</v>
      </c>
      <c r="C2092">
        <v>29</v>
      </c>
      <c r="D2092" t="s">
        <v>21</v>
      </c>
      <c r="E2092">
        <v>2921906</v>
      </c>
    </row>
    <row r="2093" spans="1:5" x14ac:dyDescent="0.35">
      <c r="A2093">
        <v>2922003</v>
      </c>
      <c r="B2093" t="s">
        <v>2388</v>
      </c>
      <c r="C2093">
        <v>29</v>
      </c>
      <c r="D2093" t="s">
        <v>21</v>
      </c>
      <c r="E2093">
        <v>2922003</v>
      </c>
    </row>
    <row r="2094" spans="1:5" x14ac:dyDescent="0.35">
      <c r="A2094">
        <v>2922052</v>
      </c>
      <c r="B2094" t="s">
        <v>2389</v>
      </c>
      <c r="C2094">
        <v>29</v>
      </c>
      <c r="D2094" t="s">
        <v>21</v>
      </c>
      <c r="E2094">
        <v>2922052</v>
      </c>
    </row>
    <row r="2095" spans="1:5" x14ac:dyDescent="0.35">
      <c r="A2095">
        <v>2922102</v>
      </c>
      <c r="B2095" t="s">
        <v>2390</v>
      </c>
      <c r="C2095">
        <v>29</v>
      </c>
      <c r="D2095" t="s">
        <v>21</v>
      </c>
      <c r="E2095">
        <v>2922102</v>
      </c>
    </row>
    <row r="2096" spans="1:5" x14ac:dyDescent="0.35">
      <c r="A2096">
        <v>2922201</v>
      </c>
      <c r="B2096" t="s">
        <v>2391</v>
      </c>
      <c r="C2096">
        <v>29</v>
      </c>
      <c r="D2096" t="s">
        <v>21</v>
      </c>
      <c r="E2096">
        <v>2922201</v>
      </c>
    </row>
    <row r="2097" spans="1:5" x14ac:dyDescent="0.35">
      <c r="A2097">
        <v>2922250</v>
      </c>
      <c r="B2097" t="s">
        <v>2392</v>
      </c>
      <c r="C2097">
        <v>29</v>
      </c>
      <c r="D2097" t="s">
        <v>21</v>
      </c>
      <c r="E2097">
        <v>2922250</v>
      </c>
    </row>
    <row r="2098" spans="1:5" x14ac:dyDescent="0.35">
      <c r="A2098">
        <v>2922300</v>
      </c>
      <c r="B2098" t="s">
        <v>2393</v>
      </c>
      <c r="C2098">
        <v>29</v>
      </c>
      <c r="D2098" t="s">
        <v>21</v>
      </c>
      <c r="E2098">
        <v>2922300</v>
      </c>
    </row>
    <row r="2099" spans="1:5" x14ac:dyDescent="0.35">
      <c r="A2099">
        <v>2922409</v>
      </c>
      <c r="B2099" t="s">
        <v>2394</v>
      </c>
      <c r="C2099">
        <v>29</v>
      </c>
      <c r="D2099" t="s">
        <v>21</v>
      </c>
      <c r="E2099">
        <v>2922409</v>
      </c>
    </row>
    <row r="2100" spans="1:5" x14ac:dyDescent="0.35">
      <c r="A2100">
        <v>2922508</v>
      </c>
      <c r="B2100" t="s">
        <v>767</v>
      </c>
      <c r="C2100">
        <v>29</v>
      </c>
      <c r="D2100" t="s">
        <v>21</v>
      </c>
      <c r="E2100">
        <v>2922508</v>
      </c>
    </row>
    <row r="2101" spans="1:5" x14ac:dyDescent="0.35">
      <c r="A2101">
        <v>2922607</v>
      </c>
      <c r="B2101" t="s">
        <v>2395</v>
      </c>
      <c r="C2101">
        <v>29</v>
      </c>
      <c r="D2101" t="s">
        <v>21</v>
      </c>
      <c r="E2101">
        <v>2922607</v>
      </c>
    </row>
    <row r="2102" spans="1:5" x14ac:dyDescent="0.35">
      <c r="A2102">
        <v>2922656</v>
      </c>
      <c r="B2102" t="s">
        <v>2396</v>
      </c>
      <c r="C2102">
        <v>29</v>
      </c>
      <c r="D2102" t="s">
        <v>21</v>
      </c>
      <c r="E2102">
        <v>2922656</v>
      </c>
    </row>
    <row r="2103" spans="1:5" x14ac:dyDescent="0.35">
      <c r="A2103">
        <v>2922706</v>
      </c>
      <c r="B2103" t="s">
        <v>2397</v>
      </c>
      <c r="C2103">
        <v>29</v>
      </c>
      <c r="D2103" t="s">
        <v>21</v>
      </c>
      <c r="E2103">
        <v>2922706</v>
      </c>
    </row>
    <row r="2104" spans="1:5" x14ac:dyDescent="0.35">
      <c r="A2104">
        <v>2922730</v>
      </c>
      <c r="B2104" t="s">
        <v>2398</v>
      </c>
      <c r="C2104">
        <v>29</v>
      </c>
      <c r="D2104" t="s">
        <v>21</v>
      </c>
      <c r="E2104">
        <v>2922730</v>
      </c>
    </row>
    <row r="2105" spans="1:5" x14ac:dyDescent="0.35">
      <c r="A2105">
        <v>2922755</v>
      </c>
      <c r="B2105" t="s">
        <v>2399</v>
      </c>
      <c r="C2105">
        <v>29</v>
      </c>
      <c r="D2105" t="s">
        <v>21</v>
      </c>
      <c r="E2105">
        <v>2922755</v>
      </c>
    </row>
    <row r="2106" spans="1:5" x14ac:dyDescent="0.35">
      <c r="A2106">
        <v>2922805</v>
      </c>
      <c r="B2106" t="s">
        <v>2400</v>
      </c>
      <c r="C2106">
        <v>29</v>
      </c>
      <c r="D2106" t="s">
        <v>21</v>
      </c>
      <c r="E2106">
        <v>2922805</v>
      </c>
    </row>
    <row r="2107" spans="1:5" x14ac:dyDescent="0.35">
      <c r="A2107">
        <v>2922854</v>
      </c>
      <c r="B2107" t="s">
        <v>2401</v>
      </c>
      <c r="C2107">
        <v>29</v>
      </c>
      <c r="D2107" t="s">
        <v>21</v>
      </c>
      <c r="E2107">
        <v>2922854</v>
      </c>
    </row>
    <row r="2108" spans="1:5" x14ac:dyDescent="0.35">
      <c r="A2108">
        <v>2922904</v>
      </c>
      <c r="B2108" t="s">
        <v>2402</v>
      </c>
      <c r="C2108">
        <v>29</v>
      </c>
      <c r="D2108" t="s">
        <v>21</v>
      </c>
      <c r="E2108">
        <v>2922904</v>
      </c>
    </row>
    <row r="2109" spans="1:5" x14ac:dyDescent="0.35">
      <c r="A2109">
        <v>2923001</v>
      </c>
      <c r="B2109" t="s">
        <v>2403</v>
      </c>
      <c r="C2109">
        <v>29</v>
      </c>
      <c r="D2109" t="s">
        <v>21</v>
      </c>
      <c r="E2109">
        <v>2923001</v>
      </c>
    </row>
    <row r="2110" spans="1:5" x14ac:dyDescent="0.35">
      <c r="A2110">
        <v>2923035</v>
      </c>
      <c r="B2110" t="s">
        <v>2404</v>
      </c>
      <c r="C2110">
        <v>29</v>
      </c>
      <c r="D2110" t="s">
        <v>21</v>
      </c>
      <c r="E2110">
        <v>2923035</v>
      </c>
    </row>
    <row r="2111" spans="1:5" x14ac:dyDescent="0.35">
      <c r="A2111">
        <v>2923050</v>
      </c>
      <c r="B2111" t="s">
        <v>2405</v>
      </c>
      <c r="C2111">
        <v>29</v>
      </c>
      <c r="D2111" t="s">
        <v>21</v>
      </c>
      <c r="E2111">
        <v>2923050</v>
      </c>
    </row>
    <row r="2112" spans="1:5" x14ac:dyDescent="0.35">
      <c r="A2112">
        <v>2923100</v>
      </c>
      <c r="B2112" t="s">
        <v>2406</v>
      </c>
      <c r="C2112">
        <v>29</v>
      </c>
      <c r="D2112" t="s">
        <v>21</v>
      </c>
      <c r="E2112">
        <v>2923100</v>
      </c>
    </row>
    <row r="2113" spans="1:5" x14ac:dyDescent="0.35">
      <c r="A2113">
        <v>2923209</v>
      </c>
      <c r="B2113" t="s">
        <v>2407</v>
      </c>
      <c r="C2113">
        <v>29</v>
      </c>
      <c r="D2113" t="s">
        <v>21</v>
      </c>
      <c r="E2113">
        <v>2923209</v>
      </c>
    </row>
    <row r="2114" spans="1:5" x14ac:dyDescent="0.35">
      <c r="A2114">
        <v>2923308</v>
      </c>
      <c r="B2114" t="s">
        <v>2408</v>
      </c>
      <c r="C2114">
        <v>29</v>
      </c>
      <c r="D2114" t="s">
        <v>21</v>
      </c>
      <c r="E2114">
        <v>2923308</v>
      </c>
    </row>
    <row r="2115" spans="1:5" x14ac:dyDescent="0.35">
      <c r="A2115">
        <v>2923357</v>
      </c>
      <c r="B2115" t="s">
        <v>2409</v>
      </c>
      <c r="C2115">
        <v>29</v>
      </c>
      <c r="D2115" t="s">
        <v>21</v>
      </c>
      <c r="E2115">
        <v>2923357</v>
      </c>
    </row>
    <row r="2116" spans="1:5" x14ac:dyDescent="0.35">
      <c r="A2116">
        <v>2923407</v>
      </c>
      <c r="B2116" t="s">
        <v>2410</v>
      </c>
      <c r="C2116">
        <v>29</v>
      </c>
      <c r="D2116" t="s">
        <v>21</v>
      </c>
      <c r="E2116">
        <v>2923407</v>
      </c>
    </row>
    <row r="2117" spans="1:5" x14ac:dyDescent="0.35">
      <c r="A2117">
        <v>2923506</v>
      </c>
      <c r="B2117" t="s">
        <v>2411</v>
      </c>
      <c r="C2117">
        <v>29</v>
      </c>
      <c r="D2117" t="s">
        <v>21</v>
      </c>
      <c r="E2117">
        <v>2923506</v>
      </c>
    </row>
    <row r="2118" spans="1:5" x14ac:dyDescent="0.35">
      <c r="A2118">
        <v>2923605</v>
      </c>
      <c r="B2118" t="s">
        <v>2412</v>
      </c>
      <c r="C2118">
        <v>29</v>
      </c>
      <c r="D2118" t="s">
        <v>21</v>
      </c>
      <c r="E2118">
        <v>2923605</v>
      </c>
    </row>
    <row r="2119" spans="1:5" x14ac:dyDescent="0.35">
      <c r="A2119">
        <v>2923704</v>
      </c>
      <c r="B2119" t="s">
        <v>2413</v>
      </c>
      <c r="C2119">
        <v>29</v>
      </c>
      <c r="D2119" t="s">
        <v>21</v>
      </c>
      <c r="E2119">
        <v>2923704</v>
      </c>
    </row>
    <row r="2120" spans="1:5" x14ac:dyDescent="0.35">
      <c r="A2120">
        <v>2923803</v>
      </c>
      <c r="B2120" t="s">
        <v>2414</v>
      </c>
      <c r="C2120">
        <v>29</v>
      </c>
      <c r="D2120" t="s">
        <v>21</v>
      </c>
      <c r="E2120">
        <v>2923803</v>
      </c>
    </row>
    <row r="2121" spans="1:5" x14ac:dyDescent="0.35">
      <c r="A2121">
        <v>2923902</v>
      </c>
      <c r="B2121" t="s">
        <v>2415</v>
      </c>
      <c r="C2121">
        <v>29</v>
      </c>
      <c r="D2121" t="s">
        <v>21</v>
      </c>
      <c r="E2121">
        <v>2923902</v>
      </c>
    </row>
    <row r="2122" spans="1:5" x14ac:dyDescent="0.35">
      <c r="A2122">
        <v>2924009</v>
      </c>
      <c r="B2122" t="s">
        <v>2416</v>
      </c>
      <c r="C2122">
        <v>29</v>
      </c>
      <c r="D2122" t="s">
        <v>21</v>
      </c>
      <c r="E2122">
        <v>2924009</v>
      </c>
    </row>
    <row r="2123" spans="1:5" x14ac:dyDescent="0.35">
      <c r="A2123">
        <v>2924058</v>
      </c>
      <c r="B2123" t="s">
        <v>2417</v>
      </c>
      <c r="C2123">
        <v>29</v>
      </c>
      <c r="D2123" t="s">
        <v>21</v>
      </c>
      <c r="E2123">
        <v>2924058</v>
      </c>
    </row>
    <row r="2124" spans="1:5" x14ac:dyDescent="0.35">
      <c r="A2124">
        <v>2924108</v>
      </c>
      <c r="B2124" t="s">
        <v>2418</v>
      </c>
      <c r="C2124">
        <v>29</v>
      </c>
      <c r="D2124" t="s">
        <v>21</v>
      </c>
      <c r="E2124">
        <v>2924108</v>
      </c>
    </row>
    <row r="2125" spans="1:5" x14ac:dyDescent="0.35">
      <c r="A2125">
        <v>2924207</v>
      </c>
      <c r="B2125" t="s">
        <v>2419</v>
      </c>
      <c r="C2125">
        <v>29</v>
      </c>
      <c r="D2125" t="s">
        <v>21</v>
      </c>
      <c r="E2125">
        <v>2924207</v>
      </c>
    </row>
    <row r="2126" spans="1:5" x14ac:dyDescent="0.35">
      <c r="A2126">
        <v>2924306</v>
      </c>
      <c r="B2126" t="s">
        <v>2420</v>
      </c>
      <c r="C2126">
        <v>29</v>
      </c>
      <c r="D2126" t="s">
        <v>21</v>
      </c>
      <c r="E2126">
        <v>2924306</v>
      </c>
    </row>
    <row r="2127" spans="1:5" x14ac:dyDescent="0.35">
      <c r="A2127">
        <v>2924405</v>
      </c>
      <c r="B2127" t="s">
        <v>2421</v>
      </c>
      <c r="C2127">
        <v>29</v>
      </c>
      <c r="D2127" t="s">
        <v>21</v>
      </c>
      <c r="E2127">
        <v>2924405</v>
      </c>
    </row>
    <row r="2128" spans="1:5" x14ac:dyDescent="0.35">
      <c r="A2128">
        <v>2924504</v>
      </c>
      <c r="B2128" t="s">
        <v>2422</v>
      </c>
      <c r="C2128">
        <v>29</v>
      </c>
      <c r="D2128" t="s">
        <v>21</v>
      </c>
      <c r="E2128">
        <v>2924504</v>
      </c>
    </row>
    <row r="2129" spans="1:5" x14ac:dyDescent="0.35">
      <c r="A2129">
        <v>2924603</v>
      </c>
      <c r="B2129" t="s">
        <v>2423</v>
      </c>
      <c r="C2129">
        <v>29</v>
      </c>
      <c r="D2129" t="s">
        <v>21</v>
      </c>
      <c r="E2129">
        <v>2924603</v>
      </c>
    </row>
    <row r="2130" spans="1:5" x14ac:dyDescent="0.35">
      <c r="A2130">
        <v>2924652</v>
      </c>
      <c r="B2130" t="s">
        <v>2424</v>
      </c>
      <c r="C2130">
        <v>29</v>
      </c>
      <c r="D2130" t="s">
        <v>21</v>
      </c>
      <c r="E2130">
        <v>2924652</v>
      </c>
    </row>
    <row r="2131" spans="1:5" x14ac:dyDescent="0.35">
      <c r="A2131">
        <v>2924678</v>
      </c>
      <c r="B2131" t="s">
        <v>2425</v>
      </c>
      <c r="C2131">
        <v>29</v>
      </c>
      <c r="D2131" t="s">
        <v>21</v>
      </c>
      <c r="E2131">
        <v>2924678</v>
      </c>
    </row>
    <row r="2132" spans="1:5" x14ac:dyDescent="0.35">
      <c r="A2132">
        <v>2924702</v>
      </c>
      <c r="B2132" t="s">
        <v>2426</v>
      </c>
      <c r="C2132">
        <v>29</v>
      </c>
      <c r="D2132" t="s">
        <v>21</v>
      </c>
      <c r="E2132">
        <v>2924702</v>
      </c>
    </row>
    <row r="2133" spans="1:5" x14ac:dyDescent="0.35">
      <c r="A2133">
        <v>2924801</v>
      </c>
      <c r="B2133" t="s">
        <v>2427</v>
      </c>
      <c r="C2133">
        <v>29</v>
      </c>
      <c r="D2133" t="s">
        <v>21</v>
      </c>
      <c r="E2133">
        <v>2924801</v>
      </c>
    </row>
    <row r="2134" spans="1:5" x14ac:dyDescent="0.35">
      <c r="A2134">
        <v>2924900</v>
      </c>
      <c r="B2134" t="s">
        <v>2428</v>
      </c>
      <c r="C2134">
        <v>29</v>
      </c>
      <c r="D2134" t="s">
        <v>21</v>
      </c>
      <c r="E2134">
        <v>2924900</v>
      </c>
    </row>
    <row r="2135" spans="1:5" x14ac:dyDescent="0.35">
      <c r="A2135">
        <v>2925006</v>
      </c>
      <c r="B2135" t="s">
        <v>2429</v>
      </c>
      <c r="C2135">
        <v>29</v>
      </c>
      <c r="D2135" t="s">
        <v>21</v>
      </c>
      <c r="E2135">
        <v>2925006</v>
      </c>
    </row>
    <row r="2136" spans="1:5" x14ac:dyDescent="0.35">
      <c r="A2136">
        <v>2925105</v>
      </c>
      <c r="B2136" t="s">
        <v>2430</v>
      </c>
      <c r="C2136">
        <v>29</v>
      </c>
      <c r="D2136" t="s">
        <v>21</v>
      </c>
      <c r="E2136">
        <v>2925105</v>
      </c>
    </row>
    <row r="2137" spans="1:5" x14ac:dyDescent="0.35">
      <c r="A2137">
        <v>2925204</v>
      </c>
      <c r="B2137" t="s">
        <v>2431</v>
      </c>
      <c r="C2137">
        <v>29</v>
      </c>
      <c r="D2137" t="s">
        <v>21</v>
      </c>
      <c r="E2137">
        <v>2925204</v>
      </c>
    </row>
    <row r="2138" spans="1:5" x14ac:dyDescent="0.35">
      <c r="A2138">
        <v>2925253</v>
      </c>
      <c r="B2138" t="s">
        <v>2432</v>
      </c>
      <c r="C2138">
        <v>29</v>
      </c>
      <c r="D2138" t="s">
        <v>21</v>
      </c>
      <c r="E2138">
        <v>2925253</v>
      </c>
    </row>
    <row r="2139" spans="1:5" x14ac:dyDescent="0.35">
      <c r="A2139">
        <v>2925303</v>
      </c>
      <c r="B2139" t="s">
        <v>2433</v>
      </c>
      <c r="C2139">
        <v>29</v>
      </c>
      <c r="D2139" t="s">
        <v>21</v>
      </c>
      <c r="E2139">
        <v>2925303</v>
      </c>
    </row>
    <row r="2140" spans="1:5" x14ac:dyDescent="0.35">
      <c r="A2140">
        <v>2925402</v>
      </c>
      <c r="B2140" t="s">
        <v>2434</v>
      </c>
      <c r="C2140">
        <v>29</v>
      </c>
      <c r="D2140" t="s">
        <v>21</v>
      </c>
      <c r="E2140">
        <v>2925402</v>
      </c>
    </row>
    <row r="2141" spans="1:5" x14ac:dyDescent="0.35">
      <c r="A2141">
        <v>2925501</v>
      </c>
      <c r="B2141" t="s">
        <v>2435</v>
      </c>
      <c r="C2141">
        <v>29</v>
      </c>
      <c r="D2141" t="s">
        <v>21</v>
      </c>
      <c r="E2141">
        <v>2925501</v>
      </c>
    </row>
    <row r="2142" spans="1:5" x14ac:dyDescent="0.35">
      <c r="A2142">
        <v>2925600</v>
      </c>
      <c r="B2142" t="s">
        <v>971</v>
      </c>
      <c r="C2142">
        <v>29</v>
      </c>
      <c r="D2142" t="s">
        <v>21</v>
      </c>
      <c r="E2142">
        <v>2925600</v>
      </c>
    </row>
    <row r="2143" spans="1:5" x14ac:dyDescent="0.35">
      <c r="A2143">
        <v>2925709</v>
      </c>
      <c r="B2143" t="s">
        <v>2436</v>
      </c>
      <c r="C2143">
        <v>29</v>
      </c>
      <c r="D2143" t="s">
        <v>21</v>
      </c>
      <c r="E2143">
        <v>2925709</v>
      </c>
    </row>
    <row r="2144" spans="1:5" x14ac:dyDescent="0.35">
      <c r="A2144">
        <v>2925758</v>
      </c>
      <c r="B2144" t="s">
        <v>2437</v>
      </c>
      <c r="C2144">
        <v>29</v>
      </c>
      <c r="D2144" t="s">
        <v>21</v>
      </c>
      <c r="E2144">
        <v>2925758</v>
      </c>
    </row>
    <row r="2145" spans="1:5" x14ac:dyDescent="0.35">
      <c r="A2145">
        <v>2925808</v>
      </c>
      <c r="B2145" t="s">
        <v>1745</v>
      </c>
      <c r="C2145">
        <v>29</v>
      </c>
      <c r="D2145" t="s">
        <v>21</v>
      </c>
      <c r="E2145">
        <v>2925808</v>
      </c>
    </row>
    <row r="2146" spans="1:5" x14ac:dyDescent="0.35">
      <c r="A2146">
        <v>2925907</v>
      </c>
      <c r="B2146" t="s">
        <v>2438</v>
      </c>
      <c r="C2146">
        <v>29</v>
      </c>
      <c r="D2146" t="s">
        <v>21</v>
      </c>
      <c r="E2146">
        <v>2925907</v>
      </c>
    </row>
    <row r="2147" spans="1:5" x14ac:dyDescent="0.35">
      <c r="A2147">
        <v>2925931</v>
      </c>
      <c r="B2147" t="s">
        <v>2439</v>
      </c>
      <c r="C2147">
        <v>29</v>
      </c>
      <c r="D2147" t="s">
        <v>21</v>
      </c>
      <c r="E2147">
        <v>2925931</v>
      </c>
    </row>
    <row r="2148" spans="1:5" x14ac:dyDescent="0.35">
      <c r="A2148">
        <v>2925956</v>
      </c>
      <c r="B2148" t="s">
        <v>2440</v>
      </c>
      <c r="C2148">
        <v>29</v>
      </c>
      <c r="D2148" t="s">
        <v>21</v>
      </c>
      <c r="E2148">
        <v>2925956</v>
      </c>
    </row>
    <row r="2149" spans="1:5" x14ac:dyDescent="0.35">
      <c r="A2149">
        <v>2926004</v>
      </c>
      <c r="B2149" t="s">
        <v>2441</v>
      </c>
      <c r="C2149">
        <v>29</v>
      </c>
      <c r="D2149" t="s">
        <v>21</v>
      </c>
      <c r="E2149">
        <v>2926004</v>
      </c>
    </row>
    <row r="2150" spans="1:5" x14ac:dyDescent="0.35">
      <c r="A2150">
        <v>2926103</v>
      </c>
      <c r="B2150" t="s">
        <v>2442</v>
      </c>
      <c r="C2150">
        <v>29</v>
      </c>
      <c r="D2150" t="s">
        <v>21</v>
      </c>
      <c r="E2150">
        <v>2926103</v>
      </c>
    </row>
    <row r="2151" spans="1:5" x14ac:dyDescent="0.35">
      <c r="A2151">
        <v>2926202</v>
      </c>
      <c r="B2151" t="s">
        <v>2443</v>
      </c>
      <c r="C2151">
        <v>29</v>
      </c>
      <c r="D2151" t="s">
        <v>21</v>
      </c>
      <c r="E2151">
        <v>2926202</v>
      </c>
    </row>
    <row r="2152" spans="1:5" x14ac:dyDescent="0.35">
      <c r="A2152">
        <v>2926301</v>
      </c>
      <c r="B2152" t="s">
        <v>2444</v>
      </c>
      <c r="C2152">
        <v>29</v>
      </c>
      <c r="D2152" t="s">
        <v>21</v>
      </c>
      <c r="E2152">
        <v>2926301</v>
      </c>
    </row>
    <row r="2153" spans="1:5" x14ac:dyDescent="0.35">
      <c r="A2153">
        <v>2926400</v>
      </c>
      <c r="B2153" t="s">
        <v>1553</v>
      </c>
      <c r="C2153">
        <v>29</v>
      </c>
      <c r="D2153" t="s">
        <v>21</v>
      </c>
      <c r="E2153">
        <v>2926400</v>
      </c>
    </row>
    <row r="2154" spans="1:5" x14ac:dyDescent="0.35">
      <c r="A2154">
        <v>2926509</v>
      </c>
      <c r="B2154" t="s">
        <v>2445</v>
      </c>
      <c r="C2154">
        <v>29</v>
      </c>
      <c r="D2154" t="s">
        <v>21</v>
      </c>
      <c r="E2154">
        <v>2926509</v>
      </c>
    </row>
    <row r="2155" spans="1:5" x14ac:dyDescent="0.35">
      <c r="A2155">
        <v>2926608</v>
      </c>
      <c r="B2155" t="s">
        <v>2446</v>
      </c>
      <c r="C2155">
        <v>29</v>
      </c>
      <c r="D2155" t="s">
        <v>21</v>
      </c>
      <c r="E2155">
        <v>2926608</v>
      </c>
    </row>
    <row r="2156" spans="1:5" x14ac:dyDescent="0.35">
      <c r="A2156">
        <v>2926657</v>
      </c>
      <c r="B2156" t="s">
        <v>2447</v>
      </c>
      <c r="C2156">
        <v>29</v>
      </c>
      <c r="D2156" t="s">
        <v>21</v>
      </c>
      <c r="E2156">
        <v>2926657</v>
      </c>
    </row>
    <row r="2157" spans="1:5" x14ac:dyDescent="0.35">
      <c r="A2157">
        <v>2926707</v>
      </c>
      <c r="B2157" t="s">
        <v>2448</v>
      </c>
      <c r="C2157">
        <v>29</v>
      </c>
      <c r="D2157" t="s">
        <v>21</v>
      </c>
      <c r="E2157">
        <v>2926707</v>
      </c>
    </row>
    <row r="2158" spans="1:5" x14ac:dyDescent="0.35">
      <c r="A2158">
        <v>2926806</v>
      </c>
      <c r="B2158" t="s">
        <v>2449</v>
      </c>
      <c r="C2158">
        <v>29</v>
      </c>
      <c r="D2158" t="s">
        <v>21</v>
      </c>
      <c r="E2158">
        <v>2926806</v>
      </c>
    </row>
    <row r="2159" spans="1:5" x14ac:dyDescent="0.35">
      <c r="A2159">
        <v>2926905</v>
      </c>
      <c r="B2159" t="s">
        <v>2450</v>
      </c>
      <c r="C2159">
        <v>29</v>
      </c>
      <c r="D2159" t="s">
        <v>21</v>
      </c>
      <c r="E2159">
        <v>2926905</v>
      </c>
    </row>
    <row r="2160" spans="1:5" x14ac:dyDescent="0.35">
      <c r="A2160">
        <v>2927002</v>
      </c>
      <c r="B2160" t="s">
        <v>2451</v>
      </c>
      <c r="C2160">
        <v>29</v>
      </c>
      <c r="D2160" t="s">
        <v>21</v>
      </c>
      <c r="E2160">
        <v>2927002</v>
      </c>
    </row>
    <row r="2161" spans="1:5" x14ac:dyDescent="0.35">
      <c r="A2161">
        <v>2927101</v>
      </c>
      <c r="B2161" t="s">
        <v>2452</v>
      </c>
      <c r="C2161">
        <v>29</v>
      </c>
      <c r="D2161" t="s">
        <v>21</v>
      </c>
      <c r="E2161">
        <v>2927101</v>
      </c>
    </row>
    <row r="2162" spans="1:5" x14ac:dyDescent="0.35">
      <c r="A2162">
        <v>2927200</v>
      </c>
      <c r="B2162" t="s">
        <v>1557</v>
      </c>
      <c r="C2162">
        <v>29</v>
      </c>
      <c r="D2162" t="s">
        <v>21</v>
      </c>
      <c r="E2162">
        <v>2927200</v>
      </c>
    </row>
    <row r="2163" spans="1:5" x14ac:dyDescent="0.35">
      <c r="A2163">
        <v>2927309</v>
      </c>
      <c r="B2163" t="s">
        <v>2453</v>
      </c>
      <c r="C2163">
        <v>29</v>
      </c>
      <c r="D2163" t="s">
        <v>21</v>
      </c>
      <c r="E2163">
        <v>2927309</v>
      </c>
    </row>
    <row r="2164" spans="1:5" x14ac:dyDescent="0.35">
      <c r="A2164">
        <v>2927408</v>
      </c>
      <c r="B2164" t="s">
        <v>2454</v>
      </c>
      <c r="C2164">
        <v>29</v>
      </c>
      <c r="D2164" t="s">
        <v>21</v>
      </c>
      <c r="E2164">
        <v>2927408</v>
      </c>
    </row>
    <row r="2165" spans="1:5" x14ac:dyDescent="0.35">
      <c r="A2165">
        <v>2927507</v>
      </c>
      <c r="B2165" t="s">
        <v>2455</v>
      </c>
      <c r="C2165">
        <v>29</v>
      </c>
      <c r="D2165" t="s">
        <v>21</v>
      </c>
      <c r="E2165">
        <v>2927507</v>
      </c>
    </row>
    <row r="2166" spans="1:5" x14ac:dyDescent="0.35">
      <c r="A2166">
        <v>2927606</v>
      </c>
      <c r="B2166" t="s">
        <v>2456</v>
      </c>
      <c r="C2166">
        <v>29</v>
      </c>
      <c r="D2166" t="s">
        <v>21</v>
      </c>
      <c r="E2166">
        <v>2927606</v>
      </c>
    </row>
    <row r="2167" spans="1:5" x14ac:dyDescent="0.35">
      <c r="A2167">
        <v>2927705</v>
      </c>
      <c r="B2167" t="s">
        <v>2457</v>
      </c>
      <c r="C2167">
        <v>29</v>
      </c>
      <c r="D2167" t="s">
        <v>21</v>
      </c>
      <c r="E2167">
        <v>2927705</v>
      </c>
    </row>
    <row r="2168" spans="1:5" x14ac:dyDescent="0.35">
      <c r="A2168">
        <v>2927804</v>
      </c>
      <c r="B2168" t="s">
        <v>2458</v>
      </c>
      <c r="C2168">
        <v>29</v>
      </c>
      <c r="D2168" t="s">
        <v>21</v>
      </c>
      <c r="E2168">
        <v>2927804</v>
      </c>
    </row>
    <row r="2169" spans="1:5" x14ac:dyDescent="0.35">
      <c r="A2169">
        <v>2927903</v>
      </c>
      <c r="B2169" t="s">
        <v>983</v>
      </c>
      <c r="C2169">
        <v>29</v>
      </c>
      <c r="D2169" t="s">
        <v>21</v>
      </c>
      <c r="E2169">
        <v>2927903</v>
      </c>
    </row>
    <row r="2170" spans="1:5" x14ac:dyDescent="0.35">
      <c r="A2170">
        <v>2928000</v>
      </c>
      <c r="B2170" t="s">
        <v>2459</v>
      </c>
      <c r="C2170">
        <v>29</v>
      </c>
      <c r="D2170" t="s">
        <v>21</v>
      </c>
      <c r="E2170">
        <v>2928000</v>
      </c>
    </row>
    <row r="2171" spans="1:5" x14ac:dyDescent="0.35">
      <c r="A2171">
        <v>2928059</v>
      </c>
      <c r="B2171" t="s">
        <v>984</v>
      </c>
      <c r="C2171">
        <v>29</v>
      </c>
      <c r="D2171" t="s">
        <v>21</v>
      </c>
      <c r="E2171">
        <v>2928059</v>
      </c>
    </row>
    <row r="2172" spans="1:5" x14ac:dyDescent="0.35">
      <c r="A2172">
        <v>2928109</v>
      </c>
      <c r="B2172" t="s">
        <v>2460</v>
      </c>
      <c r="C2172">
        <v>29</v>
      </c>
      <c r="D2172" t="s">
        <v>21</v>
      </c>
      <c r="E2172">
        <v>2928109</v>
      </c>
    </row>
    <row r="2173" spans="1:5" x14ac:dyDescent="0.35">
      <c r="A2173">
        <v>2928208</v>
      </c>
      <c r="B2173" t="s">
        <v>683</v>
      </c>
      <c r="C2173">
        <v>29</v>
      </c>
      <c r="D2173" t="s">
        <v>21</v>
      </c>
      <c r="E2173">
        <v>2928208</v>
      </c>
    </row>
    <row r="2174" spans="1:5" x14ac:dyDescent="0.35">
      <c r="A2174">
        <v>2928307</v>
      </c>
      <c r="B2174" t="s">
        <v>2461</v>
      </c>
      <c r="C2174">
        <v>29</v>
      </c>
      <c r="D2174" t="s">
        <v>21</v>
      </c>
      <c r="E2174">
        <v>2928307</v>
      </c>
    </row>
    <row r="2175" spans="1:5" x14ac:dyDescent="0.35">
      <c r="A2175">
        <v>2928406</v>
      </c>
      <c r="B2175" t="s">
        <v>2462</v>
      </c>
      <c r="C2175">
        <v>29</v>
      </c>
      <c r="D2175" t="s">
        <v>21</v>
      </c>
      <c r="E2175">
        <v>2928406</v>
      </c>
    </row>
    <row r="2176" spans="1:5" x14ac:dyDescent="0.35">
      <c r="A2176">
        <v>2928505</v>
      </c>
      <c r="B2176" t="s">
        <v>1760</v>
      </c>
      <c r="C2176">
        <v>29</v>
      </c>
      <c r="D2176" t="s">
        <v>21</v>
      </c>
      <c r="E2176">
        <v>2928505</v>
      </c>
    </row>
    <row r="2177" spans="1:5" x14ac:dyDescent="0.35">
      <c r="A2177">
        <v>2928604</v>
      </c>
      <c r="B2177" t="s">
        <v>2463</v>
      </c>
      <c r="C2177">
        <v>29</v>
      </c>
      <c r="D2177" t="s">
        <v>21</v>
      </c>
      <c r="E2177">
        <v>2928604</v>
      </c>
    </row>
    <row r="2178" spans="1:5" x14ac:dyDescent="0.35">
      <c r="A2178">
        <v>2928703</v>
      </c>
      <c r="B2178" t="s">
        <v>2464</v>
      </c>
      <c r="C2178">
        <v>29</v>
      </c>
      <c r="D2178" t="s">
        <v>21</v>
      </c>
      <c r="E2178">
        <v>2928703</v>
      </c>
    </row>
    <row r="2179" spans="1:5" x14ac:dyDescent="0.35">
      <c r="A2179">
        <v>2928802</v>
      </c>
      <c r="B2179" t="s">
        <v>2465</v>
      </c>
      <c r="C2179">
        <v>29</v>
      </c>
      <c r="D2179" t="s">
        <v>21</v>
      </c>
      <c r="E2179">
        <v>2928802</v>
      </c>
    </row>
    <row r="2180" spans="1:5" x14ac:dyDescent="0.35">
      <c r="A2180">
        <v>2928901</v>
      </c>
      <c r="B2180" t="s">
        <v>2466</v>
      </c>
      <c r="C2180">
        <v>29</v>
      </c>
      <c r="D2180" t="s">
        <v>21</v>
      </c>
      <c r="E2180">
        <v>2928901</v>
      </c>
    </row>
    <row r="2181" spans="1:5" x14ac:dyDescent="0.35">
      <c r="A2181">
        <v>2928950</v>
      </c>
      <c r="B2181" t="s">
        <v>1764</v>
      </c>
      <c r="C2181">
        <v>29</v>
      </c>
      <c r="D2181" t="s">
        <v>21</v>
      </c>
      <c r="E2181">
        <v>2928950</v>
      </c>
    </row>
    <row r="2182" spans="1:5" x14ac:dyDescent="0.35">
      <c r="A2182">
        <v>2929008</v>
      </c>
      <c r="B2182" t="s">
        <v>2467</v>
      </c>
      <c r="C2182">
        <v>29</v>
      </c>
      <c r="D2182" t="s">
        <v>21</v>
      </c>
      <c r="E2182">
        <v>2929008</v>
      </c>
    </row>
    <row r="2183" spans="1:5" x14ac:dyDescent="0.35">
      <c r="A2183">
        <v>2929057</v>
      </c>
      <c r="B2183" t="s">
        <v>2468</v>
      </c>
      <c r="C2183">
        <v>29</v>
      </c>
      <c r="D2183" t="s">
        <v>21</v>
      </c>
      <c r="E2183">
        <v>2929057</v>
      </c>
    </row>
    <row r="2184" spans="1:5" x14ac:dyDescent="0.35">
      <c r="A2184">
        <v>2929107</v>
      </c>
      <c r="B2184" t="s">
        <v>2469</v>
      </c>
      <c r="C2184">
        <v>29</v>
      </c>
      <c r="D2184" t="s">
        <v>21</v>
      </c>
      <c r="E2184">
        <v>2929107</v>
      </c>
    </row>
    <row r="2185" spans="1:5" x14ac:dyDescent="0.35">
      <c r="A2185">
        <v>2929206</v>
      </c>
      <c r="B2185" t="s">
        <v>2470</v>
      </c>
      <c r="C2185">
        <v>29</v>
      </c>
      <c r="D2185" t="s">
        <v>21</v>
      </c>
      <c r="E2185">
        <v>2929206</v>
      </c>
    </row>
    <row r="2186" spans="1:5" x14ac:dyDescent="0.35">
      <c r="A2186">
        <v>2929255</v>
      </c>
      <c r="B2186" t="s">
        <v>2471</v>
      </c>
      <c r="C2186">
        <v>29</v>
      </c>
      <c r="D2186" t="s">
        <v>21</v>
      </c>
      <c r="E2186">
        <v>2929255</v>
      </c>
    </row>
    <row r="2187" spans="1:5" x14ac:dyDescent="0.35">
      <c r="A2187">
        <v>2929305</v>
      </c>
      <c r="B2187" t="s">
        <v>2472</v>
      </c>
      <c r="C2187">
        <v>29</v>
      </c>
      <c r="D2187" t="s">
        <v>21</v>
      </c>
      <c r="E2187">
        <v>2929305</v>
      </c>
    </row>
    <row r="2188" spans="1:5" x14ac:dyDescent="0.35">
      <c r="A2188">
        <v>2929354</v>
      </c>
      <c r="B2188" t="s">
        <v>2473</v>
      </c>
      <c r="C2188">
        <v>29</v>
      </c>
      <c r="D2188" t="s">
        <v>21</v>
      </c>
      <c r="E2188">
        <v>2929354</v>
      </c>
    </row>
    <row r="2189" spans="1:5" x14ac:dyDescent="0.35">
      <c r="A2189">
        <v>2929370</v>
      </c>
      <c r="B2189" t="s">
        <v>2474</v>
      </c>
      <c r="C2189">
        <v>29</v>
      </c>
      <c r="D2189" t="s">
        <v>21</v>
      </c>
      <c r="E2189">
        <v>2929370</v>
      </c>
    </row>
    <row r="2190" spans="1:5" x14ac:dyDescent="0.35">
      <c r="A2190">
        <v>2929404</v>
      </c>
      <c r="B2190" t="s">
        <v>2475</v>
      </c>
      <c r="C2190">
        <v>29</v>
      </c>
      <c r="D2190" t="s">
        <v>21</v>
      </c>
      <c r="E2190">
        <v>2929404</v>
      </c>
    </row>
    <row r="2191" spans="1:5" x14ac:dyDescent="0.35">
      <c r="A2191">
        <v>2929503</v>
      </c>
      <c r="B2191" t="s">
        <v>2476</v>
      </c>
      <c r="C2191">
        <v>29</v>
      </c>
      <c r="D2191" t="s">
        <v>21</v>
      </c>
      <c r="E2191">
        <v>2929503</v>
      </c>
    </row>
    <row r="2192" spans="1:5" x14ac:dyDescent="0.35">
      <c r="A2192">
        <v>2929602</v>
      </c>
      <c r="B2192" t="s">
        <v>2477</v>
      </c>
      <c r="C2192">
        <v>29</v>
      </c>
      <c r="D2192" t="s">
        <v>21</v>
      </c>
      <c r="E2192">
        <v>2929602</v>
      </c>
    </row>
    <row r="2193" spans="1:5" x14ac:dyDescent="0.35">
      <c r="A2193">
        <v>2929701</v>
      </c>
      <c r="B2193" t="s">
        <v>2478</v>
      </c>
      <c r="C2193">
        <v>29</v>
      </c>
      <c r="D2193" t="s">
        <v>21</v>
      </c>
      <c r="E2193">
        <v>2929701</v>
      </c>
    </row>
    <row r="2194" spans="1:5" x14ac:dyDescent="0.35">
      <c r="A2194">
        <v>2929750</v>
      </c>
      <c r="B2194" t="s">
        <v>2479</v>
      </c>
      <c r="C2194">
        <v>29</v>
      </c>
      <c r="D2194" t="s">
        <v>21</v>
      </c>
      <c r="E2194">
        <v>2929750</v>
      </c>
    </row>
    <row r="2195" spans="1:5" x14ac:dyDescent="0.35">
      <c r="A2195">
        <v>2929800</v>
      </c>
      <c r="B2195" t="s">
        <v>2480</v>
      </c>
      <c r="C2195">
        <v>29</v>
      </c>
      <c r="D2195" t="s">
        <v>21</v>
      </c>
      <c r="E2195">
        <v>2929800</v>
      </c>
    </row>
    <row r="2196" spans="1:5" x14ac:dyDescent="0.35">
      <c r="A2196">
        <v>2929909</v>
      </c>
      <c r="B2196" t="s">
        <v>2481</v>
      </c>
      <c r="C2196">
        <v>29</v>
      </c>
      <c r="D2196" t="s">
        <v>21</v>
      </c>
      <c r="E2196">
        <v>2929909</v>
      </c>
    </row>
    <row r="2197" spans="1:5" x14ac:dyDescent="0.35">
      <c r="A2197">
        <v>2930006</v>
      </c>
      <c r="B2197" t="s">
        <v>2482</v>
      </c>
      <c r="C2197">
        <v>29</v>
      </c>
      <c r="D2197" t="s">
        <v>21</v>
      </c>
      <c r="E2197">
        <v>2930006</v>
      </c>
    </row>
    <row r="2198" spans="1:5" x14ac:dyDescent="0.35">
      <c r="A2198">
        <v>2930105</v>
      </c>
      <c r="B2198" t="s">
        <v>2483</v>
      </c>
      <c r="C2198">
        <v>29</v>
      </c>
      <c r="D2198" t="s">
        <v>21</v>
      </c>
      <c r="E2198">
        <v>2930105</v>
      </c>
    </row>
    <row r="2199" spans="1:5" x14ac:dyDescent="0.35">
      <c r="A2199">
        <v>2930154</v>
      </c>
      <c r="B2199" t="s">
        <v>2484</v>
      </c>
      <c r="C2199">
        <v>29</v>
      </c>
      <c r="D2199" t="s">
        <v>21</v>
      </c>
      <c r="E2199">
        <v>2930154</v>
      </c>
    </row>
    <row r="2200" spans="1:5" x14ac:dyDescent="0.35">
      <c r="A2200">
        <v>2930204</v>
      </c>
      <c r="B2200" t="s">
        <v>2485</v>
      </c>
      <c r="C2200">
        <v>29</v>
      </c>
      <c r="D2200" t="s">
        <v>21</v>
      </c>
      <c r="E2200">
        <v>2930204</v>
      </c>
    </row>
    <row r="2201" spans="1:5" x14ac:dyDescent="0.35">
      <c r="A2201">
        <v>2930303</v>
      </c>
      <c r="B2201" t="s">
        <v>2486</v>
      </c>
      <c r="C2201">
        <v>29</v>
      </c>
      <c r="D2201" t="s">
        <v>21</v>
      </c>
      <c r="E2201">
        <v>2930303</v>
      </c>
    </row>
    <row r="2202" spans="1:5" x14ac:dyDescent="0.35">
      <c r="A2202">
        <v>2930402</v>
      </c>
      <c r="B2202" t="s">
        <v>2487</v>
      </c>
      <c r="C2202">
        <v>29</v>
      </c>
      <c r="D2202" t="s">
        <v>21</v>
      </c>
      <c r="E2202">
        <v>2930402</v>
      </c>
    </row>
    <row r="2203" spans="1:5" x14ac:dyDescent="0.35">
      <c r="A2203">
        <v>2930501</v>
      </c>
      <c r="B2203" t="s">
        <v>1582</v>
      </c>
      <c r="C2203">
        <v>29</v>
      </c>
      <c r="D2203" t="s">
        <v>21</v>
      </c>
      <c r="E2203">
        <v>2930501</v>
      </c>
    </row>
    <row r="2204" spans="1:5" x14ac:dyDescent="0.35">
      <c r="A2204">
        <v>2930600</v>
      </c>
      <c r="B2204" t="s">
        <v>2488</v>
      </c>
      <c r="C2204">
        <v>29</v>
      </c>
      <c r="D2204" t="s">
        <v>21</v>
      </c>
      <c r="E2204">
        <v>2930600</v>
      </c>
    </row>
    <row r="2205" spans="1:5" x14ac:dyDescent="0.35">
      <c r="A2205">
        <v>2930709</v>
      </c>
      <c r="B2205" t="s">
        <v>2489</v>
      </c>
      <c r="C2205">
        <v>29</v>
      </c>
      <c r="D2205" t="s">
        <v>21</v>
      </c>
      <c r="E2205">
        <v>2930709</v>
      </c>
    </row>
    <row r="2206" spans="1:5" x14ac:dyDescent="0.35">
      <c r="A2206">
        <v>2930758</v>
      </c>
      <c r="B2206" t="s">
        <v>2490</v>
      </c>
      <c r="C2206">
        <v>29</v>
      </c>
      <c r="D2206" t="s">
        <v>21</v>
      </c>
      <c r="E2206">
        <v>2930758</v>
      </c>
    </row>
    <row r="2207" spans="1:5" x14ac:dyDescent="0.35">
      <c r="A2207">
        <v>2930766</v>
      </c>
      <c r="B2207" t="s">
        <v>2491</v>
      </c>
      <c r="C2207">
        <v>29</v>
      </c>
      <c r="D2207" t="s">
        <v>21</v>
      </c>
      <c r="E2207">
        <v>2930766</v>
      </c>
    </row>
    <row r="2208" spans="1:5" x14ac:dyDescent="0.35">
      <c r="A2208">
        <v>2930774</v>
      </c>
      <c r="B2208" t="s">
        <v>2492</v>
      </c>
      <c r="C2208">
        <v>29</v>
      </c>
      <c r="D2208" t="s">
        <v>21</v>
      </c>
      <c r="E2208">
        <v>2930774</v>
      </c>
    </row>
    <row r="2209" spans="1:5" x14ac:dyDescent="0.35">
      <c r="A2209">
        <v>2930808</v>
      </c>
      <c r="B2209" t="s">
        <v>2493</v>
      </c>
      <c r="C2209">
        <v>29</v>
      </c>
      <c r="D2209" t="s">
        <v>21</v>
      </c>
      <c r="E2209">
        <v>2930808</v>
      </c>
    </row>
    <row r="2210" spans="1:5" x14ac:dyDescent="0.35">
      <c r="A2210">
        <v>2930907</v>
      </c>
      <c r="B2210" t="s">
        <v>2494</v>
      </c>
      <c r="C2210">
        <v>29</v>
      </c>
      <c r="D2210" t="s">
        <v>21</v>
      </c>
      <c r="E2210">
        <v>2930907</v>
      </c>
    </row>
    <row r="2211" spans="1:5" x14ac:dyDescent="0.35">
      <c r="A2211">
        <v>2931004</v>
      </c>
      <c r="B2211" t="s">
        <v>2495</v>
      </c>
      <c r="C2211">
        <v>29</v>
      </c>
      <c r="D2211" t="s">
        <v>21</v>
      </c>
      <c r="E2211">
        <v>2931004</v>
      </c>
    </row>
    <row r="2212" spans="1:5" x14ac:dyDescent="0.35">
      <c r="A2212">
        <v>2931053</v>
      </c>
      <c r="B2212" t="s">
        <v>2496</v>
      </c>
      <c r="C2212">
        <v>29</v>
      </c>
      <c r="D2212" t="s">
        <v>21</v>
      </c>
      <c r="E2212">
        <v>2931053</v>
      </c>
    </row>
    <row r="2213" spans="1:5" x14ac:dyDescent="0.35">
      <c r="A2213">
        <v>2931103</v>
      </c>
      <c r="B2213" t="s">
        <v>2497</v>
      </c>
      <c r="C2213">
        <v>29</v>
      </c>
      <c r="D2213" t="s">
        <v>21</v>
      </c>
      <c r="E2213">
        <v>2931103</v>
      </c>
    </row>
    <row r="2214" spans="1:5" x14ac:dyDescent="0.35">
      <c r="A2214">
        <v>2931202</v>
      </c>
      <c r="B2214" t="s">
        <v>1797</v>
      </c>
      <c r="C2214">
        <v>29</v>
      </c>
      <c r="D2214" t="s">
        <v>21</v>
      </c>
      <c r="E2214">
        <v>2931202</v>
      </c>
    </row>
    <row r="2215" spans="1:5" x14ac:dyDescent="0.35">
      <c r="A2215">
        <v>2931301</v>
      </c>
      <c r="B2215" t="s">
        <v>2498</v>
      </c>
      <c r="C2215">
        <v>29</v>
      </c>
      <c r="D2215" t="s">
        <v>21</v>
      </c>
      <c r="E2215">
        <v>2931301</v>
      </c>
    </row>
    <row r="2216" spans="1:5" x14ac:dyDescent="0.35">
      <c r="A2216">
        <v>2931350</v>
      </c>
      <c r="B2216" t="s">
        <v>2499</v>
      </c>
      <c r="C2216">
        <v>29</v>
      </c>
      <c r="D2216" t="s">
        <v>21</v>
      </c>
      <c r="E2216">
        <v>2931350</v>
      </c>
    </row>
    <row r="2217" spans="1:5" x14ac:dyDescent="0.35">
      <c r="A2217">
        <v>2931400</v>
      </c>
      <c r="B2217" t="s">
        <v>2500</v>
      </c>
      <c r="C2217">
        <v>29</v>
      </c>
      <c r="D2217" t="s">
        <v>21</v>
      </c>
      <c r="E2217">
        <v>2931400</v>
      </c>
    </row>
    <row r="2218" spans="1:5" x14ac:dyDescent="0.35">
      <c r="A2218">
        <v>2931509</v>
      </c>
      <c r="B2218" t="s">
        <v>2501</v>
      </c>
      <c r="C2218">
        <v>29</v>
      </c>
      <c r="D2218" t="s">
        <v>21</v>
      </c>
      <c r="E2218">
        <v>2931509</v>
      </c>
    </row>
    <row r="2219" spans="1:5" x14ac:dyDescent="0.35">
      <c r="A2219">
        <v>2931608</v>
      </c>
      <c r="B2219" t="s">
        <v>2502</v>
      </c>
      <c r="C2219">
        <v>29</v>
      </c>
      <c r="D2219" t="s">
        <v>21</v>
      </c>
      <c r="E2219">
        <v>2931608</v>
      </c>
    </row>
    <row r="2220" spans="1:5" x14ac:dyDescent="0.35">
      <c r="A2220">
        <v>2931707</v>
      </c>
      <c r="B2220" t="s">
        <v>1959</v>
      </c>
      <c r="C2220">
        <v>29</v>
      </c>
      <c r="D2220" t="s">
        <v>21</v>
      </c>
      <c r="E2220">
        <v>2931707</v>
      </c>
    </row>
    <row r="2221" spans="1:5" x14ac:dyDescent="0.35">
      <c r="A2221">
        <v>2931806</v>
      </c>
      <c r="B2221" t="s">
        <v>2503</v>
      </c>
      <c r="C2221">
        <v>29</v>
      </c>
      <c r="D2221" t="s">
        <v>21</v>
      </c>
      <c r="E2221">
        <v>2931806</v>
      </c>
    </row>
    <row r="2222" spans="1:5" x14ac:dyDescent="0.35">
      <c r="A2222">
        <v>2931905</v>
      </c>
      <c r="B2222" t="s">
        <v>2504</v>
      </c>
      <c r="C2222">
        <v>29</v>
      </c>
      <c r="D2222" t="s">
        <v>21</v>
      </c>
      <c r="E2222">
        <v>2931905</v>
      </c>
    </row>
    <row r="2223" spans="1:5" x14ac:dyDescent="0.35">
      <c r="A2223">
        <v>2932002</v>
      </c>
      <c r="B2223" t="s">
        <v>2505</v>
      </c>
      <c r="C2223">
        <v>29</v>
      </c>
      <c r="D2223" t="s">
        <v>21</v>
      </c>
      <c r="E2223">
        <v>2932002</v>
      </c>
    </row>
    <row r="2224" spans="1:5" x14ac:dyDescent="0.35">
      <c r="A2224">
        <v>2932101</v>
      </c>
      <c r="B2224" t="s">
        <v>2506</v>
      </c>
      <c r="C2224">
        <v>29</v>
      </c>
      <c r="D2224" t="s">
        <v>21</v>
      </c>
      <c r="E2224">
        <v>2932101</v>
      </c>
    </row>
    <row r="2225" spans="1:5" x14ac:dyDescent="0.35">
      <c r="A2225">
        <v>2932200</v>
      </c>
      <c r="B2225" t="s">
        <v>2507</v>
      </c>
      <c r="C2225">
        <v>29</v>
      </c>
      <c r="D2225" t="s">
        <v>21</v>
      </c>
      <c r="E2225">
        <v>2932200</v>
      </c>
    </row>
    <row r="2226" spans="1:5" x14ac:dyDescent="0.35">
      <c r="A2226">
        <v>2932309</v>
      </c>
      <c r="B2226" t="s">
        <v>2508</v>
      </c>
      <c r="C2226">
        <v>29</v>
      </c>
      <c r="D2226" t="s">
        <v>21</v>
      </c>
      <c r="E2226">
        <v>2932309</v>
      </c>
    </row>
    <row r="2227" spans="1:5" x14ac:dyDescent="0.35">
      <c r="A2227">
        <v>2932408</v>
      </c>
      <c r="B2227" t="s">
        <v>2509</v>
      </c>
      <c r="C2227">
        <v>29</v>
      </c>
      <c r="D2227" t="s">
        <v>21</v>
      </c>
      <c r="E2227">
        <v>2932408</v>
      </c>
    </row>
    <row r="2228" spans="1:5" x14ac:dyDescent="0.35">
      <c r="A2228">
        <v>2932457</v>
      </c>
      <c r="B2228" t="s">
        <v>2510</v>
      </c>
      <c r="C2228">
        <v>29</v>
      </c>
      <c r="D2228" t="s">
        <v>21</v>
      </c>
      <c r="E2228">
        <v>2932457</v>
      </c>
    </row>
    <row r="2229" spans="1:5" x14ac:dyDescent="0.35">
      <c r="A2229">
        <v>2932507</v>
      </c>
      <c r="B2229" t="s">
        <v>2511</v>
      </c>
      <c r="C2229">
        <v>29</v>
      </c>
      <c r="D2229" t="s">
        <v>21</v>
      </c>
      <c r="E2229">
        <v>2932507</v>
      </c>
    </row>
    <row r="2230" spans="1:5" x14ac:dyDescent="0.35">
      <c r="A2230">
        <v>2932606</v>
      </c>
      <c r="B2230" t="s">
        <v>2512</v>
      </c>
      <c r="C2230">
        <v>29</v>
      </c>
      <c r="D2230" t="s">
        <v>21</v>
      </c>
      <c r="E2230">
        <v>2932606</v>
      </c>
    </row>
    <row r="2231" spans="1:5" x14ac:dyDescent="0.35">
      <c r="A2231">
        <v>2932705</v>
      </c>
      <c r="B2231" t="s">
        <v>2513</v>
      </c>
      <c r="C2231">
        <v>29</v>
      </c>
      <c r="D2231" t="s">
        <v>21</v>
      </c>
      <c r="E2231">
        <v>2932705</v>
      </c>
    </row>
    <row r="2232" spans="1:5" x14ac:dyDescent="0.35">
      <c r="A2232">
        <v>2932804</v>
      </c>
      <c r="B2232" t="s">
        <v>2514</v>
      </c>
      <c r="C2232">
        <v>29</v>
      </c>
      <c r="D2232" t="s">
        <v>21</v>
      </c>
      <c r="E2232">
        <v>2932804</v>
      </c>
    </row>
    <row r="2233" spans="1:5" x14ac:dyDescent="0.35">
      <c r="A2233">
        <v>2932903</v>
      </c>
      <c r="B2233" t="s">
        <v>2515</v>
      </c>
      <c r="C2233">
        <v>29</v>
      </c>
      <c r="D2233" t="s">
        <v>21</v>
      </c>
      <c r="E2233">
        <v>2932903</v>
      </c>
    </row>
    <row r="2234" spans="1:5" x14ac:dyDescent="0.35">
      <c r="A2234">
        <v>2933000</v>
      </c>
      <c r="B2234" t="s">
        <v>2516</v>
      </c>
      <c r="C2234">
        <v>29</v>
      </c>
      <c r="D2234" t="s">
        <v>21</v>
      </c>
      <c r="E2234">
        <v>2933000</v>
      </c>
    </row>
    <row r="2235" spans="1:5" x14ac:dyDescent="0.35">
      <c r="A2235">
        <v>2933059</v>
      </c>
      <c r="B2235" t="s">
        <v>2517</v>
      </c>
      <c r="C2235">
        <v>29</v>
      </c>
      <c r="D2235" t="s">
        <v>21</v>
      </c>
      <c r="E2235">
        <v>2933059</v>
      </c>
    </row>
    <row r="2236" spans="1:5" x14ac:dyDescent="0.35">
      <c r="A2236">
        <v>2933109</v>
      </c>
      <c r="B2236" t="s">
        <v>2518</v>
      </c>
      <c r="C2236">
        <v>29</v>
      </c>
      <c r="D2236" t="s">
        <v>21</v>
      </c>
      <c r="E2236">
        <v>2933109</v>
      </c>
    </row>
    <row r="2237" spans="1:5" x14ac:dyDescent="0.35">
      <c r="A2237">
        <v>2933158</v>
      </c>
      <c r="B2237" t="s">
        <v>2519</v>
      </c>
      <c r="C2237">
        <v>29</v>
      </c>
      <c r="D2237" t="s">
        <v>21</v>
      </c>
      <c r="E2237">
        <v>2933158</v>
      </c>
    </row>
    <row r="2238" spans="1:5" x14ac:dyDescent="0.35">
      <c r="A2238">
        <v>2933174</v>
      </c>
      <c r="B2238" t="s">
        <v>2520</v>
      </c>
      <c r="C2238">
        <v>29</v>
      </c>
      <c r="D2238" t="s">
        <v>21</v>
      </c>
      <c r="E2238">
        <v>2933174</v>
      </c>
    </row>
    <row r="2239" spans="1:5" x14ac:dyDescent="0.35">
      <c r="A2239">
        <v>2933208</v>
      </c>
      <c r="B2239" t="s">
        <v>1598</v>
      </c>
      <c r="C2239">
        <v>29</v>
      </c>
      <c r="D2239" t="s">
        <v>21</v>
      </c>
      <c r="E2239">
        <v>2933208</v>
      </c>
    </row>
    <row r="2240" spans="1:5" x14ac:dyDescent="0.35">
      <c r="A2240">
        <v>2933257</v>
      </c>
      <c r="B2240" t="s">
        <v>2521</v>
      </c>
      <c r="C2240">
        <v>29</v>
      </c>
      <c r="D2240" t="s">
        <v>21</v>
      </c>
      <c r="E2240">
        <v>2933257</v>
      </c>
    </row>
    <row r="2241" spans="1:5" x14ac:dyDescent="0.35">
      <c r="A2241">
        <v>2933307</v>
      </c>
      <c r="B2241" t="s">
        <v>2522</v>
      </c>
      <c r="C2241">
        <v>29</v>
      </c>
      <c r="D2241" t="s">
        <v>21</v>
      </c>
      <c r="E2241">
        <v>2933307</v>
      </c>
    </row>
    <row r="2242" spans="1:5" x14ac:dyDescent="0.35">
      <c r="A2242">
        <v>2933406</v>
      </c>
      <c r="B2242" t="s">
        <v>2523</v>
      </c>
      <c r="C2242">
        <v>29</v>
      </c>
      <c r="D2242" t="s">
        <v>21</v>
      </c>
      <c r="E2242">
        <v>2933406</v>
      </c>
    </row>
    <row r="2243" spans="1:5" x14ac:dyDescent="0.35">
      <c r="A2243">
        <v>2933455</v>
      </c>
      <c r="B2243" t="s">
        <v>2524</v>
      </c>
      <c r="C2243">
        <v>29</v>
      </c>
      <c r="D2243" t="s">
        <v>21</v>
      </c>
      <c r="E2243">
        <v>2933455</v>
      </c>
    </row>
    <row r="2244" spans="1:5" x14ac:dyDescent="0.35">
      <c r="A2244">
        <v>2933505</v>
      </c>
      <c r="B2244" t="s">
        <v>2525</v>
      </c>
      <c r="C2244">
        <v>29</v>
      </c>
      <c r="D2244" t="s">
        <v>21</v>
      </c>
      <c r="E2244">
        <v>2933505</v>
      </c>
    </row>
    <row r="2245" spans="1:5" x14ac:dyDescent="0.35">
      <c r="A2245">
        <v>2933604</v>
      </c>
      <c r="B2245" t="s">
        <v>2526</v>
      </c>
      <c r="C2245">
        <v>29</v>
      </c>
      <c r="D2245" t="s">
        <v>21</v>
      </c>
      <c r="E2245">
        <v>2933604</v>
      </c>
    </row>
    <row r="2246" spans="1:5" x14ac:dyDescent="0.35">
      <c r="A2246">
        <v>3100104</v>
      </c>
      <c r="B2246" t="s">
        <v>2527</v>
      </c>
      <c r="C2246">
        <v>31</v>
      </c>
      <c r="D2246" t="s">
        <v>15</v>
      </c>
      <c r="E2246">
        <v>3100104</v>
      </c>
    </row>
    <row r="2247" spans="1:5" x14ac:dyDescent="0.35">
      <c r="A2247">
        <v>3100203</v>
      </c>
      <c r="B2247" t="s">
        <v>2528</v>
      </c>
      <c r="C2247">
        <v>31</v>
      </c>
      <c r="D2247" t="s">
        <v>15</v>
      </c>
      <c r="E2247">
        <v>3100203</v>
      </c>
    </row>
    <row r="2248" spans="1:5" x14ac:dyDescent="0.35">
      <c r="A2248">
        <v>3100302</v>
      </c>
      <c r="B2248" t="s">
        <v>2529</v>
      </c>
      <c r="C2248">
        <v>31</v>
      </c>
      <c r="D2248" t="s">
        <v>15</v>
      </c>
      <c r="E2248">
        <v>3100302</v>
      </c>
    </row>
    <row r="2249" spans="1:5" x14ac:dyDescent="0.35">
      <c r="A2249">
        <v>3100401</v>
      </c>
      <c r="B2249" t="s">
        <v>2530</v>
      </c>
      <c r="C2249">
        <v>31</v>
      </c>
      <c r="D2249" t="s">
        <v>15</v>
      </c>
      <c r="E2249">
        <v>3100401</v>
      </c>
    </row>
    <row r="2250" spans="1:5" x14ac:dyDescent="0.35">
      <c r="A2250">
        <v>3100500</v>
      </c>
      <c r="B2250" t="s">
        <v>2531</v>
      </c>
      <c r="C2250">
        <v>31</v>
      </c>
      <c r="D2250" t="s">
        <v>15</v>
      </c>
      <c r="E2250">
        <v>3100500</v>
      </c>
    </row>
    <row r="2251" spans="1:5" x14ac:dyDescent="0.35">
      <c r="A2251">
        <v>3100609</v>
      </c>
      <c r="B2251" t="s">
        <v>2532</v>
      </c>
      <c r="C2251">
        <v>31</v>
      </c>
      <c r="D2251" t="s">
        <v>15</v>
      </c>
      <c r="E2251">
        <v>3100609</v>
      </c>
    </row>
    <row r="2252" spans="1:5" x14ac:dyDescent="0.35">
      <c r="A2252">
        <v>3100708</v>
      </c>
      <c r="B2252" t="s">
        <v>2533</v>
      </c>
      <c r="C2252">
        <v>31</v>
      </c>
      <c r="D2252" t="s">
        <v>15</v>
      </c>
      <c r="E2252">
        <v>3100708</v>
      </c>
    </row>
    <row r="2253" spans="1:5" x14ac:dyDescent="0.35">
      <c r="A2253">
        <v>3100807</v>
      </c>
      <c r="B2253" t="s">
        <v>2534</v>
      </c>
      <c r="C2253">
        <v>31</v>
      </c>
      <c r="D2253" t="s">
        <v>15</v>
      </c>
      <c r="E2253">
        <v>3100807</v>
      </c>
    </row>
    <row r="2254" spans="1:5" x14ac:dyDescent="0.35">
      <c r="A2254">
        <v>3100906</v>
      </c>
      <c r="B2254" t="s">
        <v>2535</v>
      </c>
      <c r="C2254">
        <v>31</v>
      </c>
      <c r="D2254" t="s">
        <v>15</v>
      </c>
      <c r="E2254">
        <v>3100906</v>
      </c>
    </row>
    <row r="2255" spans="1:5" x14ac:dyDescent="0.35">
      <c r="A2255">
        <v>3101003</v>
      </c>
      <c r="B2255" t="s">
        <v>2536</v>
      </c>
      <c r="C2255">
        <v>31</v>
      </c>
      <c r="D2255" t="s">
        <v>15</v>
      </c>
      <c r="E2255">
        <v>3101003</v>
      </c>
    </row>
    <row r="2256" spans="1:5" x14ac:dyDescent="0.35">
      <c r="A2256">
        <v>3101102</v>
      </c>
      <c r="B2256" t="s">
        <v>2537</v>
      </c>
      <c r="C2256">
        <v>31</v>
      </c>
      <c r="D2256" t="s">
        <v>15</v>
      </c>
      <c r="E2256">
        <v>3101102</v>
      </c>
    </row>
    <row r="2257" spans="1:5" x14ac:dyDescent="0.35">
      <c r="A2257">
        <v>3101201</v>
      </c>
      <c r="B2257" t="s">
        <v>2538</v>
      </c>
      <c r="C2257">
        <v>31</v>
      </c>
      <c r="D2257" t="s">
        <v>15</v>
      </c>
      <c r="E2257">
        <v>3101201</v>
      </c>
    </row>
    <row r="2258" spans="1:5" x14ac:dyDescent="0.35">
      <c r="A2258">
        <v>3101300</v>
      </c>
      <c r="B2258" t="s">
        <v>2539</v>
      </c>
      <c r="C2258">
        <v>31</v>
      </c>
      <c r="D2258" t="s">
        <v>15</v>
      </c>
      <c r="E2258">
        <v>3101300</v>
      </c>
    </row>
    <row r="2259" spans="1:5" x14ac:dyDescent="0.35">
      <c r="A2259">
        <v>3101409</v>
      </c>
      <c r="B2259" t="s">
        <v>2540</v>
      </c>
      <c r="C2259">
        <v>31</v>
      </c>
      <c r="D2259" t="s">
        <v>15</v>
      </c>
      <c r="E2259">
        <v>3101409</v>
      </c>
    </row>
    <row r="2260" spans="1:5" x14ac:dyDescent="0.35">
      <c r="A2260">
        <v>3101508</v>
      </c>
      <c r="B2260" t="s">
        <v>2541</v>
      </c>
      <c r="C2260">
        <v>31</v>
      </c>
      <c r="D2260" t="s">
        <v>15</v>
      </c>
      <c r="E2260">
        <v>3101508</v>
      </c>
    </row>
    <row r="2261" spans="1:5" x14ac:dyDescent="0.35">
      <c r="A2261">
        <v>3101607</v>
      </c>
      <c r="B2261" t="s">
        <v>2542</v>
      </c>
      <c r="C2261">
        <v>31</v>
      </c>
      <c r="D2261" t="s">
        <v>15</v>
      </c>
      <c r="E2261">
        <v>3101607</v>
      </c>
    </row>
    <row r="2262" spans="1:5" x14ac:dyDescent="0.35">
      <c r="A2262">
        <v>3101631</v>
      </c>
      <c r="B2262" t="s">
        <v>2543</v>
      </c>
      <c r="C2262">
        <v>31</v>
      </c>
      <c r="D2262" t="s">
        <v>15</v>
      </c>
      <c r="E2262">
        <v>3101631</v>
      </c>
    </row>
    <row r="2263" spans="1:5" x14ac:dyDescent="0.35">
      <c r="A2263">
        <v>3101706</v>
      </c>
      <c r="B2263" t="s">
        <v>2544</v>
      </c>
      <c r="C2263">
        <v>31</v>
      </c>
      <c r="D2263" t="s">
        <v>15</v>
      </c>
      <c r="E2263">
        <v>3101706</v>
      </c>
    </row>
    <row r="2264" spans="1:5" x14ac:dyDescent="0.35">
      <c r="A2264">
        <v>3101805</v>
      </c>
      <c r="B2264" t="s">
        <v>2545</v>
      </c>
      <c r="C2264">
        <v>31</v>
      </c>
      <c r="D2264" t="s">
        <v>15</v>
      </c>
      <c r="E2264">
        <v>3101805</v>
      </c>
    </row>
    <row r="2265" spans="1:5" x14ac:dyDescent="0.35">
      <c r="A2265">
        <v>3101904</v>
      </c>
      <c r="B2265" t="s">
        <v>2546</v>
      </c>
      <c r="C2265">
        <v>31</v>
      </c>
      <c r="D2265" t="s">
        <v>15</v>
      </c>
      <c r="E2265">
        <v>3101904</v>
      </c>
    </row>
    <row r="2266" spans="1:5" x14ac:dyDescent="0.35">
      <c r="A2266">
        <v>3102001</v>
      </c>
      <c r="B2266" t="s">
        <v>2547</v>
      </c>
      <c r="C2266">
        <v>31</v>
      </c>
      <c r="D2266" t="s">
        <v>15</v>
      </c>
      <c r="E2266">
        <v>3102001</v>
      </c>
    </row>
    <row r="2267" spans="1:5" x14ac:dyDescent="0.35">
      <c r="A2267">
        <v>3102050</v>
      </c>
      <c r="B2267" t="s">
        <v>2548</v>
      </c>
      <c r="C2267">
        <v>31</v>
      </c>
      <c r="D2267" t="s">
        <v>15</v>
      </c>
      <c r="E2267">
        <v>3102050</v>
      </c>
    </row>
    <row r="2268" spans="1:5" x14ac:dyDescent="0.35">
      <c r="A2268">
        <v>3102100</v>
      </c>
      <c r="B2268" t="s">
        <v>2549</v>
      </c>
      <c r="C2268">
        <v>31</v>
      </c>
      <c r="D2268" t="s">
        <v>15</v>
      </c>
      <c r="E2268">
        <v>3102100</v>
      </c>
    </row>
    <row r="2269" spans="1:5" x14ac:dyDescent="0.35">
      <c r="A2269">
        <v>3102209</v>
      </c>
      <c r="B2269" t="s">
        <v>2550</v>
      </c>
      <c r="C2269">
        <v>31</v>
      </c>
      <c r="D2269" t="s">
        <v>15</v>
      </c>
      <c r="E2269">
        <v>3102209</v>
      </c>
    </row>
    <row r="2270" spans="1:5" x14ac:dyDescent="0.35">
      <c r="A2270">
        <v>3102308</v>
      </c>
      <c r="B2270" t="s">
        <v>2551</v>
      </c>
      <c r="C2270">
        <v>31</v>
      </c>
      <c r="D2270" t="s">
        <v>15</v>
      </c>
      <c r="E2270">
        <v>3102308</v>
      </c>
    </row>
    <row r="2271" spans="1:5" x14ac:dyDescent="0.35">
      <c r="A2271">
        <v>3102407</v>
      </c>
      <c r="B2271" t="s">
        <v>2552</v>
      </c>
      <c r="C2271">
        <v>31</v>
      </c>
      <c r="D2271" t="s">
        <v>15</v>
      </c>
      <c r="E2271">
        <v>3102407</v>
      </c>
    </row>
    <row r="2272" spans="1:5" x14ac:dyDescent="0.35">
      <c r="A2272">
        <v>3102506</v>
      </c>
      <c r="B2272" t="s">
        <v>2553</v>
      </c>
      <c r="C2272">
        <v>31</v>
      </c>
      <c r="D2272" t="s">
        <v>15</v>
      </c>
      <c r="E2272">
        <v>3102506</v>
      </c>
    </row>
    <row r="2273" spans="1:5" x14ac:dyDescent="0.35">
      <c r="A2273">
        <v>3102605</v>
      </c>
      <c r="B2273" t="s">
        <v>2554</v>
      </c>
      <c r="C2273">
        <v>31</v>
      </c>
      <c r="D2273" t="s">
        <v>15</v>
      </c>
      <c r="E2273">
        <v>3102605</v>
      </c>
    </row>
    <row r="2274" spans="1:5" x14ac:dyDescent="0.35">
      <c r="A2274">
        <v>3102704</v>
      </c>
      <c r="B2274" t="s">
        <v>2555</v>
      </c>
      <c r="C2274">
        <v>31</v>
      </c>
      <c r="D2274" t="s">
        <v>15</v>
      </c>
      <c r="E2274">
        <v>3102704</v>
      </c>
    </row>
    <row r="2275" spans="1:5" x14ac:dyDescent="0.35">
      <c r="A2275">
        <v>3102803</v>
      </c>
      <c r="B2275" t="s">
        <v>2556</v>
      </c>
      <c r="C2275">
        <v>31</v>
      </c>
      <c r="D2275" t="s">
        <v>15</v>
      </c>
      <c r="E2275">
        <v>3102803</v>
      </c>
    </row>
    <row r="2276" spans="1:5" x14ac:dyDescent="0.35">
      <c r="A2276">
        <v>3102852</v>
      </c>
      <c r="B2276" t="s">
        <v>2557</v>
      </c>
      <c r="C2276">
        <v>31</v>
      </c>
      <c r="D2276" t="s">
        <v>15</v>
      </c>
      <c r="E2276">
        <v>3102852</v>
      </c>
    </row>
    <row r="2277" spans="1:5" x14ac:dyDescent="0.35">
      <c r="A2277">
        <v>3102902</v>
      </c>
      <c r="B2277" t="s">
        <v>2558</v>
      </c>
      <c r="C2277">
        <v>31</v>
      </c>
      <c r="D2277" t="s">
        <v>15</v>
      </c>
      <c r="E2277">
        <v>3102902</v>
      </c>
    </row>
    <row r="2278" spans="1:5" x14ac:dyDescent="0.35">
      <c r="A2278">
        <v>3103009</v>
      </c>
      <c r="B2278" t="s">
        <v>2559</v>
      </c>
      <c r="C2278">
        <v>31</v>
      </c>
      <c r="D2278" t="s">
        <v>15</v>
      </c>
      <c r="E2278">
        <v>3103009</v>
      </c>
    </row>
    <row r="2279" spans="1:5" x14ac:dyDescent="0.35">
      <c r="A2279">
        <v>3103108</v>
      </c>
      <c r="B2279" t="s">
        <v>2560</v>
      </c>
      <c r="C2279">
        <v>31</v>
      </c>
      <c r="D2279" t="s">
        <v>15</v>
      </c>
      <c r="E2279">
        <v>3103108</v>
      </c>
    </row>
    <row r="2280" spans="1:5" x14ac:dyDescent="0.35">
      <c r="A2280">
        <v>3103207</v>
      </c>
      <c r="B2280" t="s">
        <v>2561</v>
      </c>
      <c r="C2280">
        <v>31</v>
      </c>
      <c r="D2280" t="s">
        <v>15</v>
      </c>
      <c r="E2280">
        <v>3103207</v>
      </c>
    </row>
    <row r="2281" spans="1:5" x14ac:dyDescent="0.35">
      <c r="A2281">
        <v>3103306</v>
      </c>
      <c r="B2281" t="s">
        <v>2562</v>
      </c>
      <c r="C2281">
        <v>31</v>
      </c>
      <c r="D2281" t="s">
        <v>15</v>
      </c>
      <c r="E2281">
        <v>3103306</v>
      </c>
    </row>
    <row r="2282" spans="1:5" x14ac:dyDescent="0.35">
      <c r="A2282">
        <v>3103405</v>
      </c>
      <c r="B2282" t="s">
        <v>2563</v>
      </c>
      <c r="C2282">
        <v>31</v>
      </c>
      <c r="D2282" t="s">
        <v>15</v>
      </c>
      <c r="E2282">
        <v>3103405</v>
      </c>
    </row>
    <row r="2283" spans="1:5" x14ac:dyDescent="0.35">
      <c r="A2283">
        <v>3103504</v>
      </c>
      <c r="B2283" t="s">
        <v>360</v>
      </c>
      <c r="C2283">
        <v>31</v>
      </c>
      <c r="D2283" t="s">
        <v>15</v>
      </c>
      <c r="E2283">
        <v>3103504</v>
      </c>
    </row>
    <row r="2284" spans="1:5" x14ac:dyDescent="0.35">
      <c r="A2284">
        <v>3103603</v>
      </c>
      <c r="B2284" t="s">
        <v>2564</v>
      </c>
      <c r="C2284">
        <v>31</v>
      </c>
      <c r="D2284" t="s">
        <v>15</v>
      </c>
      <c r="E2284">
        <v>3103603</v>
      </c>
    </row>
    <row r="2285" spans="1:5" x14ac:dyDescent="0.35">
      <c r="A2285">
        <v>3103702</v>
      </c>
      <c r="B2285" t="s">
        <v>2565</v>
      </c>
      <c r="C2285">
        <v>31</v>
      </c>
      <c r="D2285" t="s">
        <v>15</v>
      </c>
      <c r="E2285">
        <v>3103702</v>
      </c>
    </row>
    <row r="2286" spans="1:5" x14ac:dyDescent="0.35">
      <c r="A2286">
        <v>3103751</v>
      </c>
      <c r="B2286" t="s">
        <v>2566</v>
      </c>
      <c r="C2286">
        <v>31</v>
      </c>
      <c r="D2286" t="s">
        <v>15</v>
      </c>
      <c r="E2286">
        <v>3103751</v>
      </c>
    </row>
    <row r="2287" spans="1:5" x14ac:dyDescent="0.35">
      <c r="A2287">
        <v>3103801</v>
      </c>
      <c r="B2287" t="s">
        <v>2567</v>
      </c>
      <c r="C2287">
        <v>31</v>
      </c>
      <c r="D2287" t="s">
        <v>15</v>
      </c>
      <c r="E2287">
        <v>3103801</v>
      </c>
    </row>
    <row r="2288" spans="1:5" x14ac:dyDescent="0.35">
      <c r="A2288">
        <v>3103900</v>
      </c>
      <c r="B2288" t="s">
        <v>2568</v>
      </c>
      <c r="C2288">
        <v>31</v>
      </c>
      <c r="D2288" t="s">
        <v>15</v>
      </c>
      <c r="E2288">
        <v>3103900</v>
      </c>
    </row>
    <row r="2289" spans="1:5" x14ac:dyDescent="0.35">
      <c r="A2289">
        <v>3104007</v>
      </c>
      <c r="B2289" t="s">
        <v>2569</v>
      </c>
      <c r="C2289">
        <v>31</v>
      </c>
      <c r="D2289" t="s">
        <v>15</v>
      </c>
      <c r="E2289">
        <v>3104007</v>
      </c>
    </row>
    <row r="2290" spans="1:5" x14ac:dyDescent="0.35">
      <c r="A2290">
        <v>3104106</v>
      </c>
      <c r="B2290" t="s">
        <v>2570</v>
      </c>
      <c r="C2290">
        <v>31</v>
      </c>
      <c r="D2290" t="s">
        <v>15</v>
      </c>
      <c r="E2290">
        <v>3104106</v>
      </c>
    </row>
    <row r="2291" spans="1:5" x14ac:dyDescent="0.35">
      <c r="A2291">
        <v>3104205</v>
      </c>
      <c r="B2291" t="s">
        <v>2571</v>
      </c>
      <c r="C2291">
        <v>31</v>
      </c>
      <c r="D2291" t="s">
        <v>15</v>
      </c>
      <c r="E2291">
        <v>3104205</v>
      </c>
    </row>
    <row r="2292" spans="1:5" x14ac:dyDescent="0.35">
      <c r="A2292">
        <v>3104304</v>
      </c>
      <c r="B2292" t="s">
        <v>2572</v>
      </c>
      <c r="C2292">
        <v>31</v>
      </c>
      <c r="D2292" t="s">
        <v>15</v>
      </c>
      <c r="E2292">
        <v>3104304</v>
      </c>
    </row>
    <row r="2293" spans="1:5" x14ac:dyDescent="0.35">
      <c r="A2293">
        <v>3104403</v>
      </c>
      <c r="B2293" t="s">
        <v>2573</v>
      </c>
      <c r="C2293">
        <v>31</v>
      </c>
      <c r="D2293" t="s">
        <v>15</v>
      </c>
      <c r="E2293">
        <v>3104403</v>
      </c>
    </row>
    <row r="2294" spans="1:5" x14ac:dyDescent="0.35">
      <c r="A2294">
        <v>3104452</v>
      </c>
      <c r="B2294" t="s">
        <v>2574</v>
      </c>
      <c r="C2294">
        <v>31</v>
      </c>
      <c r="D2294" t="s">
        <v>15</v>
      </c>
      <c r="E2294">
        <v>3104452</v>
      </c>
    </row>
    <row r="2295" spans="1:5" x14ac:dyDescent="0.35">
      <c r="A2295">
        <v>3104502</v>
      </c>
      <c r="B2295" t="s">
        <v>2575</v>
      </c>
      <c r="C2295">
        <v>31</v>
      </c>
      <c r="D2295" t="s">
        <v>15</v>
      </c>
      <c r="E2295">
        <v>3104502</v>
      </c>
    </row>
    <row r="2296" spans="1:5" x14ac:dyDescent="0.35">
      <c r="A2296">
        <v>3104601</v>
      </c>
      <c r="B2296" t="s">
        <v>2576</v>
      </c>
      <c r="C2296">
        <v>31</v>
      </c>
      <c r="D2296" t="s">
        <v>15</v>
      </c>
      <c r="E2296">
        <v>3104601</v>
      </c>
    </row>
    <row r="2297" spans="1:5" x14ac:dyDescent="0.35">
      <c r="A2297">
        <v>3104700</v>
      </c>
      <c r="B2297" t="s">
        <v>2577</v>
      </c>
      <c r="C2297">
        <v>31</v>
      </c>
      <c r="D2297" t="s">
        <v>15</v>
      </c>
      <c r="E2297">
        <v>3104700</v>
      </c>
    </row>
    <row r="2298" spans="1:5" x14ac:dyDescent="0.35">
      <c r="A2298">
        <v>3104809</v>
      </c>
      <c r="B2298" t="s">
        <v>2578</v>
      </c>
      <c r="C2298">
        <v>31</v>
      </c>
      <c r="D2298" t="s">
        <v>15</v>
      </c>
      <c r="E2298">
        <v>3104809</v>
      </c>
    </row>
    <row r="2299" spans="1:5" x14ac:dyDescent="0.35">
      <c r="A2299">
        <v>3104908</v>
      </c>
      <c r="B2299" t="s">
        <v>2579</v>
      </c>
      <c r="C2299">
        <v>31</v>
      </c>
      <c r="D2299" t="s">
        <v>15</v>
      </c>
      <c r="E2299">
        <v>3104908</v>
      </c>
    </row>
    <row r="2300" spans="1:5" x14ac:dyDescent="0.35">
      <c r="A2300">
        <v>3105004</v>
      </c>
      <c r="B2300" t="s">
        <v>2580</v>
      </c>
      <c r="C2300">
        <v>31</v>
      </c>
      <c r="D2300" t="s">
        <v>15</v>
      </c>
      <c r="E2300">
        <v>3105004</v>
      </c>
    </row>
    <row r="2301" spans="1:5" x14ac:dyDescent="0.35">
      <c r="A2301">
        <v>3105103</v>
      </c>
      <c r="B2301" t="s">
        <v>2581</v>
      </c>
      <c r="C2301">
        <v>31</v>
      </c>
      <c r="D2301" t="s">
        <v>15</v>
      </c>
      <c r="E2301">
        <v>3105103</v>
      </c>
    </row>
    <row r="2302" spans="1:5" x14ac:dyDescent="0.35">
      <c r="A2302">
        <v>3105202</v>
      </c>
      <c r="B2302" t="s">
        <v>2582</v>
      </c>
      <c r="C2302">
        <v>31</v>
      </c>
      <c r="D2302" t="s">
        <v>15</v>
      </c>
      <c r="E2302">
        <v>3105202</v>
      </c>
    </row>
    <row r="2303" spans="1:5" x14ac:dyDescent="0.35">
      <c r="A2303">
        <v>3105301</v>
      </c>
      <c r="B2303" t="s">
        <v>2583</v>
      </c>
      <c r="C2303">
        <v>31</v>
      </c>
      <c r="D2303" t="s">
        <v>15</v>
      </c>
      <c r="E2303">
        <v>3105301</v>
      </c>
    </row>
    <row r="2304" spans="1:5" x14ac:dyDescent="0.35">
      <c r="A2304">
        <v>3105400</v>
      </c>
      <c r="B2304" t="s">
        <v>2584</v>
      </c>
      <c r="C2304">
        <v>31</v>
      </c>
      <c r="D2304" t="s">
        <v>15</v>
      </c>
      <c r="E2304">
        <v>3105400</v>
      </c>
    </row>
    <row r="2305" spans="1:5" x14ac:dyDescent="0.35">
      <c r="A2305">
        <v>3105509</v>
      </c>
      <c r="B2305" t="s">
        <v>2585</v>
      </c>
      <c r="C2305">
        <v>31</v>
      </c>
      <c r="D2305" t="s">
        <v>15</v>
      </c>
      <c r="E2305">
        <v>3105509</v>
      </c>
    </row>
    <row r="2306" spans="1:5" x14ac:dyDescent="0.35">
      <c r="A2306">
        <v>3105608</v>
      </c>
      <c r="B2306" t="s">
        <v>2586</v>
      </c>
      <c r="C2306">
        <v>31</v>
      </c>
      <c r="D2306" t="s">
        <v>15</v>
      </c>
      <c r="E2306">
        <v>3105608</v>
      </c>
    </row>
    <row r="2307" spans="1:5" x14ac:dyDescent="0.35">
      <c r="A2307">
        <v>3105707</v>
      </c>
      <c r="B2307" t="s">
        <v>2587</v>
      </c>
      <c r="C2307">
        <v>31</v>
      </c>
      <c r="D2307" t="s">
        <v>15</v>
      </c>
      <c r="E2307">
        <v>3105707</v>
      </c>
    </row>
    <row r="2308" spans="1:5" x14ac:dyDescent="0.35">
      <c r="A2308">
        <v>3105905</v>
      </c>
      <c r="B2308" t="s">
        <v>2588</v>
      </c>
      <c r="C2308">
        <v>31</v>
      </c>
      <c r="D2308" t="s">
        <v>15</v>
      </c>
      <c r="E2308">
        <v>3105905</v>
      </c>
    </row>
    <row r="2309" spans="1:5" x14ac:dyDescent="0.35">
      <c r="A2309">
        <v>3106002</v>
      </c>
      <c r="B2309" t="s">
        <v>2589</v>
      </c>
      <c r="C2309">
        <v>31</v>
      </c>
      <c r="D2309" t="s">
        <v>15</v>
      </c>
      <c r="E2309">
        <v>3106002</v>
      </c>
    </row>
    <row r="2310" spans="1:5" x14ac:dyDescent="0.35">
      <c r="A2310">
        <v>3106101</v>
      </c>
      <c r="B2310" t="s">
        <v>2590</v>
      </c>
      <c r="C2310">
        <v>31</v>
      </c>
      <c r="D2310" t="s">
        <v>15</v>
      </c>
      <c r="E2310">
        <v>3106101</v>
      </c>
    </row>
    <row r="2311" spans="1:5" x14ac:dyDescent="0.35">
      <c r="A2311">
        <v>3106200</v>
      </c>
      <c r="B2311" t="s">
        <v>2591</v>
      </c>
      <c r="C2311">
        <v>31</v>
      </c>
      <c r="D2311" t="s">
        <v>15</v>
      </c>
      <c r="E2311">
        <v>3106200</v>
      </c>
    </row>
    <row r="2312" spans="1:5" x14ac:dyDescent="0.35">
      <c r="A2312">
        <v>3106309</v>
      </c>
      <c r="B2312" t="s">
        <v>2592</v>
      </c>
      <c r="C2312">
        <v>31</v>
      </c>
      <c r="D2312" t="s">
        <v>15</v>
      </c>
      <c r="E2312">
        <v>3106309</v>
      </c>
    </row>
    <row r="2313" spans="1:5" x14ac:dyDescent="0.35">
      <c r="A2313">
        <v>3106408</v>
      </c>
      <c r="B2313" t="s">
        <v>2593</v>
      </c>
      <c r="C2313">
        <v>31</v>
      </c>
      <c r="D2313" t="s">
        <v>15</v>
      </c>
      <c r="E2313">
        <v>3106408</v>
      </c>
    </row>
    <row r="2314" spans="1:5" x14ac:dyDescent="0.35">
      <c r="A2314">
        <v>3106507</v>
      </c>
      <c r="B2314" t="s">
        <v>2594</v>
      </c>
      <c r="C2314">
        <v>31</v>
      </c>
      <c r="D2314" t="s">
        <v>15</v>
      </c>
      <c r="E2314">
        <v>3106507</v>
      </c>
    </row>
    <row r="2315" spans="1:5" x14ac:dyDescent="0.35">
      <c r="A2315">
        <v>3106606</v>
      </c>
      <c r="B2315" t="s">
        <v>2595</v>
      </c>
      <c r="C2315">
        <v>31</v>
      </c>
      <c r="D2315" t="s">
        <v>15</v>
      </c>
      <c r="E2315">
        <v>3106606</v>
      </c>
    </row>
    <row r="2316" spans="1:5" x14ac:dyDescent="0.35">
      <c r="A2316">
        <v>3106655</v>
      </c>
      <c r="B2316" t="s">
        <v>2596</v>
      </c>
      <c r="C2316">
        <v>31</v>
      </c>
      <c r="D2316" t="s">
        <v>15</v>
      </c>
      <c r="E2316">
        <v>3106655</v>
      </c>
    </row>
    <row r="2317" spans="1:5" x14ac:dyDescent="0.35">
      <c r="A2317">
        <v>3106705</v>
      </c>
      <c r="B2317" t="s">
        <v>2597</v>
      </c>
      <c r="C2317">
        <v>31</v>
      </c>
      <c r="D2317" t="s">
        <v>15</v>
      </c>
      <c r="E2317">
        <v>3106705</v>
      </c>
    </row>
    <row r="2318" spans="1:5" x14ac:dyDescent="0.35">
      <c r="A2318">
        <v>3106804</v>
      </c>
      <c r="B2318" t="s">
        <v>2598</v>
      </c>
      <c r="C2318">
        <v>31</v>
      </c>
      <c r="D2318" t="s">
        <v>15</v>
      </c>
      <c r="E2318">
        <v>3106804</v>
      </c>
    </row>
    <row r="2319" spans="1:5" x14ac:dyDescent="0.35">
      <c r="A2319">
        <v>3106903</v>
      </c>
      <c r="B2319" t="s">
        <v>2599</v>
      </c>
      <c r="C2319">
        <v>31</v>
      </c>
      <c r="D2319" t="s">
        <v>15</v>
      </c>
      <c r="E2319">
        <v>3106903</v>
      </c>
    </row>
    <row r="2320" spans="1:5" x14ac:dyDescent="0.35">
      <c r="A2320">
        <v>3107000</v>
      </c>
      <c r="B2320" t="s">
        <v>2600</v>
      </c>
      <c r="C2320">
        <v>31</v>
      </c>
      <c r="D2320" t="s">
        <v>15</v>
      </c>
      <c r="E2320">
        <v>3107000</v>
      </c>
    </row>
    <row r="2321" spans="1:5" x14ac:dyDescent="0.35">
      <c r="A2321">
        <v>3107109</v>
      </c>
      <c r="B2321" t="s">
        <v>2601</v>
      </c>
      <c r="C2321">
        <v>31</v>
      </c>
      <c r="D2321" t="s">
        <v>15</v>
      </c>
      <c r="E2321">
        <v>3107109</v>
      </c>
    </row>
    <row r="2322" spans="1:5" x14ac:dyDescent="0.35">
      <c r="A2322">
        <v>3107208</v>
      </c>
      <c r="B2322" t="s">
        <v>2602</v>
      </c>
      <c r="C2322">
        <v>31</v>
      </c>
      <c r="D2322" t="s">
        <v>15</v>
      </c>
      <c r="E2322">
        <v>3107208</v>
      </c>
    </row>
    <row r="2323" spans="1:5" x14ac:dyDescent="0.35">
      <c r="A2323">
        <v>3107307</v>
      </c>
      <c r="B2323" t="s">
        <v>2603</v>
      </c>
      <c r="C2323">
        <v>31</v>
      </c>
      <c r="D2323" t="s">
        <v>15</v>
      </c>
      <c r="E2323">
        <v>3107307</v>
      </c>
    </row>
    <row r="2324" spans="1:5" x14ac:dyDescent="0.35">
      <c r="A2324">
        <v>3107406</v>
      </c>
      <c r="B2324" t="s">
        <v>2604</v>
      </c>
      <c r="C2324">
        <v>31</v>
      </c>
      <c r="D2324" t="s">
        <v>15</v>
      </c>
      <c r="E2324">
        <v>3107406</v>
      </c>
    </row>
    <row r="2325" spans="1:5" x14ac:dyDescent="0.35">
      <c r="A2325">
        <v>3107505</v>
      </c>
      <c r="B2325" t="s">
        <v>2605</v>
      </c>
      <c r="C2325">
        <v>31</v>
      </c>
      <c r="D2325" t="s">
        <v>15</v>
      </c>
      <c r="E2325">
        <v>3107505</v>
      </c>
    </row>
    <row r="2326" spans="1:5" x14ac:dyDescent="0.35">
      <c r="A2326">
        <v>3107604</v>
      </c>
      <c r="B2326" t="s">
        <v>2606</v>
      </c>
      <c r="C2326">
        <v>31</v>
      </c>
      <c r="D2326" t="s">
        <v>15</v>
      </c>
      <c r="E2326">
        <v>3107604</v>
      </c>
    </row>
    <row r="2327" spans="1:5" x14ac:dyDescent="0.35">
      <c r="A2327">
        <v>3107703</v>
      </c>
      <c r="B2327" t="s">
        <v>2607</v>
      </c>
      <c r="C2327">
        <v>31</v>
      </c>
      <c r="D2327" t="s">
        <v>15</v>
      </c>
      <c r="E2327">
        <v>3107703</v>
      </c>
    </row>
    <row r="2328" spans="1:5" x14ac:dyDescent="0.35">
      <c r="A2328">
        <v>3107802</v>
      </c>
      <c r="B2328" t="s">
        <v>2608</v>
      </c>
      <c r="C2328">
        <v>31</v>
      </c>
      <c r="D2328" t="s">
        <v>15</v>
      </c>
      <c r="E2328">
        <v>3107802</v>
      </c>
    </row>
    <row r="2329" spans="1:5" x14ac:dyDescent="0.35">
      <c r="A2329">
        <v>3107901</v>
      </c>
      <c r="B2329" t="s">
        <v>2609</v>
      </c>
      <c r="C2329">
        <v>31</v>
      </c>
      <c r="D2329" t="s">
        <v>15</v>
      </c>
      <c r="E2329">
        <v>3107901</v>
      </c>
    </row>
    <row r="2330" spans="1:5" x14ac:dyDescent="0.35">
      <c r="A2330">
        <v>3108008</v>
      </c>
      <c r="B2330" t="s">
        <v>1629</v>
      </c>
      <c r="C2330">
        <v>31</v>
      </c>
      <c r="D2330" t="s">
        <v>15</v>
      </c>
      <c r="E2330">
        <v>3108008</v>
      </c>
    </row>
    <row r="2331" spans="1:5" x14ac:dyDescent="0.35">
      <c r="A2331">
        <v>3108107</v>
      </c>
      <c r="B2331" t="s">
        <v>512</v>
      </c>
      <c r="C2331">
        <v>31</v>
      </c>
      <c r="D2331" t="s">
        <v>15</v>
      </c>
      <c r="E2331">
        <v>3108107</v>
      </c>
    </row>
    <row r="2332" spans="1:5" x14ac:dyDescent="0.35">
      <c r="A2332">
        <v>3108206</v>
      </c>
      <c r="B2332" t="s">
        <v>2610</v>
      </c>
      <c r="C2332">
        <v>31</v>
      </c>
      <c r="D2332" t="s">
        <v>15</v>
      </c>
      <c r="E2332">
        <v>3108206</v>
      </c>
    </row>
    <row r="2333" spans="1:5" x14ac:dyDescent="0.35">
      <c r="A2333">
        <v>3108255</v>
      </c>
      <c r="B2333" t="s">
        <v>2611</v>
      </c>
      <c r="C2333">
        <v>31</v>
      </c>
      <c r="D2333" t="s">
        <v>15</v>
      </c>
      <c r="E2333">
        <v>3108255</v>
      </c>
    </row>
    <row r="2334" spans="1:5" x14ac:dyDescent="0.35">
      <c r="A2334">
        <v>3108305</v>
      </c>
      <c r="B2334" t="s">
        <v>2612</v>
      </c>
      <c r="C2334">
        <v>31</v>
      </c>
      <c r="D2334" t="s">
        <v>15</v>
      </c>
      <c r="E2334">
        <v>3108305</v>
      </c>
    </row>
    <row r="2335" spans="1:5" x14ac:dyDescent="0.35">
      <c r="A2335">
        <v>3108404</v>
      </c>
      <c r="B2335" t="s">
        <v>2613</v>
      </c>
      <c r="C2335">
        <v>31</v>
      </c>
      <c r="D2335" t="s">
        <v>15</v>
      </c>
      <c r="E2335">
        <v>3108404</v>
      </c>
    </row>
    <row r="2336" spans="1:5" x14ac:dyDescent="0.35">
      <c r="A2336">
        <v>3108503</v>
      </c>
      <c r="B2336" t="s">
        <v>2614</v>
      </c>
      <c r="C2336">
        <v>31</v>
      </c>
      <c r="D2336" t="s">
        <v>15</v>
      </c>
      <c r="E2336">
        <v>3108503</v>
      </c>
    </row>
    <row r="2337" spans="1:5" x14ac:dyDescent="0.35">
      <c r="A2337">
        <v>3108552</v>
      </c>
      <c r="B2337" t="s">
        <v>2615</v>
      </c>
      <c r="C2337">
        <v>31</v>
      </c>
      <c r="D2337" t="s">
        <v>15</v>
      </c>
      <c r="E2337">
        <v>3108552</v>
      </c>
    </row>
    <row r="2338" spans="1:5" x14ac:dyDescent="0.35">
      <c r="A2338">
        <v>3108602</v>
      </c>
      <c r="B2338" t="s">
        <v>2616</v>
      </c>
      <c r="C2338">
        <v>31</v>
      </c>
      <c r="D2338" t="s">
        <v>15</v>
      </c>
      <c r="E2338">
        <v>3108602</v>
      </c>
    </row>
    <row r="2339" spans="1:5" x14ac:dyDescent="0.35">
      <c r="A2339">
        <v>3108701</v>
      </c>
      <c r="B2339" t="s">
        <v>2617</v>
      </c>
      <c r="C2339">
        <v>31</v>
      </c>
      <c r="D2339" t="s">
        <v>15</v>
      </c>
      <c r="E2339">
        <v>3108701</v>
      </c>
    </row>
    <row r="2340" spans="1:5" x14ac:dyDescent="0.35">
      <c r="A2340">
        <v>3108800</v>
      </c>
      <c r="B2340" t="s">
        <v>2618</v>
      </c>
      <c r="C2340">
        <v>31</v>
      </c>
      <c r="D2340" t="s">
        <v>15</v>
      </c>
      <c r="E2340">
        <v>3108800</v>
      </c>
    </row>
    <row r="2341" spans="1:5" x14ac:dyDescent="0.35">
      <c r="A2341">
        <v>3108909</v>
      </c>
      <c r="B2341" t="s">
        <v>2619</v>
      </c>
      <c r="C2341">
        <v>31</v>
      </c>
      <c r="D2341" t="s">
        <v>15</v>
      </c>
      <c r="E2341">
        <v>3108909</v>
      </c>
    </row>
    <row r="2342" spans="1:5" x14ac:dyDescent="0.35">
      <c r="A2342">
        <v>3109006</v>
      </c>
      <c r="B2342" t="s">
        <v>2620</v>
      </c>
      <c r="C2342">
        <v>31</v>
      </c>
      <c r="D2342" t="s">
        <v>15</v>
      </c>
      <c r="E2342">
        <v>3109006</v>
      </c>
    </row>
    <row r="2343" spans="1:5" x14ac:dyDescent="0.35">
      <c r="A2343">
        <v>3109105</v>
      </c>
      <c r="B2343" t="s">
        <v>2621</v>
      </c>
      <c r="C2343">
        <v>31</v>
      </c>
      <c r="D2343" t="s">
        <v>15</v>
      </c>
      <c r="E2343">
        <v>3109105</v>
      </c>
    </row>
    <row r="2344" spans="1:5" x14ac:dyDescent="0.35">
      <c r="A2344">
        <v>3109204</v>
      </c>
      <c r="B2344" t="s">
        <v>2622</v>
      </c>
      <c r="C2344">
        <v>31</v>
      </c>
      <c r="D2344" t="s">
        <v>15</v>
      </c>
      <c r="E2344">
        <v>3109204</v>
      </c>
    </row>
    <row r="2345" spans="1:5" x14ac:dyDescent="0.35">
      <c r="A2345">
        <v>3109253</v>
      </c>
      <c r="B2345" t="s">
        <v>2623</v>
      </c>
      <c r="C2345">
        <v>31</v>
      </c>
      <c r="D2345" t="s">
        <v>15</v>
      </c>
      <c r="E2345">
        <v>3109253</v>
      </c>
    </row>
    <row r="2346" spans="1:5" x14ac:dyDescent="0.35">
      <c r="A2346">
        <v>3109303</v>
      </c>
      <c r="B2346" t="s">
        <v>399</v>
      </c>
      <c r="C2346">
        <v>31</v>
      </c>
      <c r="D2346" t="s">
        <v>15</v>
      </c>
      <c r="E2346">
        <v>3109303</v>
      </c>
    </row>
    <row r="2347" spans="1:5" x14ac:dyDescent="0.35">
      <c r="A2347">
        <v>3109402</v>
      </c>
      <c r="B2347" t="s">
        <v>2624</v>
      </c>
      <c r="C2347">
        <v>31</v>
      </c>
      <c r="D2347" t="s">
        <v>15</v>
      </c>
      <c r="E2347">
        <v>3109402</v>
      </c>
    </row>
    <row r="2348" spans="1:5" x14ac:dyDescent="0.35">
      <c r="A2348">
        <v>3109451</v>
      </c>
      <c r="B2348" t="s">
        <v>2625</v>
      </c>
      <c r="C2348">
        <v>31</v>
      </c>
      <c r="D2348" t="s">
        <v>15</v>
      </c>
      <c r="E2348">
        <v>3109451</v>
      </c>
    </row>
    <row r="2349" spans="1:5" x14ac:dyDescent="0.35">
      <c r="A2349">
        <v>3109501</v>
      </c>
      <c r="B2349" t="s">
        <v>2626</v>
      </c>
      <c r="C2349">
        <v>31</v>
      </c>
      <c r="D2349" t="s">
        <v>15</v>
      </c>
      <c r="E2349">
        <v>3109501</v>
      </c>
    </row>
    <row r="2350" spans="1:5" x14ac:dyDescent="0.35">
      <c r="A2350">
        <v>3109600</v>
      </c>
      <c r="B2350" t="s">
        <v>2627</v>
      </c>
      <c r="C2350">
        <v>31</v>
      </c>
      <c r="D2350" t="s">
        <v>15</v>
      </c>
      <c r="E2350">
        <v>3109600</v>
      </c>
    </row>
    <row r="2351" spans="1:5" x14ac:dyDescent="0.35">
      <c r="A2351">
        <v>3109709</v>
      </c>
      <c r="B2351" t="s">
        <v>2628</v>
      </c>
      <c r="C2351">
        <v>31</v>
      </c>
      <c r="D2351" t="s">
        <v>15</v>
      </c>
      <c r="E2351">
        <v>3109709</v>
      </c>
    </row>
    <row r="2352" spans="1:5" x14ac:dyDescent="0.35">
      <c r="A2352">
        <v>3109808</v>
      </c>
      <c r="B2352" t="s">
        <v>2629</v>
      </c>
      <c r="C2352">
        <v>31</v>
      </c>
      <c r="D2352" t="s">
        <v>15</v>
      </c>
      <c r="E2352">
        <v>3109808</v>
      </c>
    </row>
    <row r="2353" spans="1:5" x14ac:dyDescent="0.35">
      <c r="A2353">
        <v>3109907</v>
      </c>
      <c r="B2353" t="s">
        <v>2630</v>
      </c>
      <c r="C2353">
        <v>31</v>
      </c>
      <c r="D2353" t="s">
        <v>15</v>
      </c>
      <c r="E2353">
        <v>3109907</v>
      </c>
    </row>
    <row r="2354" spans="1:5" x14ac:dyDescent="0.35">
      <c r="A2354">
        <v>3110004</v>
      </c>
      <c r="B2354" t="s">
        <v>2631</v>
      </c>
      <c r="C2354">
        <v>31</v>
      </c>
      <c r="D2354" t="s">
        <v>15</v>
      </c>
      <c r="E2354">
        <v>3110004</v>
      </c>
    </row>
    <row r="2355" spans="1:5" x14ac:dyDescent="0.35">
      <c r="A2355">
        <v>3110103</v>
      </c>
      <c r="B2355" t="s">
        <v>2632</v>
      </c>
      <c r="C2355">
        <v>31</v>
      </c>
      <c r="D2355" t="s">
        <v>15</v>
      </c>
      <c r="E2355">
        <v>3110103</v>
      </c>
    </row>
    <row r="2356" spans="1:5" x14ac:dyDescent="0.35">
      <c r="A2356">
        <v>3110202</v>
      </c>
      <c r="B2356" t="s">
        <v>2633</v>
      </c>
      <c r="C2356">
        <v>31</v>
      </c>
      <c r="D2356" t="s">
        <v>15</v>
      </c>
      <c r="E2356">
        <v>3110202</v>
      </c>
    </row>
    <row r="2357" spans="1:5" x14ac:dyDescent="0.35">
      <c r="A2357">
        <v>3110301</v>
      </c>
      <c r="B2357" t="s">
        <v>2634</v>
      </c>
      <c r="C2357">
        <v>31</v>
      </c>
      <c r="D2357" t="s">
        <v>15</v>
      </c>
      <c r="E2357">
        <v>3110301</v>
      </c>
    </row>
    <row r="2358" spans="1:5" x14ac:dyDescent="0.35">
      <c r="A2358">
        <v>3110400</v>
      </c>
      <c r="B2358" t="s">
        <v>2635</v>
      </c>
      <c r="C2358">
        <v>31</v>
      </c>
      <c r="D2358" t="s">
        <v>15</v>
      </c>
      <c r="E2358">
        <v>3110400</v>
      </c>
    </row>
    <row r="2359" spans="1:5" x14ac:dyDescent="0.35">
      <c r="A2359">
        <v>3110509</v>
      </c>
      <c r="B2359" t="s">
        <v>2636</v>
      </c>
      <c r="C2359">
        <v>31</v>
      </c>
      <c r="D2359" t="s">
        <v>15</v>
      </c>
      <c r="E2359">
        <v>3110509</v>
      </c>
    </row>
    <row r="2360" spans="1:5" x14ac:dyDescent="0.35">
      <c r="A2360">
        <v>3110608</v>
      </c>
      <c r="B2360" t="s">
        <v>2637</v>
      </c>
      <c r="C2360">
        <v>31</v>
      </c>
      <c r="D2360" t="s">
        <v>15</v>
      </c>
      <c r="E2360">
        <v>3110608</v>
      </c>
    </row>
    <row r="2361" spans="1:5" x14ac:dyDescent="0.35">
      <c r="A2361">
        <v>3110707</v>
      </c>
      <c r="B2361" t="s">
        <v>2638</v>
      </c>
      <c r="C2361">
        <v>31</v>
      </c>
      <c r="D2361" t="s">
        <v>15</v>
      </c>
      <c r="E2361">
        <v>3110707</v>
      </c>
    </row>
    <row r="2362" spans="1:5" x14ac:dyDescent="0.35">
      <c r="A2362">
        <v>3110806</v>
      </c>
      <c r="B2362" t="s">
        <v>2639</v>
      </c>
      <c r="C2362">
        <v>31</v>
      </c>
      <c r="D2362" t="s">
        <v>15</v>
      </c>
      <c r="E2362">
        <v>3110806</v>
      </c>
    </row>
    <row r="2363" spans="1:5" x14ac:dyDescent="0.35">
      <c r="A2363">
        <v>3110905</v>
      </c>
      <c r="B2363" t="s">
        <v>2640</v>
      </c>
      <c r="C2363">
        <v>31</v>
      </c>
      <c r="D2363" t="s">
        <v>15</v>
      </c>
      <c r="E2363">
        <v>3110905</v>
      </c>
    </row>
    <row r="2364" spans="1:5" x14ac:dyDescent="0.35">
      <c r="A2364">
        <v>3111002</v>
      </c>
      <c r="B2364" t="s">
        <v>1983</v>
      </c>
      <c r="C2364">
        <v>31</v>
      </c>
      <c r="D2364" t="s">
        <v>15</v>
      </c>
      <c r="E2364">
        <v>3111002</v>
      </c>
    </row>
    <row r="2365" spans="1:5" x14ac:dyDescent="0.35">
      <c r="A2365">
        <v>3111101</v>
      </c>
      <c r="B2365" t="s">
        <v>2641</v>
      </c>
      <c r="C2365">
        <v>31</v>
      </c>
      <c r="D2365" t="s">
        <v>15</v>
      </c>
      <c r="E2365">
        <v>3111101</v>
      </c>
    </row>
    <row r="2366" spans="1:5" x14ac:dyDescent="0.35">
      <c r="A2366">
        <v>3111150</v>
      </c>
      <c r="B2366" t="s">
        <v>2642</v>
      </c>
      <c r="C2366">
        <v>31</v>
      </c>
      <c r="D2366" t="s">
        <v>15</v>
      </c>
      <c r="E2366">
        <v>3111150</v>
      </c>
    </row>
    <row r="2367" spans="1:5" x14ac:dyDescent="0.35">
      <c r="A2367">
        <v>3111200</v>
      </c>
      <c r="B2367" t="s">
        <v>2643</v>
      </c>
      <c r="C2367">
        <v>31</v>
      </c>
      <c r="D2367" t="s">
        <v>15</v>
      </c>
      <c r="E2367">
        <v>3111200</v>
      </c>
    </row>
    <row r="2368" spans="1:5" x14ac:dyDescent="0.35">
      <c r="A2368">
        <v>3111309</v>
      </c>
      <c r="B2368" t="s">
        <v>2644</v>
      </c>
      <c r="C2368">
        <v>31</v>
      </c>
      <c r="D2368" t="s">
        <v>15</v>
      </c>
      <c r="E2368">
        <v>3111309</v>
      </c>
    </row>
    <row r="2369" spans="1:5" x14ac:dyDescent="0.35">
      <c r="A2369">
        <v>3111408</v>
      </c>
      <c r="B2369" t="s">
        <v>2645</v>
      </c>
      <c r="C2369">
        <v>31</v>
      </c>
      <c r="D2369" t="s">
        <v>15</v>
      </c>
      <c r="E2369">
        <v>3111408</v>
      </c>
    </row>
    <row r="2370" spans="1:5" x14ac:dyDescent="0.35">
      <c r="A2370">
        <v>3111507</v>
      </c>
      <c r="B2370" t="s">
        <v>2646</v>
      </c>
      <c r="C2370">
        <v>31</v>
      </c>
      <c r="D2370" t="s">
        <v>15</v>
      </c>
      <c r="E2370">
        <v>3111507</v>
      </c>
    </row>
    <row r="2371" spans="1:5" x14ac:dyDescent="0.35">
      <c r="A2371">
        <v>3111606</v>
      </c>
      <c r="B2371" t="s">
        <v>2647</v>
      </c>
      <c r="C2371">
        <v>31</v>
      </c>
      <c r="D2371" t="s">
        <v>15</v>
      </c>
      <c r="E2371">
        <v>3111606</v>
      </c>
    </row>
    <row r="2372" spans="1:5" x14ac:dyDescent="0.35">
      <c r="A2372">
        <v>3111705</v>
      </c>
      <c r="B2372" t="s">
        <v>2648</v>
      </c>
      <c r="C2372">
        <v>31</v>
      </c>
      <c r="D2372" t="s">
        <v>15</v>
      </c>
      <c r="E2372">
        <v>3111705</v>
      </c>
    </row>
    <row r="2373" spans="1:5" x14ac:dyDescent="0.35">
      <c r="A2373">
        <v>3111804</v>
      </c>
      <c r="B2373" t="s">
        <v>2206</v>
      </c>
      <c r="C2373">
        <v>31</v>
      </c>
      <c r="D2373" t="s">
        <v>15</v>
      </c>
      <c r="E2373">
        <v>3111804</v>
      </c>
    </row>
    <row r="2374" spans="1:5" x14ac:dyDescent="0.35">
      <c r="A2374">
        <v>3111903</v>
      </c>
      <c r="B2374" t="s">
        <v>2649</v>
      </c>
      <c r="C2374">
        <v>31</v>
      </c>
      <c r="D2374" t="s">
        <v>15</v>
      </c>
      <c r="E2374">
        <v>3111903</v>
      </c>
    </row>
    <row r="2375" spans="1:5" x14ac:dyDescent="0.35">
      <c r="A2375">
        <v>3112000</v>
      </c>
      <c r="B2375" t="s">
        <v>2210</v>
      </c>
      <c r="C2375">
        <v>31</v>
      </c>
      <c r="D2375" t="s">
        <v>15</v>
      </c>
      <c r="E2375">
        <v>3112000</v>
      </c>
    </row>
    <row r="2376" spans="1:5" x14ac:dyDescent="0.35">
      <c r="A2376">
        <v>3112059</v>
      </c>
      <c r="B2376" t="s">
        <v>2650</v>
      </c>
      <c r="C2376">
        <v>31</v>
      </c>
      <c r="D2376" t="s">
        <v>15</v>
      </c>
      <c r="E2376">
        <v>3112059</v>
      </c>
    </row>
    <row r="2377" spans="1:5" x14ac:dyDescent="0.35">
      <c r="A2377">
        <v>3112109</v>
      </c>
      <c r="B2377" t="s">
        <v>2651</v>
      </c>
      <c r="C2377">
        <v>31</v>
      </c>
      <c r="D2377" t="s">
        <v>15</v>
      </c>
      <c r="E2377">
        <v>3112109</v>
      </c>
    </row>
    <row r="2378" spans="1:5" x14ac:dyDescent="0.35">
      <c r="A2378">
        <v>3112208</v>
      </c>
      <c r="B2378" t="s">
        <v>2652</v>
      </c>
      <c r="C2378">
        <v>31</v>
      </c>
      <c r="D2378" t="s">
        <v>15</v>
      </c>
      <c r="E2378">
        <v>3112208</v>
      </c>
    </row>
    <row r="2379" spans="1:5" x14ac:dyDescent="0.35">
      <c r="A2379">
        <v>3112307</v>
      </c>
      <c r="B2379" t="s">
        <v>2653</v>
      </c>
      <c r="C2379">
        <v>31</v>
      </c>
      <c r="D2379" t="s">
        <v>15</v>
      </c>
      <c r="E2379">
        <v>3112307</v>
      </c>
    </row>
    <row r="2380" spans="1:5" x14ac:dyDescent="0.35">
      <c r="A2380">
        <v>3112406</v>
      </c>
      <c r="B2380" t="s">
        <v>2654</v>
      </c>
      <c r="C2380">
        <v>31</v>
      </c>
      <c r="D2380" t="s">
        <v>15</v>
      </c>
      <c r="E2380">
        <v>3112406</v>
      </c>
    </row>
    <row r="2381" spans="1:5" x14ac:dyDescent="0.35">
      <c r="A2381">
        <v>3112505</v>
      </c>
      <c r="B2381" t="s">
        <v>2655</v>
      </c>
      <c r="C2381">
        <v>31</v>
      </c>
      <c r="D2381" t="s">
        <v>15</v>
      </c>
      <c r="E2381">
        <v>3112505</v>
      </c>
    </row>
    <row r="2382" spans="1:5" x14ac:dyDescent="0.35">
      <c r="A2382">
        <v>3112604</v>
      </c>
      <c r="B2382" t="s">
        <v>2656</v>
      </c>
      <c r="C2382">
        <v>31</v>
      </c>
      <c r="D2382" t="s">
        <v>15</v>
      </c>
      <c r="E2382">
        <v>3112604</v>
      </c>
    </row>
    <row r="2383" spans="1:5" x14ac:dyDescent="0.35">
      <c r="A2383">
        <v>3112653</v>
      </c>
      <c r="B2383" t="s">
        <v>2657</v>
      </c>
      <c r="C2383">
        <v>31</v>
      </c>
      <c r="D2383" t="s">
        <v>15</v>
      </c>
      <c r="E2383">
        <v>3112653</v>
      </c>
    </row>
    <row r="2384" spans="1:5" x14ac:dyDescent="0.35">
      <c r="A2384">
        <v>3112703</v>
      </c>
      <c r="B2384" t="s">
        <v>2658</v>
      </c>
      <c r="C2384">
        <v>31</v>
      </c>
      <c r="D2384" t="s">
        <v>15</v>
      </c>
      <c r="E2384">
        <v>3112703</v>
      </c>
    </row>
    <row r="2385" spans="1:5" x14ac:dyDescent="0.35">
      <c r="A2385">
        <v>3112802</v>
      </c>
      <c r="B2385" t="s">
        <v>2659</v>
      </c>
      <c r="C2385">
        <v>31</v>
      </c>
      <c r="D2385" t="s">
        <v>15</v>
      </c>
      <c r="E2385">
        <v>3112802</v>
      </c>
    </row>
    <row r="2386" spans="1:5" x14ac:dyDescent="0.35">
      <c r="A2386">
        <v>3112901</v>
      </c>
      <c r="B2386" t="s">
        <v>2660</v>
      </c>
      <c r="C2386">
        <v>31</v>
      </c>
      <c r="D2386" t="s">
        <v>15</v>
      </c>
      <c r="E2386">
        <v>3112901</v>
      </c>
    </row>
    <row r="2387" spans="1:5" x14ac:dyDescent="0.35">
      <c r="A2387">
        <v>3113008</v>
      </c>
      <c r="B2387" t="s">
        <v>2661</v>
      </c>
      <c r="C2387">
        <v>31</v>
      </c>
      <c r="D2387" t="s">
        <v>15</v>
      </c>
      <c r="E2387">
        <v>3113008</v>
      </c>
    </row>
    <row r="2388" spans="1:5" x14ac:dyDescent="0.35">
      <c r="A2388">
        <v>3113107</v>
      </c>
      <c r="B2388" t="s">
        <v>2662</v>
      </c>
      <c r="C2388">
        <v>31</v>
      </c>
      <c r="D2388" t="s">
        <v>15</v>
      </c>
      <c r="E2388">
        <v>3113107</v>
      </c>
    </row>
    <row r="2389" spans="1:5" x14ac:dyDescent="0.35">
      <c r="A2389">
        <v>3113206</v>
      </c>
      <c r="B2389" t="s">
        <v>2663</v>
      </c>
      <c r="C2389">
        <v>31</v>
      </c>
      <c r="D2389" t="s">
        <v>15</v>
      </c>
      <c r="E2389">
        <v>3113206</v>
      </c>
    </row>
    <row r="2390" spans="1:5" x14ac:dyDescent="0.35">
      <c r="A2390">
        <v>3113305</v>
      </c>
      <c r="B2390" t="s">
        <v>2664</v>
      </c>
      <c r="C2390">
        <v>31</v>
      </c>
      <c r="D2390" t="s">
        <v>15</v>
      </c>
      <c r="E2390">
        <v>3113305</v>
      </c>
    </row>
    <row r="2391" spans="1:5" x14ac:dyDescent="0.35">
      <c r="A2391">
        <v>3113404</v>
      </c>
      <c r="B2391" t="s">
        <v>2665</v>
      </c>
      <c r="C2391">
        <v>31</v>
      </c>
      <c r="D2391" t="s">
        <v>15</v>
      </c>
      <c r="E2391">
        <v>3113404</v>
      </c>
    </row>
    <row r="2392" spans="1:5" x14ac:dyDescent="0.35">
      <c r="A2392">
        <v>3113503</v>
      </c>
      <c r="B2392" t="s">
        <v>2666</v>
      </c>
      <c r="C2392">
        <v>31</v>
      </c>
      <c r="D2392" t="s">
        <v>15</v>
      </c>
      <c r="E2392">
        <v>3113503</v>
      </c>
    </row>
    <row r="2393" spans="1:5" x14ac:dyDescent="0.35">
      <c r="A2393">
        <v>3113602</v>
      </c>
      <c r="B2393" t="s">
        <v>2667</v>
      </c>
      <c r="C2393">
        <v>31</v>
      </c>
      <c r="D2393" t="s">
        <v>15</v>
      </c>
      <c r="E2393">
        <v>3113602</v>
      </c>
    </row>
    <row r="2394" spans="1:5" x14ac:dyDescent="0.35">
      <c r="A2394">
        <v>3113701</v>
      </c>
      <c r="B2394" t="s">
        <v>2668</v>
      </c>
      <c r="C2394">
        <v>31</v>
      </c>
      <c r="D2394" t="s">
        <v>15</v>
      </c>
      <c r="E2394">
        <v>3113701</v>
      </c>
    </row>
    <row r="2395" spans="1:5" x14ac:dyDescent="0.35">
      <c r="A2395">
        <v>3113800</v>
      </c>
      <c r="B2395" t="s">
        <v>2669</v>
      </c>
      <c r="C2395">
        <v>31</v>
      </c>
      <c r="D2395" t="s">
        <v>15</v>
      </c>
      <c r="E2395">
        <v>3113800</v>
      </c>
    </row>
    <row r="2396" spans="1:5" x14ac:dyDescent="0.35">
      <c r="A2396">
        <v>3113909</v>
      </c>
      <c r="B2396" t="s">
        <v>2670</v>
      </c>
      <c r="C2396">
        <v>31</v>
      </c>
      <c r="D2396" t="s">
        <v>15</v>
      </c>
      <c r="E2396">
        <v>3113909</v>
      </c>
    </row>
    <row r="2397" spans="1:5" x14ac:dyDescent="0.35">
      <c r="A2397">
        <v>3114006</v>
      </c>
      <c r="B2397" t="s">
        <v>2671</v>
      </c>
      <c r="C2397">
        <v>31</v>
      </c>
      <c r="D2397" t="s">
        <v>15</v>
      </c>
      <c r="E2397">
        <v>3114006</v>
      </c>
    </row>
    <row r="2398" spans="1:5" x14ac:dyDescent="0.35">
      <c r="A2398">
        <v>3114105</v>
      </c>
      <c r="B2398" t="s">
        <v>2672</v>
      </c>
      <c r="C2398">
        <v>31</v>
      </c>
      <c r="D2398" t="s">
        <v>15</v>
      </c>
      <c r="E2398">
        <v>3114105</v>
      </c>
    </row>
    <row r="2399" spans="1:5" x14ac:dyDescent="0.35">
      <c r="A2399">
        <v>3114204</v>
      </c>
      <c r="B2399" t="s">
        <v>2673</v>
      </c>
      <c r="C2399">
        <v>31</v>
      </c>
      <c r="D2399" t="s">
        <v>15</v>
      </c>
      <c r="E2399">
        <v>3114204</v>
      </c>
    </row>
    <row r="2400" spans="1:5" x14ac:dyDescent="0.35">
      <c r="A2400">
        <v>3114303</v>
      </c>
      <c r="B2400" t="s">
        <v>2674</v>
      </c>
      <c r="C2400">
        <v>31</v>
      </c>
      <c r="D2400" t="s">
        <v>15</v>
      </c>
      <c r="E2400">
        <v>3114303</v>
      </c>
    </row>
    <row r="2401" spans="1:5" x14ac:dyDescent="0.35">
      <c r="A2401">
        <v>3114402</v>
      </c>
      <c r="B2401" t="s">
        <v>2675</v>
      </c>
      <c r="C2401">
        <v>31</v>
      </c>
      <c r="D2401" t="s">
        <v>15</v>
      </c>
      <c r="E2401">
        <v>3114402</v>
      </c>
    </row>
    <row r="2402" spans="1:5" x14ac:dyDescent="0.35">
      <c r="A2402">
        <v>3114501</v>
      </c>
      <c r="B2402" t="s">
        <v>2676</v>
      </c>
      <c r="C2402">
        <v>31</v>
      </c>
      <c r="D2402" t="s">
        <v>15</v>
      </c>
      <c r="E2402">
        <v>3114501</v>
      </c>
    </row>
    <row r="2403" spans="1:5" x14ac:dyDescent="0.35">
      <c r="A2403">
        <v>3114550</v>
      </c>
      <c r="B2403" t="s">
        <v>2677</v>
      </c>
      <c r="C2403">
        <v>31</v>
      </c>
      <c r="D2403" t="s">
        <v>15</v>
      </c>
      <c r="E2403">
        <v>3114550</v>
      </c>
    </row>
    <row r="2404" spans="1:5" x14ac:dyDescent="0.35">
      <c r="A2404">
        <v>3114600</v>
      </c>
      <c r="B2404" t="s">
        <v>2678</v>
      </c>
      <c r="C2404">
        <v>31</v>
      </c>
      <c r="D2404" t="s">
        <v>15</v>
      </c>
      <c r="E2404">
        <v>3114600</v>
      </c>
    </row>
    <row r="2405" spans="1:5" x14ac:dyDescent="0.35">
      <c r="A2405">
        <v>3114709</v>
      </c>
      <c r="B2405" t="s">
        <v>2679</v>
      </c>
      <c r="C2405">
        <v>31</v>
      </c>
      <c r="D2405" t="s">
        <v>15</v>
      </c>
      <c r="E2405">
        <v>3114709</v>
      </c>
    </row>
    <row r="2406" spans="1:5" x14ac:dyDescent="0.35">
      <c r="A2406">
        <v>3114808</v>
      </c>
      <c r="B2406" t="s">
        <v>2680</v>
      </c>
      <c r="C2406">
        <v>31</v>
      </c>
      <c r="D2406" t="s">
        <v>15</v>
      </c>
      <c r="E2406">
        <v>3114808</v>
      </c>
    </row>
    <row r="2407" spans="1:5" x14ac:dyDescent="0.35">
      <c r="A2407">
        <v>3114907</v>
      </c>
      <c r="B2407" t="s">
        <v>2681</v>
      </c>
      <c r="C2407">
        <v>31</v>
      </c>
      <c r="D2407" t="s">
        <v>15</v>
      </c>
      <c r="E2407">
        <v>3114907</v>
      </c>
    </row>
    <row r="2408" spans="1:5" x14ac:dyDescent="0.35">
      <c r="A2408">
        <v>3115003</v>
      </c>
      <c r="B2408" t="s">
        <v>2682</v>
      </c>
      <c r="C2408">
        <v>31</v>
      </c>
      <c r="D2408" t="s">
        <v>15</v>
      </c>
      <c r="E2408">
        <v>3115003</v>
      </c>
    </row>
    <row r="2409" spans="1:5" x14ac:dyDescent="0.35">
      <c r="A2409">
        <v>3115102</v>
      </c>
      <c r="B2409" t="s">
        <v>2683</v>
      </c>
      <c r="C2409">
        <v>31</v>
      </c>
      <c r="D2409" t="s">
        <v>15</v>
      </c>
      <c r="E2409">
        <v>3115102</v>
      </c>
    </row>
    <row r="2410" spans="1:5" x14ac:dyDescent="0.35">
      <c r="A2410">
        <v>3115201</v>
      </c>
      <c r="B2410" t="s">
        <v>2684</v>
      </c>
      <c r="C2410">
        <v>31</v>
      </c>
      <c r="D2410" t="s">
        <v>15</v>
      </c>
      <c r="E2410">
        <v>3115201</v>
      </c>
    </row>
    <row r="2411" spans="1:5" x14ac:dyDescent="0.35">
      <c r="A2411">
        <v>3115300</v>
      </c>
      <c r="B2411" t="s">
        <v>2685</v>
      </c>
      <c r="C2411">
        <v>31</v>
      </c>
      <c r="D2411" t="s">
        <v>15</v>
      </c>
      <c r="E2411">
        <v>3115300</v>
      </c>
    </row>
    <row r="2412" spans="1:5" x14ac:dyDescent="0.35">
      <c r="A2412">
        <v>3115359</v>
      </c>
      <c r="B2412" t="s">
        <v>2686</v>
      </c>
      <c r="C2412">
        <v>31</v>
      </c>
      <c r="D2412" t="s">
        <v>15</v>
      </c>
      <c r="E2412">
        <v>3115359</v>
      </c>
    </row>
    <row r="2413" spans="1:5" x14ac:dyDescent="0.35">
      <c r="A2413">
        <v>3115409</v>
      </c>
      <c r="B2413" t="s">
        <v>2687</v>
      </c>
      <c r="C2413">
        <v>31</v>
      </c>
      <c r="D2413" t="s">
        <v>15</v>
      </c>
      <c r="E2413">
        <v>3115409</v>
      </c>
    </row>
    <row r="2414" spans="1:5" x14ac:dyDescent="0.35">
      <c r="A2414">
        <v>3115458</v>
      </c>
      <c r="B2414" t="s">
        <v>2688</v>
      </c>
      <c r="C2414">
        <v>31</v>
      </c>
      <c r="D2414" t="s">
        <v>15</v>
      </c>
      <c r="E2414">
        <v>3115458</v>
      </c>
    </row>
    <row r="2415" spans="1:5" x14ac:dyDescent="0.35">
      <c r="A2415">
        <v>3115474</v>
      </c>
      <c r="B2415" t="s">
        <v>2689</v>
      </c>
      <c r="C2415">
        <v>31</v>
      </c>
      <c r="D2415" t="s">
        <v>15</v>
      </c>
      <c r="E2415">
        <v>3115474</v>
      </c>
    </row>
    <row r="2416" spans="1:5" x14ac:dyDescent="0.35">
      <c r="A2416">
        <v>3115508</v>
      </c>
      <c r="B2416" t="s">
        <v>2690</v>
      </c>
      <c r="C2416">
        <v>31</v>
      </c>
      <c r="D2416" t="s">
        <v>15</v>
      </c>
      <c r="E2416">
        <v>3115508</v>
      </c>
    </row>
    <row r="2417" spans="1:5" x14ac:dyDescent="0.35">
      <c r="A2417">
        <v>3115607</v>
      </c>
      <c r="B2417" t="s">
        <v>2691</v>
      </c>
      <c r="C2417">
        <v>31</v>
      </c>
      <c r="D2417" t="s">
        <v>15</v>
      </c>
      <c r="E2417">
        <v>3115607</v>
      </c>
    </row>
    <row r="2418" spans="1:5" x14ac:dyDescent="0.35">
      <c r="A2418">
        <v>3115706</v>
      </c>
      <c r="B2418" t="s">
        <v>2692</v>
      </c>
      <c r="C2418">
        <v>31</v>
      </c>
      <c r="D2418" t="s">
        <v>15</v>
      </c>
      <c r="E2418">
        <v>3115706</v>
      </c>
    </row>
    <row r="2419" spans="1:5" x14ac:dyDescent="0.35">
      <c r="A2419">
        <v>3115805</v>
      </c>
      <c r="B2419" t="s">
        <v>2693</v>
      </c>
      <c r="C2419">
        <v>31</v>
      </c>
      <c r="D2419" t="s">
        <v>15</v>
      </c>
      <c r="E2419">
        <v>3115805</v>
      </c>
    </row>
    <row r="2420" spans="1:5" x14ac:dyDescent="0.35">
      <c r="A2420">
        <v>3115904</v>
      </c>
      <c r="B2420" t="s">
        <v>2694</v>
      </c>
      <c r="C2420">
        <v>31</v>
      </c>
      <c r="D2420" t="s">
        <v>15</v>
      </c>
      <c r="E2420">
        <v>3115904</v>
      </c>
    </row>
    <row r="2421" spans="1:5" x14ac:dyDescent="0.35">
      <c r="A2421">
        <v>3116001</v>
      </c>
      <c r="B2421" t="s">
        <v>2695</v>
      </c>
      <c r="C2421">
        <v>31</v>
      </c>
      <c r="D2421" t="s">
        <v>15</v>
      </c>
      <c r="E2421">
        <v>3116001</v>
      </c>
    </row>
    <row r="2422" spans="1:5" x14ac:dyDescent="0.35">
      <c r="A2422">
        <v>3116100</v>
      </c>
      <c r="B2422" t="s">
        <v>2696</v>
      </c>
      <c r="C2422">
        <v>31</v>
      </c>
      <c r="D2422" t="s">
        <v>15</v>
      </c>
      <c r="E2422">
        <v>3116100</v>
      </c>
    </row>
    <row r="2423" spans="1:5" x14ac:dyDescent="0.35">
      <c r="A2423">
        <v>3116159</v>
      </c>
      <c r="B2423" t="s">
        <v>2697</v>
      </c>
      <c r="C2423">
        <v>31</v>
      </c>
      <c r="D2423" t="s">
        <v>15</v>
      </c>
      <c r="E2423">
        <v>3116159</v>
      </c>
    </row>
    <row r="2424" spans="1:5" x14ac:dyDescent="0.35">
      <c r="A2424">
        <v>3116209</v>
      </c>
      <c r="B2424" t="s">
        <v>2698</v>
      </c>
      <c r="C2424">
        <v>31</v>
      </c>
      <c r="D2424" t="s">
        <v>15</v>
      </c>
      <c r="E2424">
        <v>3116209</v>
      </c>
    </row>
    <row r="2425" spans="1:5" x14ac:dyDescent="0.35">
      <c r="A2425">
        <v>3116308</v>
      </c>
      <c r="B2425" t="s">
        <v>2699</v>
      </c>
      <c r="C2425">
        <v>31</v>
      </c>
      <c r="D2425" t="s">
        <v>15</v>
      </c>
      <c r="E2425">
        <v>3116308</v>
      </c>
    </row>
    <row r="2426" spans="1:5" x14ac:dyDescent="0.35">
      <c r="A2426">
        <v>3116407</v>
      </c>
      <c r="B2426" t="s">
        <v>2700</v>
      </c>
      <c r="C2426">
        <v>31</v>
      </c>
      <c r="D2426" t="s">
        <v>15</v>
      </c>
      <c r="E2426">
        <v>3116407</v>
      </c>
    </row>
    <row r="2427" spans="1:5" x14ac:dyDescent="0.35">
      <c r="A2427">
        <v>3116506</v>
      </c>
      <c r="B2427" t="s">
        <v>2701</v>
      </c>
      <c r="C2427">
        <v>31</v>
      </c>
      <c r="D2427" t="s">
        <v>15</v>
      </c>
      <c r="E2427">
        <v>3116506</v>
      </c>
    </row>
    <row r="2428" spans="1:5" x14ac:dyDescent="0.35">
      <c r="A2428">
        <v>3116605</v>
      </c>
      <c r="B2428" t="s">
        <v>2702</v>
      </c>
      <c r="C2428">
        <v>31</v>
      </c>
      <c r="D2428" t="s">
        <v>15</v>
      </c>
      <c r="E2428">
        <v>3116605</v>
      </c>
    </row>
    <row r="2429" spans="1:5" x14ac:dyDescent="0.35">
      <c r="A2429">
        <v>3116704</v>
      </c>
      <c r="B2429" t="s">
        <v>2703</v>
      </c>
      <c r="C2429">
        <v>31</v>
      </c>
      <c r="D2429" t="s">
        <v>15</v>
      </c>
      <c r="E2429">
        <v>3116704</v>
      </c>
    </row>
    <row r="2430" spans="1:5" x14ac:dyDescent="0.35">
      <c r="A2430">
        <v>3116803</v>
      </c>
      <c r="B2430" t="s">
        <v>2704</v>
      </c>
      <c r="C2430">
        <v>31</v>
      </c>
      <c r="D2430" t="s">
        <v>15</v>
      </c>
      <c r="E2430">
        <v>3116803</v>
      </c>
    </row>
    <row r="2431" spans="1:5" x14ac:dyDescent="0.35">
      <c r="A2431">
        <v>3116902</v>
      </c>
      <c r="B2431" t="s">
        <v>2705</v>
      </c>
      <c r="C2431">
        <v>31</v>
      </c>
      <c r="D2431" t="s">
        <v>15</v>
      </c>
      <c r="E2431">
        <v>3116902</v>
      </c>
    </row>
    <row r="2432" spans="1:5" x14ac:dyDescent="0.35">
      <c r="A2432">
        <v>3117009</v>
      </c>
      <c r="B2432" t="s">
        <v>2706</v>
      </c>
      <c r="C2432">
        <v>31</v>
      </c>
      <c r="D2432" t="s">
        <v>15</v>
      </c>
      <c r="E2432">
        <v>3117009</v>
      </c>
    </row>
    <row r="2433" spans="1:5" x14ac:dyDescent="0.35">
      <c r="A2433">
        <v>3117108</v>
      </c>
      <c r="B2433" t="s">
        <v>2707</v>
      </c>
      <c r="C2433">
        <v>31</v>
      </c>
      <c r="D2433" t="s">
        <v>15</v>
      </c>
      <c r="E2433">
        <v>3117108</v>
      </c>
    </row>
    <row r="2434" spans="1:5" x14ac:dyDescent="0.35">
      <c r="A2434">
        <v>3117207</v>
      </c>
      <c r="B2434" t="s">
        <v>2708</v>
      </c>
      <c r="C2434">
        <v>31</v>
      </c>
      <c r="D2434" t="s">
        <v>15</v>
      </c>
      <c r="E2434">
        <v>3117207</v>
      </c>
    </row>
    <row r="2435" spans="1:5" x14ac:dyDescent="0.35">
      <c r="A2435">
        <v>3117306</v>
      </c>
      <c r="B2435" t="s">
        <v>2709</v>
      </c>
      <c r="C2435">
        <v>31</v>
      </c>
      <c r="D2435" t="s">
        <v>15</v>
      </c>
      <c r="E2435">
        <v>3117306</v>
      </c>
    </row>
    <row r="2436" spans="1:5" x14ac:dyDescent="0.35">
      <c r="A2436">
        <v>3117405</v>
      </c>
      <c r="B2436" t="s">
        <v>2710</v>
      </c>
      <c r="C2436">
        <v>31</v>
      </c>
      <c r="D2436" t="s">
        <v>15</v>
      </c>
      <c r="E2436">
        <v>3117405</v>
      </c>
    </row>
    <row r="2437" spans="1:5" x14ac:dyDescent="0.35">
      <c r="A2437">
        <v>3117504</v>
      </c>
      <c r="B2437" t="s">
        <v>2711</v>
      </c>
      <c r="C2437">
        <v>31</v>
      </c>
      <c r="D2437" t="s">
        <v>15</v>
      </c>
      <c r="E2437">
        <v>3117504</v>
      </c>
    </row>
    <row r="2438" spans="1:5" x14ac:dyDescent="0.35">
      <c r="A2438">
        <v>3117603</v>
      </c>
      <c r="B2438" t="s">
        <v>2712</v>
      </c>
      <c r="C2438">
        <v>31</v>
      </c>
      <c r="D2438" t="s">
        <v>15</v>
      </c>
      <c r="E2438">
        <v>3117603</v>
      </c>
    </row>
    <row r="2439" spans="1:5" x14ac:dyDescent="0.35">
      <c r="A2439">
        <v>3117702</v>
      </c>
      <c r="B2439" t="s">
        <v>2713</v>
      </c>
      <c r="C2439">
        <v>31</v>
      </c>
      <c r="D2439" t="s">
        <v>15</v>
      </c>
      <c r="E2439">
        <v>3117702</v>
      </c>
    </row>
    <row r="2440" spans="1:5" x14ac:dyDescent="0.35">
      <c r="A2440">
        <v>3117801</v>
      </c>
      <c r="B2440" t="s">
        <v>2714</v>
      </c>
      <c r="C2440">
        <v>31</v>
      </c>
      <c r="D2440" t="s">
        <v>15</v>
      </c>
      <c r="E2440">
        <v>3117801</v>
      </c>
    </row>
    <row r="2441" spans="1:5" x14ac:dyDescent="0.35">
      <c r="A2441">
        <v>3117836</v>
      </c>
      <c r="B2441" t="s">
        <v>2715</v>
      </c>
      <c r="C2441">
        <v>31</v>
      </c>
      <c r="D2441" t="s">
        <v>15</v>
      </c>
      <c r="E2441">
        <v>3117836</v>
      </c>
    </row>
    <row r="2442" spans="1:5" x14ac:dyDescent="0.35">
      <c r="A2442">
        <v>3117876</v>
      </c>
      <c r="B2442" t="s">
        <v>2716</v>
      </c>
      <c r="C2442">
        <v>31</v>
      </c>
      <c r="D2442" t="s">
        <v>15</v>
      </c>
      <c r="E2442">
        <v>3117876</v>
      </c>
    </row>
    <row r="2443" spans="1:5" x14ac:dyDescent="0.35">
      <c r="A2443">
        <v>3117900</v>
      </c>
      <c r="B2443" t="s">
        <v>2717</v>
      </c>
      <c r="C2443">
        <v>31</v>
      </c>
      <c r="D2443" t="s">
        <v>15</v>
      </c>
      <c r="E2443">
        <v>3117900</v>
      </c>
    </row>
    <row r="2444" spans="1:5" x14ac:dyDescent="0.35">
      <c r="A2444">
        <v>3118007</v>
      </c>
      <c r="B2444" t="s">
        <v>2718</v>
      </c>
      <c r="C2444">
        <v>31</v>
      </c>
      <c r="D2444" t="s">
        <v>15</v>
      </c>
      <c r="E2444">
        <v>3118007</v>
      </c>
    </row>
    <row r="2445" spans="1:5" x14ac:dyDescent="0.35">
      <c r="A2445">
        <v>3118106</v>
      </c>
      <c r="B2445" t="s">
        <v>2719</v>
      </c>
      <c r="C2445">
        <v>31</v>
      </c>
      <c r="D2445" t="s">
        <v>15</v>
      </c>
      <c r="E2445">
        <v>3118106</v>
      </c>
    </row>
    <row r="2446" spans="1:5" x14ac:dyDescent="0.35">
      <c r="A2446">
        <v>3118205</v>
      </c>
      <c r="B2446" t="s">
        <v>2720</v>
      </c>
      <c r="C2446">
        <v>31</v>
      </c>
      <c r="D2446" t="s">
        <v>15</v>
      </c>
      <c r="E2446">
        <v>3118205</v>
      </c>
    </row>
    <row r="2447" spans="1:5" x14ac:dyDescent="0.35">
      <c r="A2447">
        <v>3118304</v>
      </c>
      <c r="B2447" t="s">
        <v>2721</v>
      </c>
      <c r="C2447">
        <v>31</v>
      </c>
      <c r="D2447" t="s">
        <v>15</v>
      </c>
      <c r="E2447">
        <v>3118304</v>
      </c>
    </row>
    <row r="2448" spans="1:5" x14ac:dyDescent="0.35">
      <c r="A2448">
        <v>3118403</v>
      </c>
      <c r="B2448" t="s">
        <v>2722</v>
      </c>
      <c r="C2448">
        <v>31</v>
      </c>
      <c r="D2448" t="s">
        <v>15</v>
      </c>
      <c r="E2448">
        <v>3118403</v>
      </c>
    </row>
    <row r="2449" spans="1:5" x14ac:dyDescent="0.35">
      <c r="A2449">
        <v>3118502</v>
      </c>
      <c r="B2449" t="s">
        <v>2723</v>
      </c>
      <c r="C2449">
        <v>31</v>
      </c>
      <c r="D2449" t="s">
        <v>15</v>
      </c>
      <c r="E2449">
        <v>3118502</v>
      </c>
    </row>
    <row r="2450" spans="1:5" x14ac:dyDescent="0.35">
      <c r="A2450">
        <v>3118601</v>
      </c>
      <c r="B2450" t="s">
        <v>2724</v>
      </c>
      <c r="C2450">
        <v>31</v>
      </c>
      <c r="D2450" t="s">
        <v>15</v>
      </c>
      <c r="E2450">
        <v>3118601</v>
      </c>
    </row>
    <row r="2451" spans="1:5" x14ac:dyDescent="0.35">
      <c r="A2451">
        <v>3118700</v>
      </c>
      <c r="B2451" t="s">
        <v>2725</v>
      </c>
      <c r="C2451">
        <v>31</v>
      </c>
      <c r="D2451" t="s">
        <v>15</v>
      </c>
      <c r="E2451">
        <v>3118700</v>
      </c>
    </row>
    <row r="2452" spans="1:5" x14ac:dyDescent="0.35">
      <c r="A2452">
        <v>3118809</v>
      </c>
      <c r="B2452" t="s">
        <v>2726</v>
      </c>
      <c r="C2452">
        <v>31</v>
      </c>
      <c r="D2452" t="s">
        <v>15</v>
      </c>
      <c r="E2452">
        <v>3118809</v>
      </c>
    </row>
    <row r="2453" spans="1:5" x14ac:dyDescent="0.35">
      <c r="A2453">
        <v>3118908</v>
      </c>
      <c r="B2453" t="s">
        <v>2727</v>
      </c>
      <c r="C2453">
        <v>31</v>
      </c>
      <c r="D2453" t="s">
        <v>15</v>
      </c>
      <c r="E2453">
        <v>3118908</v>
      </c>
    </row>
    <row r="2454" spans="1:5" x14ac:dyDescent="0.35">
      <c r="A2454">
        <v>3119005</v>
      </c>
      <c r="B2454" t="s">
        <v>2728</v>
      </c>
      <c r="C2454">
        <v>31</v>
      </c>
      <c r="D2454" t="s">
        <v>15</v>
      </c>
      <c r="E2454">
        <v>3119005</v>
      </c>
    </row>
    <row r="2455" spans="1:5" x14ac:dyDescent="0.35">
      <c r="A2455">
        <v>3119104</v>
      </c>
      <c r="B2455" t="s">
        <v>2729</v>
      </c>
      <c r="C2455">
        <v>31</v>
      </c>
      <c r="D2455" t="s">
        <v>15</v>
      </c>
      <c r="E2455">
        <v>3119104</v>
      </c>
    </row>
    <row r="2456" spans="1:5" x14ac:dyDescent="0.35">
      <c r="A2456">
        <v>3119203</v>
      </c>
      <c r="B2456" t="s">
        <v>2730</v>
      </c>
      <c r="C2456">
        <v>31</v>
      </c>
      <c r="D2456" t="s">
        <v>15</v>
      </c>
      <c r="E2456">
        <v>3119203</v>
      </c>
    </row>
    <row r="2457" spans="1:5" x14ac:dyDescent="0.35">
      <c r="A2457">
        <v>3119302</v>
      </c>
      <c r="B2457" t="s">
        <v>2731</v>
      </c>
      <c r="C2457">
        <v>31</v>
      </c>
      <c r="D2457" t="s">
        <v>15</v>
      </c>
      <c r="E2457">
        <v>3119302</v>
      </c>
    </row>
    <row r="2458" spans="1:5" x14ac:dyDescent="0.35">
      <c r="A2458">
        <v>3119401</v>
      </c>
      <c r="B2458" t="s">
        <v>2732</v>
      </c>
      <c r="C2458">
        <v>31</v>
      </c>
      <c r="D2458" t="s">
        <v>15</v>
      </c>
      <c r="E2458">
        <v>3119401</v>
      </c>
    </row>
    <row r="2459" spans="1:5" x14ac:dyDescent="0.35">
      <c r="A2459">
        <v>3119500</v>
      </c>
      <c r="B2459" t="s">
        <v>2733</v>
      </c>
      <c r="C2459">
        <v>31</v>
      </c>
      <c r="D2459" t="s">
        <v>15</v>
      </c>
      <c r="E2459">
        <v>3119500</v>
      </c>
    </row>
    <row r="2460" spans="1:5" x14ac:dyDescent="0.35">
      <c r="A2460">
        <v>3119609</v>
      </c>
      <c r="B2460" t="s">
        <v>2734</v>
      </c>
      <c r="C2460">
        <v>31</v>
      </c>
      <c r="D2460" t="s">
        <v>15</v>
      </c>
      <c r="E2460">
        <v>3119609</v>
      </c>
    </row>
    <row r="2461" spans="1:5" x14ac:dyDescent="0.35">
      <c r="A2461">
        <v>3119708</v>
      </c>
      <c r="B2461" t="s">
        <v>2735</v>
      </c>
      <c r="C2461">
        <v>31</v>
      </c>
      <c r="D2461" t="s">
        <v>15</v>
      </c>
      <c r="E2461">
        <v>3119708</v>
      </c>
    </row>
    <row r="2462" spans="1:5" x14ac:dyDescent="0.35">
      <c r="A2462">
        <v>3119807</v>
      </c>
      <c r="B2462" t="s">
        <v>2736</v>
      </c>
      <c r="C2462">
        <v>31</v>
      </c>
      <c r="D2462" t="s">
        <v>15</v>
      </c>
      <c r="E2462">
        <v>3119807</v>
      </c>
    </row>
    <row r="2463" spans="1:5" x14ac:dyDescent="0.35">
      <c r="A2463">
        <v>3119906</v>
      </c>
      <c r="B2463" t="s">
        <v>2737</v>
      </c>
      <c r="C2463">
        <v>31</v>
      </c>
      <c r="D2463" t="s">
        <v>15</v>
      </c>
      <c r="E2463">
        <v>3119906</v>
      </c>
    </row>
    <row r="2464" spans="1:5" x14ac:dyDescent="0.35">
      <c r="A2464">
        <v>3119955</v>
      </c>
      <c r="B2464" t="s">
        <v>2738</v>
      </c>
      <c r="C2464">
        <v>31</v>
      </c>
      <c r="D2464" t="s">
        <v>15</v>
      </c>
      <c r="E2464">
        <v>3119955</v>
      </c>
    </row>
    <row r="2465" spans="1:5" x14ac:dyDescent="0.35">
      <c r="A2465">
        <v>3120003</v>
      </c>
      <c r="B2465" t="s">
        <v>2739</v>
      </c>
      <c r="C2465">
        <v>31</v>
      </c>
      <c r="D2465" t="s">
        <v>15</v>
      </c>
      <c r="E2465">
        <v>3120003</v>
      </c>
    </row>
    <row r="2466" spans="1:5" x14ac:dyDescent="0.35">
      <c r="A2466">
        <v>3120102</v>
      </c>
      <c r="B2466" t="s">
        <v>2740</v>
      </c>
      <c r="C2466">
        <v>31</v>
      </c>
      <c r="D2466" t="s">
        <v>15</v>
      </c>
      <c r="E2466">
        <v>3120102</v>
      </c>
    </row>
    <row r="2467" spans="1:5" x14ac:dyDescent="0.35">
      <c r="A2467">
        <v>3120151</v>
      </c>
      <c r="B2467" t="s">
        <v>2741</v>
      </c>
      <c r="C2467">
        <v>31</v>
      </c>
      <c r="D2467" t="s">
        <v>15</v>
      </c>
      <c r="E2467">
        <v>3120151</v>
      </c>
    </row>
    <row r="2468" spans="1:5" x14ac:dyDescent="0.35">
      <c r="A2468">
        <v>3120201</v>
      </c>
      <c r="B2468" t="s">
        <v>2742</v>
      </c>
      <c r="C2468">
        <v>31</v>
      </c>
      <c r="D2468" t="s">
        <v>15</v>
      </c>
      <c r="E2468">
        <v>3120201</v>
      </c>
    </row>
    <row r="2469" spans="1:5" x14ac:dyDescent="0.35">
      <c r="A2469">
        <v>3120300</v>
      </c>
      <c r="B2469" t="s">
        <v>2743</v>
      </c>
      <c r="C2469">
        <v>31</v>
      </c>
      <c r="D2469" t="s">
        <v>15</v>
      </c>
      <c r="E2469">
        <v>3120300</v>
      </c>
    </row>
    <row r="2470" spans="1:5" x14ac:dyDescent="0.35">
      <c r="A2470">
        <v>3120409</v>
      </c>
      <c r="B2470" t="s">
        <v>2744</v>
      </c>
      <c r="C2470">
        <v>31</v>
      </c>
      <c r="D2470" t="s">
        <v>15</v>
      </c>
      <c r="E2470">
        <v>3120409</v>
      </c>
    </row>
    <row r="2471" spans="1:5" x14ac:dyDescent="0.35">
      <c r="A2471">
        <v>3120508</v>
      </c>
      <c r="B2471" t="s">
        <v>2745</v>
      </c>
      <c r="C2471">
        <v>31</v>
      </c>
      <c r="D2471" t="s">
        <v>15</v>
      </c>
      <c r="E2471">
        <v>3120508</v>
      </c>
    </row>
    <row r="2472" spans="1:5" x14ac:dyDescent="0.35">
      <c r="A2472">
        <v>3120607</v>
      </c>
      <c r="B2472" t="s">
        <v>2746</v>
      </c>
      <c r="C2472">
        <v>31</v>
      </c>
      <c r="D2472" t="s">
        <v>15</v>
      </c>
      <c r="E2472">
        <v>3120607</v>
      </c>
    </row>
    <row r="2473" spans="1:5" x14ac:dyDescent="0.35">
      <c r="A2473">
        <v>3120706</v>
      </c>
      <c r="B2473" t="s">
        <v>2747</v>
      </c>
      <c r="C2473">
        <v>31</v>
      </c>
      <c r="D2473" t="s">
        <v>15</v>
      </c>
      <c r="E2473">
        <v>3120706</v>
      </c>
    </row>
    <row r="2474" spans="1:5" x14ac:dyDescent="0.35">
      <c r="A2474">
        <v>3120805</v>
      </c>
      <c r="B2474" t="s">
        <v>2748</v>
      </c>
      <c r="C2474">
        <v>31</v>
      </c>
      <c r="D2474" t="s">
        <v>15</v>
      </c>
      <c r="E2474">
        <v>3120805</v>
      </c>
    </row>
    <row r="2475" spans="1:5" x14ac:dyDescent="0.35">
      <c r="A2475">
        <v>3120839</v>
      </c>
      <c r="B2475" t="s">
        <v>2749</v>
      </c>
      <c r="C2475">
        <v>31</v>
      </c>
      <c r="D2475" t="s">
        <v>15</v>
      </c>
      <c r="E2475">
        <v>3120839</v>
      </c>
    </row>
    <row r="2476" spans="1:5" x14ac:dyDescent="0.35">
      <c r="A2476">
        <v>3120870</v>
      </c>
      <c r="B2476" t="s">
        <v>2750</v>
      </c>
      <c r="C2476">
        <v>31</v>
      </c>
      <c r="D2476" t="s">
        <v>15</v>
      </c>
      <c r="E2476">
        <v>3120870</v>
      </c>
    </row>
    <row r="2477" spans="1:5" x14ac:dyDescent="0.35">
      <c r="A2477">
        <v>3120904</v>
      </c>
      <c r="B2477" t="s">
        <v>2751</v>
      </c>
      <c r="C2477">
        <v>31</v>
      </c>
      <c r="D2477" t="s">
        <v>15</v>
      </c>
      <c r="E2477">
        <v>3120904</v>
      </c>
    </row>
    <row r="2478" spans="1:5" x14ac:dyDescent="0.35">
      <c r="A2478">
        <v>3121001</v>
      </c>
      <c r="B2478" t="s">
        <v>2752</v>
      </c>
      <c r="C2478">
        <v>31</v>
      </c>
      <c r="D2478" t="s">
        <v>15</v>
      </c>
      <c r="E2478">
        <v>3121001</v>
      </c>
    </row>
    <row r="2479" spans="1:5" x14ac:dyDescent="0.35">
      <c r="A2479">
        <v>3121100</v>
      </c>
      <c r="B2479" t="s">
        <v>2753</v>
      </c>
      <c r="C2479">
        <v>31</v>
      </c>
      <c r="D2479" t="s">
        <v>15</v>
      </c>
      <c r="E2479">
        <v>3121100</v>
      </c>
    </row>
    <row r="2480" spans="1:5" x14ac:dyDescent="0.35">
      <c r="A2480">
        <v>3121209</v>
      </c>
      <c r="B2480" t="s">
        <v>2754</v>
      </c>
      <c r="C2480">
        <v>31</v>
      </c>
      <c r="D2480" t="s">
        <v>15</v>
      </c>
      <c r="E2480">
        <v>3121209</v>
      </c>
    </row>
    <row r="2481" spans="1:5" x14ac:dyDescent="0.35">
      <c r="A2481">
        <v>3121258</v>
      </c>
      <c r="B2481" t="s">
        <v>2755</v>
      </c>
      <c r="C2481">
        <v>31</v>
      </c>
      <c r="D2481" t="s">
        <v>15</v>
      </c>
      <c r="E2481">
        <v>3121258</v>
      </c>
    </row>
    <row r="2482" spans="1:5" x14ac:dyDescent="0.35">
      <c r="A2482">
        <v>3121308</v>
      </c>
      <c r="B2482" t="s">
        <v>2756</v>
      </c>
      <c r="C2482">
        <v>31</v>
      </c>
      <c r="D2482" t="s">
        <v>15</v>
      </c>
      <c r="E2482">
        <v>3121308</v>
      </c>
    </row>
    <row r="2483" spans="1:5" x14ac:dyDescent="0.35">
      <c r="A2483">
        <v>3121407</v>
      </c>
      <c r="B2483" t="s">
        <v>2757</v>
      </c>
      <c r="C2483">
        <v>31</v>
      </c>
      <c r="D2483" t="s">
        <v>15</v>
      </c>
      <c r="E2483">
        <v>3121407</v>
      </c>
    </row>
    <row r="2484" spans="1:5" x14ac:dyDescent="0.35">
      <c r="A2484">
        <v>3121506</v>
      </c>
      <c r="B2484" t="s">
        <v>2758</v>
      </c>
      <c r="C2484">
        <v>31</v>
      </c>
      <c r="D2484" t="s">
        <v>15</v>
      </c>
      <c r="E2484">
        <v>3121506</v>
      </c>
    </row>
    <row r="2485" spans="1:5" x14ac:dyDescent="0.35">
      <c r="A2485">
        <v>3121605</v>
      </c>
      <c r="B2485" t="s">
        <v>2759</v>
      </c>
      <c r="C2485">
        <v>31</v>
      </c>
      <c r="D2485" t="s">
        <v>15</v>
      </c>
      <c r="E2485">
        <v>3121605</v>
      </c>
    </row>
    <row r="2486" spans="1:5" x14ac:dyDescent="0.35">
      <c r="A2486">
        <v>3121704</v>
      </c>
      <c r="B2486" t="s">
        <v>2760</v>
      </c>
      <c r="C2486">
        <v>31</v>
      </c>
      <c r="D2486" t="s">
        <v>15</v>
      </c>
      <c r="E2486">
        <v>3121704</v>
      </c>
    </row>
    <row r="2487" spans="1:5" x14ac:dyDescent="0.35">
      <c r="A2487">
        <v>3121803</v>
      </c>
      <c r="B2487" t="s">
        <v>2761</v>
      </c>
      <c r="C2487">
        <v>31</v>
      </c>
      <c r="D2487" t="s">
        <v>15</v>
      </c>
      <c r="E2487">
        <v>3121803</v>
      </c>
    </row>
    <row r="2488" spans="1:5" x14ac:dyDescent="0.35">
      <c r="A2488">
        <v>3121902</v>
      </c>
      <c r="B2488" t="s">
        <v>2762</v>
      </c>
      <c r="C2488">
        <v>31</v>
      </c>
      <c r="D2488" t="s">
        <v>15</v>
      </c>
      <c r="E2488">
        <v>3121902</v>
      </c>
    </row>
    <row r="2489" spans="1:5" x14ac:dyDescent="0.35">
      <c r="A2489">
        <v>3122009</v>
      </c>
      <c r="B2489" t="s">
        <v>2763</v>
      </c>
      <c r="C2489">
        <v>31</v>
      </c>
      <c r="D2489" t="s">
        <v>15</v>
      </c>
      <c r="E2489">
        <v>3122009</v>
      </c>
    </row>
    <row r="2490" spans="1:5" x14ac:dyDescent="0.35">
      <c r="A2490">
        <v>3122108</v>
      </c>
      <c r="B2490" t="s">
        <v>2764</v>
      </c>
      <c r="C2490">
        <v>31</v>
      </c>
      <c r="D2490" t="s">
        <v>15</v>
      </c>
      <c r="E2490">
        <v>3122108</v>
      </c>
    </row>
    <row r="2491" spans="1:5" x14ac:dyDescent="0.35">
      <c r="A2491">
        <v>3122207</v>
      </c>
      <c r="B2491" t="s">
        <v>2765</v>
      </c>
      <c r="C2491">
        <v>31</v>
      </c>
      <c r="D2491" t="s">
        <v>15</v>
      </c>
      <c r="E2491">
        <v>3122207</v>
      </c>
    </row>
    <row r="2492" spans="1:5" x14ac:dyDescent="0.35">
      <c r="A2492">
        <v>3122306</v>
      </c>
      <c r="B2492" t="s">
        <v>2766</v>
      </c>
      <c r="C2492">
        <v>31</v>
      </c>
      <c r="D2492" t="s">
        <v>15</v>
      </c>
      <c r="E2492">
        <v>3122306</v>
      </c>
    </row>
    <row r="2493" spans="1:5" x14ac:dyDescent="0.35">
      <c r="A2493">
        <v>3122355</v>
      </c>
      <c r="B2493" t="s">
        <v>2767</v>
      </c>
      <c r="C2493">
        <v>31</v>
      </c>
      <c r="D2493" t="s">
        <v>15</v>
      </c>
      <c r="E2493">
        <v>3122355</v>
      </c>
    </row>
    <row r="2494" spans="1:5" x14ac:dyDescent="0.35">
      <c r="A2494">
        <v>3122405</v>
      </c>
      <c r="B2494" t="s">
        <v>2768</v>
      </c>
      <c r="C2494">
        <v>31</v>
      </c>
      <c r="D2494" t="s">
        <v>15</v>
      </c>
      <c r="E2494">
        <v>3122405</v>
      </c>
    </row>
    <row r="2495" spans="1:5" x14ac:dyDescent="0.35">
      <c r="A2495">
        <v>3122454</v>
      </c>
      <c r="B2495" t="s">
        <v>2769</v>
      </c>
      <c r="C2495">
        <v>31</v>
      </c>
      <c r="D2495" t="s">
        <v>15</v>
      </c>
      <c r="E2495">
        <v>3122454</v>
      </c>
    </row>
    <row r="2496" spans="1:5" x14ac:dyDescent="0.35">
      <c r="A2496">
        <v>3122470</v>
      </c>
      <c r="B2496" t="s">
        <v>2770</v>
      </c>
      <c r="C2496">
        <v>31</v>
      </c>
      <c r="D2496" t="s">
        <v>15</v>
      </c>
      <c r="E2496">
        <v>3122470</v>
      </c>
    </row>
    <row r="2497" spans="1:5" x14ac:dyDescent="0.35">
      <c r="A2497">
        <v>3122504</v>
      </c>
      <c r="B2497" t="s">
        <v>2771</v>
      </c>
      <c r="C2497">
        <v>31</v>
      </c>
      <c r="D2497" t="s">
        <v>15</v>
      </c>
      <c r="E2497">
        <v>3122504</v>
      </c>
    </row>
    <row r="2498" spans="1:5" x14ac:dyDescent="0.35">
      <c r="A2498">
        <v>3122603</v>
      </c>
      <c r="B2498" t="s">
        <v>2772</v>
      </c>
      <c r="C2498">
        <v>31</v>
      </c>
      <c r="D2498" t="s">
        <v>15</v>
      </c>
      <c r="E2498">
        <v>3122603</v>
      </c>
    </row>
    <row r="2499" spans="1:5" x14ac:dyDescent="0.35">
      <c r="A2499">
        <v>3122702</v>
      </c>
      <c r="B2499" t="s">
        <v>2773</v>
      </c>
      <c r="C2499">
        <v>31</v>
      </c>
      <c r="D2499" t="s">
        <v>15</v>
      </c>
      <c r="E2499">
        <v>3122702</v>
      </c>
    </row>
    <row r="2500" spans="1:5" x14ac:dyDescent="0.35">
      <c r="A2500">
        <v>3122801</v>
      </c>
      <c r="B2500" t="s">
        <v>2774</v>
      </c>
      <c r="C2500">
        <v>31</v>
      </c>
      <c r="D2500" t="s">
        <v>15</v>
      </c>
      <c r="E2500">
        <v>3122801</v>
      </c>
    </row>
    <row r="2501" spans="1:5" x14ac:dyDescent="0.35">
      <c r="A2501">
        <v>3122900</v>
      </c>
      <c r="B2501" t="s">
        <v>2775</v>
      </c>
      <c r="C2501">
        <v>31</v>
      </c>
      <c r="D2501" t="s">
        <v>15</v>
      </c>
      <c r="E2501">
        <v>3122900</v>
      </c>
    </row>
    <row r="2502" spans="1:5" x14ac:dyDescent="0.35">
      <c r="A2502">
        <v>3123007</v>
      </c>
      <c r="B2502" t="s">
        <v>2776</v>
      </c>
      <c r="C2502">
        <v>31</v>
      </c>
      <c r="D2502" t="s">
        <v>15</v>
      </c>
      <c r="E2502">
        <v>3123007</v>
      </c>
    </row>
    <row r="2503" spans="1:5" x14ac:dyDescent="0.35">
      <c r="A2503">
        <v>3123106</v>
      </c>
      <c r="B2503" t="s">
        <v>2777</v>
      </c>
      <c r="C2503">
        <v>31</v>
      </c>
      <c r="D2503" t="s">
        <v>15</v>
      </c>
      <c r="E2503">
        <v>3123106</v>
      </c>
    </row>
    <row r="2504" spans="1:5" x14ac:dyDescent="0.35">
      <c r="A2504">
        <v>3123205</v>
      </c>
      <c r="B2504" t="s">
        <v>2778</v>
      </c>
      <c r="C2504">
        <v>31</v>
      </c>
      <c r="D2504" t="s">
        <v>15</v>
      </c>
      <c r="E2504">
        <v>3123205</v>
      </c>
    </row>
    <row r="2505" spans="1:5" x14ac:dyDescent="0.35">
      <c r="A2505">
        <v>3123304</v>
      </c>
      <c r="B2505" t="s">
        <v>2779</v>
      </c>
      <c r="C2505">
        <v>31</v>
      </c>
      <c r="D2505" t="s">
        <v>15</v>
      </c>
      <c r="E2505">
        <v>3123304</v>
      </c>
    </row>
    <row r="2506" spans="1:5" x14ac:dyDescent="0.35">
      <c r="A2506">
        <v>3123403</v>
      </c>
      <c r="B2506" t="s">
        <v>2780</v>
      </c>
      <c r="C2506">
        <v>31</v>
      </c>
      <c r="D2506" t="s">
        <v>15</v>
      </c>
      <c r="E2506">
        <v>3123403</v>
      </c>
    </row>
    <row r="2507" spans="1:5" x14ac:dyDescent="0.35">
      <c r="A2507">
        <v>3123502</v>
      </c>
      <c r="B2507" t="s">
        <v>2781</v>
      </c>
      <c r="C2507">
        <v>31</v>
      </c>
      <c r="D2507" t="s">
        <v>15</v>
      </c>
      <c r="E2507">
        <v>3123502</v>
      </c>
    </row>
    <row r="2508" spans="1:5" x14ac:dyDescent="0.35">
      <c r="A2508">
        <v>3123528</v>
      </c>
      <c r="B2508" t="s">
        <v>2782</v>
      </c>
      <c r="C2508">
        <v>31</v>
      </c>
      <c r="D2508" t="s">
        <v>15</v>
      </c>
      <c r="E2508">
        <v>3123528</v>
      </c>
    </row>
    <row r="2509" spans="1:5" x14ac:dyDescent="0.35">
      <c r="A2509">
        <v>3123601</v>
      </c>
      <c r="B2509" t="s">
        <v>2783</v>
      </c>
      <c r="C2509">
        <v>31</v>
      </c>
      <c r="D2509" t="s">
        <v>15</v>
      </c>
      <c r="E2509">
        <v>3123601</v>
      </c>
    </row>
    <row r="2510" spans="1:5" x14ac:dyDescent="0.35">
      <c r="A2510">
        <v>3123700</v>
      </c>
      <c r="B2510" t="s">
        <v>2784</v>
      </c>
      <c r="C2510">
        <v>31</v>
      </c>
      <c r="D2510" t="s">
        <v>15</v>
      </c>
      <c r="E2510">
        <v>3123700</v>
      </c>
    </row>
    <row r="2511" spans="1:5" x14ac:dyDescent="0.35">
      <c r="A2511">
        <v>3123809</v>
      </c>
      <c r="B2511" t="s">
        <v>2785</v>
      </c>
      <c r="C2511">
        <v>31</v>
      </c>
      <c r="D2511" t="s">
        <v>15</v>
      </c>
      <c r="E2511">
        <v>3123809</v>
      </c>
    </row>
    <row r="2512" spans="1:5" x14ac:dyDescent="0.35">
      <c r="A2512">
        <v>3123858</v>
      </c>
      <c r="B2512" t="s">
        <v>2786</v>
      </c>
      <c r="C2512">
        <v>31</v>
      </c>
      <c r="D2512" t="s">
        <v>15</v>
      </c>
      <c r="E2512">
        <v>3123858</v>
      </c>
    </row>
    <row r="2513" spans="1:5" x14ac:dyDescent="0.35">
      <c r="A2513">
        <v>3123908</v>
      </c>
      <c r="B2513" t="s">
        <v>2787</v>
      </c>
      <c r="C2513">
        <v>31</v>
      </c>
      <c r="D2513" t="s">
        <v>15</v>
      </c>
      <c r="E2513">
        <v>3123908</v>
      </c>
    </row>
    <row r="2514" spans="1:5" x14ac:dyDescent="0.35">
      <c r="A2514">
        <v>3124005</v>
      </c>
      <c r="B2514" t="s">
        <v>2788</v>
      </c>
      <c r="C2514">
        <v>31</v>
      </c>
      <c r="D2514" t="s">
        <v>15</v>
      </c>
      <c r="E2514">
        <v>3124005</v>
      </c>
    </row>
    <row r="2515" spans="1:5" x14ac:dyDescent="0.35">
      <c r="A2515">
        <v>3124104</v>
      </c>
      <c r="B2515" t="s">
        <v>2789</v>
      </c>
      <c r="C2515">
        <v>31</v>
      </c>
      <c r="D2515" t="s">
        <v>15</v>
      </c>
      <c r="E2515">
        <v>3124104</v>
      </c>
    </row>
    <row r="2516" spans="1:5" x14ac:dyDescent="0.35">
      <c r="A2516">
        <v>3124203</v>
      </c>
      <c r="B2516" t="s">
        <v>2790</v>
      </c>
      <c r="C2516">
        <v>31</v>
      </c>
      <c r="D2516" t="s">
        <v>15</v>
      </c>
      <c r="E2516">
        <v>3124203</v>
      </c>
    </row>
    <row r="2517" spans="1:5" x14ac:dyDescent="0.35">
      <c r="A2517">
        <v>3124302</v>
      </c>
      <c r="B2517" t="s">
        <v>2791</v>
      </c>
      <c r="C2517">
        <v>31</v>
      </c>
      <c r="D2517" t="s">
        <v>15</v>
      </c>
      <c r="E2517">
        <v>3124302</v>
      </c>
    </row>
    <row r="2518" spans="1:5" x14ac:dyDescent="0.35">
      <c r="A2518">
        <v>3124401</v>
      </c>
      <c r="B2518" t="s">
        <v>2792</v>
      </c>
      <c r="C2518">
        <v>31</v>
      </c>
      <c r="D2518" t="s">
        <v>15</v>
      </c>
      <c r="E2518">
        <v>3124401</v>
      </c>
    </row>
    <row r="2519" spans="1:5" x14ac:dyDescent="0.35">
      <c r="A2519">
        <v>3124500</v>
      </c>
      <c r="B2519" t="s">
        <v>2793</v>
      </c>
      <c r="C2519">
        <v>31</v>
      </c>
      <c r="D2519" t="s">
        <v>15</v>
      </c>
      <c r="E2519">
        <v>3124500</v>
      </c>
    </row>
    <row r="2520" spans="1:5" x14ac:dyDescent="0.35">
      <c r="A2520">
        <v>3124609</v>
      </c>
      <c r="B2520" t="s">
        <v>2794</v>
      </c>
      <c r="C2520">
        <v>31</v>
      </c>
      <c r="D2520" t="s">
        <v>15</v>
      </c>
      <c r="E2520">
        <v>3124609</v>
      </c>
    </row>
    <row r="2521" spans="1:5" x14ac:dyDescent="0.35">
      <c r="A2521">
        <v>3124708</v>
      </c>
      <c r="B2521" t="s">
        <v>2795</v>
      </c>
      <c r="C2521">
        <v>31</v>
      </c>
      <c r="D2521" t="s">
        <v>15</v>
      </c>
      <c r="E2521">
        <v>3124708</v>
      </c>
    </row>
    <row r="2522" spans="1:5" x14ac:dyDescent="0.35">
      <c r="A2522">
        <v>3124807</v>
      </c>
      <c r="B2522" t="s">
        <v>2796</v>
      </c>
      <c r="C2522">
        <v>31</v>
      </c>
      <c r="D2522" t="s">
        <v>15</v>
      </c>
      <c r="E2522">
        <v>3124807</v>
      </c>
    </row>
    <row r="2523" spans="1:5" x14ac:dyDescent="0.35">
      <c r="A2523">
        <v>3124906</v>
      </c>
      <c r="B2523" t="s">
        <v>2797</v>
      </c>
      <c r="C2523">
        <v>31</v>
      </c>
      <c r="D2523" t="s">
        <v>15</v>
      </c>
      <c r="E2523">
        <v>3124906</v>
      </c>
    </row>
    <row r="2524" spans="1:5" x14ac:dyDescent="0.35">
      <c r="A2524">
        <v>3125002</v>
      </c>
      <c r="B2524" t="s">
        <v>2798</v>
      </c>
      <c r="C2524">
        <v>31</v>
      </c>
      <c r="D2524" t="s">
        <v>15</v>
      </c>
      <c r="E2524">
        <v>3125002</v>
      </c>
    </row>
    <row r="2525" spans="1:5" x14ac:dyDescent="0.35">
      <c r="A2525">
        <v>3125101</v>
      </c>
      <c r="B2525" t="s">
        <v>2799</v>
      </c>
      <c r="C2525">
        <v>31</v>
      </c>
      <c r="D2525" t="s">
        <v>15</v>
      </c>
      <c r="E2525">
        <v>3125101</v>
      </c>
    </row>
    <row r="2526" spans="1:5" x14ac:dyDescent="0.35">
      <c r="A2526">
        <v>3125200</v>
      </c>
      <c r="B2526" t="s">
        <v>2800</v>
      </c>
      <c r="C2526">
        <v>31</v>
      </c>
      <c r="D2526" t="s">
        <v>15</v>
      </c>
      <c r="E2526">
        <v>3125200</v>
      </c>
    </row>
    <row r="2527" spans="1:5" x14ac:dyDescent="0.35">
      <c r="A2527">
        <v>3125309</v>
      </c>
      <c r="B2527" t="s">
        <v>2801</v>
      </c>
      <c r="C2527">
        <v>31</v>
      </c>
      <c r="D2527" t="s">
        <v>15</v>
      </c>
      <c r="E2527">
        <v>3125309</v>
      </c>
    </row>
    <row r="2528" spans="1:5" x14ac:dyDescent="0.35">
      <c r="A2528">
        <v>3125408</v>
      </c>
      <c r="B2528" t="s">
        <v>2802</v>
      </c>
      <c r="C2528">
        <v>31</v>
      </c>
      <c r="D2528" t="s">
        <v>15</v>
      </c>
      <c r="E2528">
        <v>3125408</v>
      </c>
    </row>
    <row r="2529" spans="1:5" x14ac:dyDescent="0.35">
      <c r="A2529">
        <v>3125507</v>
      </c>
      <c r="B2529" t="s">
        <v>2803</v>
      </c>
      <c r="C2529">
        <v>31</v>
      </c>
      <c r="D2529" t="s">
        <v>15</v>
      </c>
      <c r="E2529">
        <v>3125507</v>
      </c>
    </row>
    <row r="2530" spans="1:5" x14ac:dyDescent="0.35">
      <c r="A2530">
        <v>3125606</v>
      </c>
      <c r="B2530" t="s">
        <v>2804</v>
      </c>
      <c r="C2530">
        <v>31</v>
      </c>
      <c r="D2530" t="s">
        <v>15</v>
      </c>
      <c r="E2530">
        <v>3125606</v>
      </c>
    </row>
    <row r="2531" spans="1:5" x14ac:dyDescent="0.35">
      <c r="A2531">
        <v>3125705</v>
      </c>
      <c r="B2531" t="s">
        <v>2805</v>
      </c>
      <c r="C2531">
        <v>31</v>
      </c>
      <c r="D2531" t="s">
        <v>15</v>
      </c>
      <c r="E2531">
        <v>3125705</v>
      </c>
    </row>
    <row r="2532" spans="1:5" x14ac:dyDescent="0.35">
      <c r="A2532">
        <v>3125804</v>
      </c>
      <c r="B2532" t="s">
        <v>2806</v>
      </c>
      <c r="C2532">
        <v>31</v>
      </c>
      <c r="D2532" t="s">
        <v>15</v>
      </c>
      <c r="E2532">
        <v>3125804</v>
      </c>
    </row>
    <row r="2533" spans="1:5" x14ac:dyDescent="0.35">
      <c r="A2533">
        <v>3125903</v>
      </c>
      <c r="B2533" t="s">
        <v>2807</v>
      </c>
      <c r="C2533">
        <v>31</v>
      </c>
      <c r="D2533" t="s">
        <v>15</v>
      </c>
      <c r="E2533">
        <v>3125903</v>
      </c>
    </row>
    <row r="2534" spans="1:5" x14ac:dyDescent="0.35">
      <c r="A2534">
        <v>3125952</v>
      </c>
      <c r="B2534" t="s">
        <v>2808</v>
      </c>
      <c r="C2534">
        <v>31</v>
      </c>
      <c r="D2534" t="s">
        <v>15</v>
      </c>
      <c r="E2534">
        <v>3125952</v>
      </c>
    </row>
    <row r="2535" spans="1:5" x14ac:dyDescent="0.35">
      <c r="A2535">
        <v>3126000</v>
      </c>
      <c r="B2535" t="s">
        <v>2809</v>
      </c>
      <c r="C2535">
        <v>31</v>
      </c>
      <c r="D2535" t="s">
        <v>15</v>
      </c>
      <c r="E2535">
        <v>3126000</v>
      </c>
    </row>
    <row r="2536" spans="1:5" x14ac:dyDescent="0.35">
      <c r="A2536">
        <v>3126109</v>
      </c>
      <c r="B2536" t="s">
        <v>2810</v>
      </c>
      <c r="C2536">
        <v>31</v>
      </c>
      <c r="D2536" t="s">
        <v>15</v>
      </c>
      <c r="E2536">
        <v>3126109</v>
      </c>
    </row>
    <row r="2537" spans="1:5" x14ac:dyDescent="0.35">
      <c r="A2537">
        <v>3126208</v>
      </c>
      <c r="B2537" t="s">
        <v>2811</v>
      </c>
      <c r="C2537">
        <v>31</v>
      </c>
      <c r="D2537" t="s">
        <v>15</v>
      </c>
      <c r="E2537">
        <v>3126208</v>
      </c>
    </row>
    <row r="2538" spans="1:5" x14ac:dyDescent="0.35">
      <c r="A2538">
        <v>3126307</v>
      </c>
      <c r="B2538" t="s">
        <v>2812</v>
      </c>
      <c r="C2538">
        <v>31</v>
      </c>
      <c r="D2538" t="s">
        <v>15</v>
      </c>
      <c r="E2538">
        <v>3126307</v>
      </c>
    </row>
    <row r="2539" spans="1:5" x14ac:dyDescent="0.35">
      <c r="A2539">
        <v>3126406</v>
      </c>
      <c r="B2539" t="s">
        <v>2813</v>
      </c>
      <c r="C2539">
        <v>31</v>
      </c>
      <c r="D2539" t="s">
        <v>15</v>
      </c>
      <c r="E2539">
        <v>3126406</v>
      </c>
    </row>
    <row r="2540" spans="1:5" x14ac:dyDescent="0.35">
      <c r="A2540">
        <v>3126505</v>
      </c>
      <c r="B2540" t="s">
        <v>2814</v>
      </c>
      <c r="C2540">
        <v>31</v>
      </c>
      <c r="D2540" t="s">
        <v>15</v>
      </c>
      <c r="E2540">
        <v>3126505</v>
      </c>
    </row>
    <row r="2541" spans="1:5" x14ac:dyDescent="0.35">
      <c r="A2541">
        <v>3126604</v>
      </c>
      <c r="B2541" t="s">
        <v>2815</v>
      </c>
      <c r="C2541">
        <v>31</v>
      </c>
      <c r="D2541" t="s">
        <v>15</v>
      </c>
      <c r="E2541">
        <v>3126604</v>
      </c>
    </row>
    <row r="2542" spans="1:5" x14ac:dyDescent="0.35">
      <c r="A2542">
        <v>3126703</v>
      </c>
      <c r="B2542" t="s">
        <v>2816</v>
      </c>
      <c r="C2542">
        <v>31</v>
      </c>
      <c r="D2542" t="s">
        <v>15</v>
      </c>
      <c r="E2542">
        <v>3126703</v>
      </c>
    </row>
    <row r="2543" spans="1:5" x14ac:dyDescent="0.35">
      <c r="A2543">
        <v>3126752</v>
      </c>
      <c r="B2543" t="s">
        <v>2817</v>
      </c>
      <c r="C2543">
        <v>31</v>
      </c>
      <c r="D2543" t="s">
        <v>15</v>
      </c>
      <c r="E2543">
        <v>3126752</v>
      </c>
    </row>
    <row r="2544" spans="1:5" x14ac:dyDescent="0.35">
      <c r="A2544">
        <v>3126802</v>
      </c>
      <c r="B2544" t="s">
        <v>2818</v>
      </c>
      <c r="C2544">
        <v>31</v>
      </c>
      <c r="D2544" t="s">
        <v>15</v>
      </c>
      <c r="E2544">
        <v>3126802</v>
      </c>
    </row>
    <row r="2545" spans="1:5" x14ac:dyDescent="0.35">
      <c r="A2545">
        <v>3126901</v>
      </c>
      <c r="B2545" t="s">
        <v>2819</v>
      </c>
      <c r="C2545">
        <v>31</v>
      </c>
      <c r="D2545" t="s">
        <v>15</v>
      </c>
      <c r="E2545">
        <v>3126901</v>
      </c>
    </row>
    <row r="2546" spans="1:5" x14ac:dyDescent="0.35">
      <c r="A2546">
        <v>3126950</v>
      </c>
      <c r="B2546" t="s">
        <v>2820</v>
      </c>
      <c r="C2546">
        <v>31</v>
      </c>
      <c r="D2546" t="s">
        <v>15</v>
      </c>
      <c r="E2546">
        <v>3126950</v>
      </c>
    </row>
    <row r="2547" spans="1:5" x14ac:dyDescent="0.35">
      <c r="A2547">
        <v>3127008</v>
      </c>
      <c r="B2547" t="s">
        <v>2821</v>
      </c>
      <c r="C2547">
        <v>31</v>
      </c>
      <c r="D2547" t="s">
        <v>15</v>
      </c>
      <c r="E2547">
        <v>3127008</v>
      </c>
    </row>
    <row r="2548" spans="1:5" x14ac:dyDescent="0.35">
      <c r="A2548">
        <v>3127057</v>
      </c>
      <c r="B2548" t="s">
        <v>2822</v>
      </c>
      <c r="C2548">
        <v>31</v>
      </c>
      <c r="D2548" t="s">
        <v>15</v>
      </c>
      <c r="E2548">
        <v>3127057</v>
      </c>
    </row>
    <row r="2549" spans="1:5" x14ac:dyDescent="0.35">
      <c r="A2549">
        <v>3127073</v>
      </c>
      <c r="B2549" t="s">
        <v>2823</v>
      </c>
      <c r="C2549">
        <v>31</v>
      </c>
      <c r="D2549" t="s">
        <v>15</v>
      </c>
      <c r="E2549">
        <v>3127073</v>
      </c>
    </row>
    <row r="2550" spans="1:5" x14ac:dyDescent="0.35">
      <c r="A2550">
        <v>3127107</v>
      </c>
      <c r="B2550" t="s">
        <v>2824</v>
      </c>
      <c r="C2550">
        <v>31</v>
      </c>
      <c r="D2550" t="s">
        <v>15</v>
      </c>
      <c r="E2550">
        <v>3127107</v>
      </c>
    </row>
    <row r="2551" spans="1:5" x14ac:dyDescent="0.35">
      <c r="A2551">
        <v>3127206</v>
      </c>
      <c r="B2551" t="s">
        <v>2825</v>
      </c>
      <c r="C2551">
        <v>31</v>
      </c>
      <c r="D2551" t="s">
        <v>15</v>
      </c>
      <c r="E2551">
        <v>3127206</v>
      </c>
    </row>
    <row r="2552" spans="1:5" x14ac:dyDescent="0.35">
      <c r="A2552">
        <v>3127305</v>
      </c>
      <c r="B2552" t="s">
        <v>2826</v>
      </c>
      <c r="C2552">
        <v>31</v>
      </c>
      <c r="D2552" t="s">
        <v>15</v>
      </c>
      <c r="E2552">
        <v>3127305</v>
      </c>
    </row>
    <row r="2553" spans="1:5" x14ac:dyDescent="0.35">
      <c r="A2553">
        <v>3127339</v>
      </c>
      <c r="B2553" t="s">
        <v>2827</v>
      </c>
      <c r="C2553">
        <v>31</v>
      </c>
      <c r="D2553" t="s">
        <v>15</v>
      </c>
      <c r="E2553">
        <v>3127339</v>
      </c>
    </row>
    <row r="2554" spans="1:5" x14ac:dyDescent="0.35">
      <c r="A2554">
        <v>3127354</v>
      </c>
      <c r="B2554" t="s">
        <v>2828</v>
      </c>
      <c r="C2554">
        <v>31</v>
      </c>
      <c r="D2554" t="s">
        <v>15</v>
      </c>
      <c r="E2554">
        <v>3127354</v>
      </c>
    </row>
    <row r="2555" spans="1:5" x14ac:dyDescent="0.35">
      <c r="A2555">
        <v>3127370</v>
      </c>
      <c r="B2555" t="s">
        <v>2829</v>
      </c>
      <c r="C2555">
        <v>31</v>
      </c>
      <c r="D2555" t="s">
        <v>15</v>
      </c>
      <c r="E2555">
        <v>3127370</v>
      </c>
    </row>
    <row r="2556" spans="1:5" x14ac:dyDescent="0.35">
      <c r="A2556">
        <v>3127388</v>
      </c>
      <c r="B2556" t="s">
        <v>2830</v>
      </c>
      <c r="C2556">
        <v>31</v>
      </c>
      <c r="D2556" t="s">
        <v>15</v>
      </c>
      <c r="E2556">
        <v>3127388</v>
      </c>
    </row>
    <row r="2557" spans="1:5" x14ac:dyDescent="0.35">
      <c r="A2557">
        <v>3127404</v>
      </c>
      <c r="B2557" t="s">
        <v>2831</v>
      </c>
      <c r="C2557">
        <v>31</v>
      </c>
      <c r="D2557" t="s">
        <v>15</v>
      </c>
      <c r="E2557">
        <v>3127404</v>
      </c>
    </row>
    <row r="2558" spans="1:5" x14ac:dyDescent="0.35">
      <c r="A2558">
        <v>3127503</v>
      </c>
      <c r="B2558" t="s">
        <v>2832</v>
      </c>
      <c r="C2558">
        <v>31</v>
      </c>
      <c r="D2558" t="s">
        <v>15</v>
      </c>
      <c r="E2558">
        <v>3127503</v>
      </c>
    </row>
    <row r="2559" spans="1:5" x14ac:dyDescent="0.35">
      <c r="A2559">
        <v>3127602</v>
      </c>
      <c r="B2559" t="s">
        <v>2833</v>
      </c>
      <c r="C2559">
        <v>31</v>
      </c>
      <c r="D2559" t="s">
        <v>15</v>
      </c>
      <c r="E2559">
        <v>3127602</v>
      </c>
    </row>
    <row r="2560" spans="1:5" x14ac:dyDescent="0.35">
      <c r="A2560">
        <v>3127701</v>
      </c>
      <c r="B2560" t="s">
        <v>2834</v>
      </c>
      <c r="C2560">
        <v>31</v>
      </c>
      <c r="D2560" t="s">
        <v>15</v>
      </c>
      <c r="E2560">
        <v>3127701</v>
      </c>
    </row>
    <row r="2561" spans="1:5" x14ac:dyDescent="0.35">
      <c r="A2561">
        <v>3127800</v>
      </c>
      <c r="B2561" t="s">
        <v>2835</v>
      </c>
      <c r="C2561">
        <v>31</v>
      </c>
      <c r="D2561" t="s">
        <v>15</v>
      </c>
      <c r="E2561">
        <v>3127800</v>
      </c>
    </row>
    <row r="2562" spans="1:5" x14ac:dyDescent="0.35">
      <c r="A2562">
        <v>3127909</v>
      </c>
      <c r="B2562" t="s">
        <v>2836</v>
      </c>
      <c r="C2562">
        <v>31</v>
      </c>
      <c r="D2562" t="s">
        <v>15</v>
      </c>
      <c r="E2562">
        <v>3127909</v>
      </c>
    </row>
    <row r="2563" spans="1:5" x14ac:dyDescent="0.35">
      <c r="A2563">
        <v>3128006</v>
      </c>
      <c r="B2563" t="s">
        <v>2837</v>
      </c>
      <c r="C2563">
        <v>31</v>
      </c>
      <c r="D2563" t="s">
        <v>15</v>
      </c>
      <c r="E2563">
        <v>3128006</v>
      </c>
    </row>
    <row r="2564" spans="1:5" x14ac:dyDescent="0.35">
      <c r="A2564">
        <v>3128105</v>
      </c>
      <c r="B2564" t="s">
        <v>2838</v>
      </c>
      <c r="C2564">
        <v>31</v>
      </c>
      <c r="D2564" t="s">
        <v>15</v>
      </c>
      <c r="E2564">
        <v>3128105</v>
      </c>
    </row>
    <row r="2565" spans="1:5" x14ac:dyDescent="0.35">
      <c r="A2565">
        <v>3128204</v>
      </c>
      <c r="B2565" t="s">
        <v>2839</v>
      </c>
      <c r="C2565">
        <v>31</v>
      </c>
      <c r="D2565" t="s">
        <v>15</v>
      </c>
      <c r="E2565">
        <v>3128204</v>
      </c>
    </row>
    <row r="2566" spans="1:5" x14ac:dyDescent="0.35">
      <c r="A2566">
        <v>3128253</v>
      </c>
      <c r="B2566" t="s">
        <v>2840</v>
      </c>
      <c r="C2566">
        <v>31</v>
      </c>
      <c r="D2566" t="s">
        <v>15</v>
      </c>
      <c r="E2566">
        <v>3128253</v>
      </c>
    </row>
    <row r="2567" spans="1:5" x14ac:dyDescent="0.35">
      <c r="A2567">
        <v>3128303</v>
      </c>
      <c r="B2567" t="s">
        <v>2841</v>
      </c>
      <c r="C2567">
        <v>31</v>
      </c>
      <c r="D2567" t="s">
        <v>15</v>
      </c>
      <c r="E2567">
        <v>3128303</v>
      </c>
    </row>
    <row r="2568" spans="1:5" x14ac:dyDescent="0.35">
      <c r="A2568">
        <v>3128402</v>
      </c>
      <c r="B2568" t="s">
        <v>2842</v>
      </c>
      <c r="C2568">
        <v>31</v>
      </c>
      <c r="D2568" t="s">
        <v>15</v>
      </c>
      <c r="E2568">
        <v>3128402</v>
      </c>
    </row>
    <row r="2569" spans="1:5" x14ac:dyDescent="0.35">
      <c r="A2569">
        <v>3128501</v>
      </c>
      <c r="B2569" t="s">
        <v>2843</v>
      </c>
      <c r="C2569">
        <v>31</v>
      </c>
      <c r="D2569" t="s">
        <v>15</v>
      </c>
      <c r="E2569">
        <v>3128501</v>
      </c>
    </row>
    <row r="2570" spans="1:5" x14ac:dyDescent="0.35">
      <c r="A2570">
        <v>3128600</v>
      </c>
      <c r="B2570" t="s">
        <v>2844</v>
      </c>
      <c r="C2570">
        <v>31</v>
      </c>
      <c r="D2570" t="s">
        <v>15</v>
      </c>
      <c r="E2570">
        <v>3128600</v>
      </c>
    </row>
    <row r="2571" spans="1:5" x14ac:dyDescent="0.35">
      <c r="A2571">
        <v>3128709</v>
      </c>
      <c r="B2571" t="s">
        <v>2845</v>
      </c>
      <c r="C2571">
        <v>31</v>
      </c>
      <c r="D2571" t="s">
        <v>15</v>
      </c>
      <c r="E2571">
        <v>3128709</v>
      </c>
    </row>
    <row r="2572" spans="1:5" x14ac:dyDescent="0.35">
      <c r="A2572">
        <v>3128808</v>
      </c>
      <c r="B2572" t="s">
        <v>2846</v>
      </c>
      <c r="C2572">
        <v>31</v>
      </c>
      <c r="D2572" t="s">
        <v>15</v>
      </c>
      <c r="E2572">
        <v>3128808</v>
      </c>
    </row>
    <row r="2573" spans="1:5" x14ac:dyDescent="0.35">
      <c r="A2573">
        <v>3128907</v>
      </c>
      <c r="B2573" t="s">
        <v>2847</v>
      </c>
      <c r="C2573">
        <v>31</v>
      </c>
      <c r="D2573" t="s">
        <v>15</v>
      </c>
      <c r="E2573">
        <v>3128907</v>
      </c>
    </row>
    <row r="2574" spans="1:5" x14ac:dyDescent="0.35">
      <c r="A2574">
        <v>3129004</v>
      </c>
      <c r="B2574" t="s">
        <v>2848</v>
      </c>
      <c r="C2574">
        <v>31</v>
      </c>
      <c r="D2574" t="s">
        <v>15</v>
      </c>
      <c r="E2574">
        <v>3129004</v>
      </c>
    </row>
    <row r="2575" spans="1:5" x14ac:dyDescent="0.35">
      <c r="A2575">
        <v>3129103</v>
      </c>
      <c r="B2575" t="s">
        <v>2849</v>
      </c>
      <c r="C2575">
        <v>31</v>
      </c>
      <c r="D2575" t="s">
        <v>15</v>
      </c>
      <c r="E2575">
        <v>3129103</v>
      </c>
    </row>
    <row r="2576" spans="1:5" x14ac:dyDescent="0.35">
      <c r="A2576">
        <v>3129202</v>
      </c>
      <c r="B2576" t="s">
        <v>2850</v>
      </c>
      <c r="C2576">
        <v>31</v>
      </c>
      <c r="D2576" t="s">
        <v>15</v>
      </c>
      <c r="E2576">
        <v>3129202</v>
      </c>
    </row>
    <row r="2577" spans="1:5" x14ac:dyDescent="0.35">
      <c r="A2577">
        <v>3129301</v>
      </c>
      <c r="B2577" t="s">
        <v>2851</v>
      </c>
      <c r="C2577">
        <v>31</v>
      </c>
      <c r="D2577" t="s">
        <v>15</v>
      </c>
      <c r="E2577">
        <v>3129301</v>
      </c>
    </row>
    <row r="2578" spans="1:5" x14ac:dyDescent="0.35">
      <c r="A2578">
        <v>3129400</v>
      </c>
      <c r="B2578" t="s">
        <v>2852</v>
      </c>
      <c r="C2578">
        <v>31</v>
      </c>
      <c r="D2578" t="s">
        <v>15</v>
      </c>
      <c r="E2578">
        <v>3129400</v>
      </c>
    </row>
    <row r="2579" spans="1:5" x14ac:dyDescent="0.35">
      <c r="A2579">
        <v>3129509</v>
      </c>
      <c r="B2579" t="s">
        <v>2853</v>
      </c>
      <c r="C2579">
        <v>31</v>
      </c>
      <c r="D2579" t="s">
        <v>15</v>
      </c>
      <c r="E2579">
        <v>3129509</v>
      </c>
    </row>
    <row r="2580" spans="1:5" x14ac:dyDescent="0.35">
      <c r="A2580">
        <v>3129608</v>
      </c>
      <c r="B2580" t="s">
        <v>2854</v>
      </c>
      <c r="C2580">
        <v>31</v>
      </c>
      <c r="D2580" t="s">
        <v>15</v>
      </c>
      <c r="E2580">
        <v>3129608</v>
      </c>
    </row>
    <row r="2581" spans="1:5" x14ac:dyDescent="0.35">
      <c r="A2581">
        <v>3129657</v>
      </c>
      <c r="B2581" t="s">
        <v>2855</v>
      </c>
      <c r="C2581">
        <v>31</v>
      </c>
      <c r="D2581" t="s">
        <v>15</v>
      </c>
      <c r="E2581">
        <v>3129657</v>
      </c>
    </row>
    <row r="2582" spans="1:5" x14ac:dyDescent="0.35">
      <c r="A2582">
        <v>3129707</v>
      </c>
      <c r="B2582" t="s">
        <v>2856</v>
      </c>
      <c r="C2582">
        <v>31</v>
      </c>
      <c r="D2582" t="s">
        <v>15</v>
      </c>
      <c r="E2582">
        <v>3129707</v>
      </c>
    </row>
    <row r="2583" spans="1:5" x14ac:dyDescent="0.35">
      <c r="A2583">
        <v>3129806</v>
      </c>
      <c r="B2583" t="s">
        <v>2857</v>
      </c>
      <c r="C2583">
        <v>31</v>
      </c>
      <c r="D2583" t="s">
        <v>15</v>
      </c>
      <c r="E2583">
        <v>3129806</v>
      </c>
    </row>
    <row r="2584" spans="1:5" x14ac:dyDescent="0.35">
      <c r="A2584">
        <v>3129905</v>
      </c>
      <c r="B2584" t="s">
        <v>2858</v>
      </c>
      <c r="C2584">
        <v>31</v>
      </c>
      <c r="D2584" t="s">
        <v>15</v>
      </c>
      <c r="E2584">
        <v>3129905</v>
      </c>
    </row>
    <row r="2585" spans="1:5" x14ac:dyDescent="0.35">
      <c r="A2585">
        <v>3130002</v>
      </c>
      <c r="B2585" t="s">
        <v>2859</v>
      </c>
      <c r="C2585">
        <v>31</v>
      </c>
      <c r="D2585" t="s">
        <v>15</v>
      </c>
      <c r="E2585">
        <v>3130002</v>
      </c>
    </row>
    <row r="2586" spans="1:5" x14ac:dyDescent="0.35">
      <c r="A2586">
        <v>3130051</v>
      </c>
      <c r="B2586" t="s">
        <v>2860</v>
      </c>
      <c r="C2586">
        <v>31</v>
      </c>
      <c r="D2586" t="s">
        <v>15</v>
      </c>
      <c r="E2586">
        <v>3130051</v>
      </c>
    </row>
    <row r="2587" spans="1:5" x14ac:dyDescent="0.35">
      <c r="A2587">
        <v>3130101</v>
      </c>
      <c r="B2587" t="s">
        <v>2861</v>
      </c>
      <c r="C2587">
        <v>31</v>
      </c>
      <c r="D2587" t="s">
        <v>15</v>
      </c>
      <c r="E2587">
        <v>3130101</v>
      </c>
    </row>
    <row r="2588" spans="1:5" x14ac:dyDescent="0.35">
      <c r="A2588">
        <v>3130200</v>
      </c>
      <c r="B2588" t="s">
        <v>2862</v>
      </c>
      <c r="C2588">
        <v>31</v>
      </c>
      <c r="D2588" t="s">
        <v>15</v>
      </c>
      <c r="E2588">
        <v>3130200</v>
      </c>
    </row>
    <row r="2589" spans="1:5" x14ac:dyDescent="0.35">
      <c r="A2589">
        <v>3130309</v>
      </c>
      <c r="B2589" t="s">
        <v>2863</v>
      </c>
      <c r="C2589">
        <v>31</v>
      </c>
      <c r="D2589" t="s">
        <v>15</v>
      </c>
      <c r="E2589">
        <v>3130309</v>
      </c>
    </row>
    <row r="2590" spans="1:5" x14ac:dyDescent="0.35">
      <c r="A2590">
        <v>3130408</v>
      </c>
      <c r="B2590" t="s">
        <v>2864</v>
      </c>
      <c r="C2590">
        <v>31</v>
      </c>
      <c r="D2590" t="s">
        <v>15</v>
      </c>
      <c r="E2590">
        <v>3130408</v>
      </c>
    </row>
    <row r="2591" spans="1:5" x14ac:dyDescent="0.35">
      <c r="A2591">
        <v>3130507</v>
      </c>
      <c r="B2591" t="s">
        <v>2865</v>
      </c>
      <c r="C2591">
        <v>31</v>
      </c>
      <c r="D2591" t="s">
        <v>15</v>
      </c>
      <c r="E2591">
        <v>3130507</v>
      </c>
    </row>
    <row r="2592" spans="1:5" x14ac:dyDescent="0.35">
      <c r="A2592">
        <v>3130556</v>
      </c>
      <c r="B2592" t="s">
        <v>2866</v>
      </c>
      <c r="C2592">
        <v>31</v>
      </c>
      <c r="D2592" t="s">
        <v>15</v>
      </c>
      <c r="E2592">
        <v>3130556</v>
      </c>
    </row>
    <row r="2593" spans="1:5" x14ac:dyDescent="0.35">
      <c r="A2593">
        <v>3130606</v>
      </c>
      <c r="B2593" t="s">
        <v>2867</v>
      </c>
      <c r="C2593">
        <v>31</v>
      </c>
      <c r="D2593" t="s">
        <v>15</v>
      </c>
      <c r="E2593">
        <v>3130606</v>
      </c>
    </row>
    <row r="2594" spans="1:5" x14ac:dyDescent="0.35">
      <c r="A2594">
        <v>3130655</v>
      </c>
      <c r="B2594" t="s">
        <v>2868</v>
      </c>
      <c r="C2594">
        <v>31</v>
      </c>
      <c r="D2594" t="s">
        <v>15</v>
      </c>
      <c r="E2594">
        <v>3130655</v>
      </c>
    </row>
    <row r="2595" spans="1:5" x14ac:dyDescent="0.35">
      <c r="A2595">
        <v>3130705</v>
      </c>
      <c r="B2595" t="s">
        <v>2869</v>
      </c>
      <c r="C2595">
        <v>31</v>
      </c>
      <c r="D2595" t="s">
        <v>15</v>
      </c>
      <c r="E2595">
        <v>3130705</v>
      </c>
    </row>
    <row r="2596" spans="1:5" x14ac:dyDescent="0.35">
      <c r="A2596">
        <v>3130804</v>
      </c>
      <c r="B2596" t="s">
        <v>2870</v>
      </c>
      <c r="C2596">
        <v>31</v>
      </c>
      <c r="D2596" t="s">
        <v>15</v>
      </c>
      <c r="E2596">
        <v>3130804</v>
      </c>
    </row>
    <row r="2597" spans="1:5" x14ac:dyDescent="0.35">
      <c r="A2597">
        <v>3130903</v>
      </c>
      <c r="B2597" t="s">
        <v>2871</v>
      </c>
      <c r="C2597">
        <v>31</v>
      </c>
      <c r="D2597" t="s">
        <v>15</v>
      </c>
      <c r="E2597">
        <v>3130903</v>
      </c>
    </row>
    <row r="2598" spans="1:5" x14ac:dyDescent="0.35">
      <c r="A2598">
        <v>3131000</v>
      </c>
      <c r="B2598" t="s">
        <v>2872</v>
      </c>
      <c r="C2598">
        <v>31</v>
      </c>
      <c r="D2598" t="s">
        <v>15</v>
      </c>
      <c r="E2598">
        <v>3131000</v>
      </c>
    </row>
    <row r="2599" spans="1:5" x14ac:dyDescent="0.35">
      <c r="A2599">
        <v>3131109</v>
      </c>
      <c r="B2599" t="s">
        <v>2873</v>
      </c>
      <c r="C2599">
        <v>31</v>
      </c>
      <c r="D2599" t="s">
        <v>15</v>
      </c>
      <c r="E2599">
        <v>3131109</v>
      </c>
    </row>
    <row r="2600" spans="1:5" x14ac:dyDescent="0.35">
      <c r="A2600">
        <v>3131158</v>
      </c>
      <c r="B2600" t="s">
        <v>2874</v>
      </c>
      <c r="C2600">
        <v>31</v>
      </c>
      <c r="D2600" t="s">
        <v>15</v>
      </c>
      <c r="E2600">
        <v>3131158</v>
      </c>
    </row>
    <row r="2601" spans="1:5" x14ac:dyDescent="0.35">
      <c r="A2601">
        <v>3131208</v>
      </c>
      <c r="B2601" t="s">
        <v>2875</v>
      </c>
      <c r="C2601">
        <v>31</v>
      </c>
      <c r="D2601" t="s">
        <v>15</v>
      </c>
      <c r="E2601">
        <v>3131208</v>
      </c>
    </row>
    <row r="2602" spans="1:5" x14ac:dyDescent="0.35">
      <c r="A2602">
        <v>3131307</v>
      </c>
      <c r="B2602" t="s">
        <v>2876</v>
      </c>
      <c r="C2602">
        <v>31</v>
      </c>
      <c r="D2602" t="s">
        <v>15</v>
      </c>
      <c r="E2602">
        <v>3131307</v>
      </c>
    </row>
    <row r="2603" spans="1:5" x14ac:dyDescent="0.35">
      <c r="A2603">
        <v>3131406</v>
      </c>
      <c r="B2603" t="s">
        <v>2877</v>
      </c>
      <c r="C2603">
        <v>31</v>
      </c>
      <c r="D2603" t="s">
        <v>15</v>
      </c>
      <c r="E2603">
        <v>3131406</v>
      </c>
    </row>
    <row r="2604" spans="1:5" x14ac:dyDescent="0.35">
      <c r="A2604">
        <v>3131505</v>
      </c>
      <c r="B2604" t="s">
        <v>2878</v>
      </c>
      <c r="C2604">
        <v>31</v>
      </c>
      <c r="D2604" t="s">
        <v>15</v>
      </c>
      <c r="E2604">
        <v>3131505</v>
      </c>
    </row>
    <row r="2605" spans="1:5" x14ac:dyDescent="0.35">
      <c r="A2605">
        <v>3131604</v>
      </c>
      <c r="B2605" t="s">
        <v>2879</v>
      </c>
      <c r="C2605">
        <v>31</v>
      </c>
      <c r="D2605" t="s">
        <v>15</v>
      </c>
      <c r="E2605">
        <v>3131604</v>
      </c>
    </row>
    <row r="2606" spans="1:5" x14ac:dyDescent="0.35">
      <c r="A2606">
        <v>3131703</v>
      </c>
      <c r="B2606" t="s">
        <v>2880</v>
      </c>
      <c r="C2606">
        <v>31</v>
      </c>
      <c r="D2606" t="s">
        <v>15</v>
      </c>
      <c r="E2606">
        <v>3131703</v>
      </c>
    </row>
    <row r="2607" spans="1:5" x14ac:dyDescent="0.35">
      <c r="A2607">
        <v>3131802</v>
      </c>
      <c r="B2607" t="s">
        <v>2881</v>
      </c>
      <c r="C2607">
        <v>31</v>
      </c>
      <c r="D2607" t="s">
        <v>15</v>
      </c>
      <c r="E2607">
        <v>3131802</v>
      </c>
    </row>
    <row r="2608" spans="1:5" x14ac:dyDescent="0.35">
      <c r="A2608">
        <v>3131901</v>
      </c>
      <c r="B2608" t="s">
        <v>2882</v>
      </c>
      <c r="C2608">
        <v>31</v>
      </c>
      <c r="D2608" t="s">
        <v>15</v>
      </c>
      <c r="E2608">
        <v>3131901</v>
      </c>
    </row>
    <row r="2609" spans="1:5" x14ac:dyDescent="0.35">
      <c r="A2609">
        <v>3132008</v>
      </c>
      <c r="B2609" t="s">
        <v>2883</v>
      </c>
      <c r="C2609">
        <v>31</v>
      </c>
      <c r="D2609" t="s">
        <v>15</v>
      </c>
      <c r="E2609">
        <v>3132008</v>
      </c>
    </row>
    <row r="2610" spans="1:5" x14ac:dyDescent="0.35">
      <c r="A2610">
        <v>3132107</v>
      </c>
      <c r="B2610" t="s">
        <v>2884</v>
      </c>
      <c r="C2610">
        <v>31</v>
      </c>
      <c r="D2610" t="s">
        <v>15</v>
      </c>
      <c r="E2610">
        <v>3132107</v>
      </c>
    </row>
    <row r="2611" spans="1:5" x14ac:dyDescent="0.35">
      <c r="A2611">
        <v>3132206</v>
      </c>
      <c r="B2611" t="s">
        <v>2885</v>
      </c>
      <c r="C2611">
        <v>31</v>
      </c>
      <c r="D2611" t="s">
        <v>15</v>
      </c>
      <c r="E2611">
        <v>3132206</v>
      </c>
    </row>
    <row r="2612" spans="1:5" x14ac:dyDescent="0.35">
      <c r="A2612">
        <v>3132305</v>
      </c>
      <c r="B2612" t="s">
        <v>2886</v>
      </c>
      <c r="C2612">
        <v>31</v>
      </c>
      <c r="D2612" t="s">
        <v>15</v>
      </c>
      <c r="E2612">
        <v>3132305</v>
      </c>
    </row>
    <row r="2613" spans="1:5" x14ac:dyDescent="0.35">
      <c r="A2613">
        <v>3132404</v>
      </c>
      <c r="B2613" t="s">
        <v>2887</v>
      </c>
      <c r="C2613">
        <v>31</v>
      </c>
      <c r="D2613" t="s">
        <v>15</v>
      </c>
      <c r="E2613">
        <v>3132404</v>
      </c>
    </row>
    <row r="2614" spans="1:5" x14ac:dyDescent="0.35">
      <c r="A2614">
        <v>3132503</v>
      </c>
      <c r="B2614" t="s">
        <v>2888</v>
      </c>
      <c r="C2614">
        <v>31</v>
      </c>
      <c r="D2614" t="s">
        <v>15</v>
      </c>
      <c r="E2614">
        <v>3132503</v>
      </c>
    </row>
    <row r="2615" spans="1:5" x14ac:dyDescent="0.35">
      <c r="A2615">
        <v>3132602</v>
      </c>
      <c r="B2615" t="s">
        <v>2889</v>
      </c>
      <c r="C2615">
        <v>31</v>
      </c>
      <c r="D2615" t="s">
        <v>15</v>
      </c>
      <c r="E2615">
        <v>3132602</v>
      </c>
    </row>
    <row r="2616" spans="1:5" x14ac:dyDescent="0.35">
      <c r="A2616">
        <v>3132701</v>
      </c>
      <c r="B2616" t="s">
        <v>2890</v>
      </c>
      <c r="C2616">
        <v>31</v>
      </c>
      <c r="D2616" t="s">
        <v>15</v>
      </c>
      <c r="E2616">
        <v>3132701</v>
      </c>
    </row>
    <row r="2617" spans="1:5" x14ac:dyDescent="0.35">
      <c r="A2617">
        <v>3132800</v>
      </c>
      <c r="B2617" t="s">
        <v>2891</v>
      </c>
      <c r="C2617">
        <v>31</v>
      </c>
      <c r="D2617" t="s">
        <v>15</v>
      </c>
      <c r="E2617">
        <v>3132800</v>
      </c>
    </row>
    <row r="2618" spans="1:5" x14ac:dyDescent="0.35">
      <c r="A2618">
        <v>3132909</v>
      </c>
      <c r="B2618" t="s">
        <v>2892</v>
      </c>
      <c r="C2618">
        <v>31</v>
      </c>
      <c r="D2618" t="s">
        <v>15</v>
      </c>
      <c r="E2618">
        <v>3132909</v>
      </c>
    </row>
    <row r="2619" spans="1:5" x14ac:dyDescent="0.35">
      <c r="A2619">
        <v>3133006</v>
      </c>
      <c r="B2619" t="s">
        <v>2893</v>
      </c>
      <c r="C2619">
        <v>31</v>
      </c>
      <c r="D2619" t="s">
        <v>15</v>
      </c>
      <c r="E2619">
        <v>3133006</v>
      </c>
    </row>
    <row r="2620" spans="1:5" x14ac:dyDescent="0.35">
      <c r="A2620">
        <v>3133105</v>
      </c>
      <c r="B2620" t="s">
        <v>2894</v>
      </c>
      <c r="C2620">
        <v>31</v>
      </c>
      <c r="D2620" t="s">
        <v>15</v>
      </c>
      <c r="E2620">
        <v>3133105</v>
      </c>
    </row>
    <row r="2621" spans="1:5" x14ac:dyDescent="0.35">
      <c r="A2621">
        <v>3133204</v>
      </c>
      <c r="B2621" t="s">
        <v>2895</v>
      </c>
      <c r="C2621">
        <v>31</v>
      </c>
      <c r="D2621" t="s">
        <v>15</v>
      </c>
      <c r="E2621">
        <v>3133204</v>
      </c>
    </row>
    <row r="2622" spans="1:5" x14ac:dyDescent="0.35">
      <c r="A2622">
        <v>3133303</v>
      </c>
      <c r="B2622" t="s">
        <v>2896</v>
      </c>
      <c r="C2622">
        <v>31</v>
      </c>
      <c r="D2622" t="s">
        <v>15</v>
      </c>
      <c r="E2622">
        <v>3133303</v>
      </c>
    </row>
    <row r="2623" spans="1:5" x14ac:dyDescent="0.35">
      <c r="A2623">
        <v>3133402</v>
      </c>
      <c r="B2623" t="s">
        <v>2897</v>
      </c>
      <c r="C2623">
        <v>31</v>
      </c>
      <c r="D2623" t="s">
        <v>15</v>
      </c>
      <c r="E2623">
        <v>3133402</v>
      </c>
    </row>
    <row r="2624" spans="1:5" x14ac:dyDescent="0.35">
      <c r="A2624">
        <v>3133501</v>
      </c>
      <c r="B2624" t="s">
        <v>2898</v>
      </c>
      <c r="C2624">
        <v>31</v>
      </c>
      <c r="D2624" t="s">
        <v>15</v>
      </c>
      <c r="E2624">
        <v>3133501</v>
      </c>
    </row>
    <row r="2625" spans="1:5" x14ac:dyDescent="0.35">
      <c r="A2625">
        <v>3133600</v>
      </c>
      <c r="B2625" t="s">
        <v>2899</v>
      </c>
      <c r="C2625">
        <v>31</v>
      </c>
      <c r="D2625" t="s">
        <v>15</v>
      </c>
      <c r="E2625">
        <v>3133600</v>
      </c>
    </row>
    <row r="2626" spans="1:5" x14ac:dyDescent="0.35">
      <c r="A2626">
        <v>3133709</v>
      </c>
      <c r="B2626" t="s">
        <v>2900</v>
      </c>
      <c r="C2626">
        <v>31</v>
      </c>
      <c r="D2626" t="s">
        <v>15</v>
      </c>
      <c r="E2626">
        <v>3133709</v>
      </c>
    </row>
    <row r="2627" spans="1:5" x14ac:dyDescent="0.35">
      <c r="A2627">
        <v>3133758</v>
      </c>
      <c r="B2627" t="s">
        <v>2901</v>
      </c>
      <c r="C2627">
        <v>31</v>
      </c>
      <c r="D2627" t="s">
        <v>15</v>
      </c>
      <c r="E2627">
        <v>3133758</v>
      </c>
    </row>
    <row r="2628" spans="1:5" x14ac:dyDescent="0.35">
      <c r="A2628">
        <v>3133808</v>
      </c>
      <c r="B2628" t="s">
        <v>2902</v>
      </c>
      <c r="C2628">
        <v>31</v>
      </c>
      <c r="D2628" t="s">
        <v>15</v>
      </c>
      <c r="E2628">
        <v>3133808</v>
      </c>
    </row>
    <row r="2629" spans="1:5" x14ac:dyDescent="0.35">
      <c r="A2629">
        <v>3133907</v>
      </c>
      <c r="B2629" t="s">
        <v>2903</v>
      </c>
      <c r="C2629">
        <v>31</v>
      </c>
      <c r="D2629" t="s">
        <v>15</v>
      </c>
      <c r="E2629">
        <v>3133907</v>
      </c>
    </row>
    <row r="2630" spans="1:5" x14ac:dyDescent="0.35">
      <c r="A2630">
        <v>3134004</v>
      </c>
      <c r="B2630" t="s">
        <v>2904</v>
      </c>
      <c r="C2630">
        <v>31</v>
      </c>
      <c r="D2630" t="s">
        <v>15</v>
      </c>
      <c r="E2630">
        <v>3134004</v>
      </c>
    </row>
    <row r="2631" spans="1:5" x14ac:dyDescent="0.35">
      <c r="A2631">
        <v>3134103</v>
      </c>
      <c r="B2631" t="s">
        <v>2905</v>
      </c>
      <c r="C2631">
        <v>31</v>
      </c>
      <c r="D2631" t="s">
        <v>15</v>
      </c>
      <c r="E2631">
        <v>3134103</v>
      </c>
    </row>
    <row r="2632" spans="1:5" x14ac:dyDescent="0.35">
      <c r="A2632">
        <v>3134202</v>
      </c>
      <c r="B2632" t="s">
        <v>2906</v>
      </c>
      <c r="C2632">
        <v>31</v>
      </c>
      <c r="D2632" t="s">
        <v>15</v>
      </c>
      <c r="E2632">
        <v>3134202</v>
      </c>
    </row>
    <row r="2633" spans="1:5" x14ac:dyDescent="0.35">
      <c r="A2633">
        <v>3134301</v>
      </c>
      <c r="B2633" t="s">
        <v>2907</v>
      </c>
      <c r="C2633">
        <v>31</v>
      </c>
      <c r="D2633" t="s">
        <v>15</v>
      </c>
      <c r="E2633">
        <v>3134301</v>
      </c>
    </row>
    <row r="2634" spans="1:5" x14ac:dyDescent="0.35">
      <c r="A2634">
        <v>3134400</v>
      </c>
      <c r="B2634" t="s">
        <v>2908</v>
      </c>
      <c r="C2634">
        <v>31</v>
      </c>
      <c r="D2634" t="s">
        <v>15</v>
      </c>
      <c r="E2634">
        <v>3134400</v>
      </c>
    </row>
    <row r="2635" spans="1:5" x14ac:dyDescent="0.35">
      <c r="A2635">
        <v>3134509</v>
      </c>
      <c r="B2635" t="s">
        <v>2909</v>
      </c>
      <c r="C2635">
        <v>31</v>
      </c>
      <c r="D2635" t="s">
        <v>15</v>
      </c>
      <c r="E2635">
        <v>3134509</v>
      </c>
    </row>
    <row r="2636" spans="1:5" x14ac:dyDescent="0.35">
      <c r="A2636">
        <v>3134608</v>
      </c>
      <c r="B2636" t="s">
        <v>2910</v>
      </c>
      <c r="C2636">
        <v>31</v>
      </c>
      <c r="D2636" t="s">
        <v>15</v>
      </c>
      <c r="E2636">
        <v>3134608</v>
      </c>
    </row>
    <row r="2637" spans="1:5" x14ac:dyDescent="0.35">
      <c r="A2637">
        <v>3134707</v>
      </c>
      <c r="B2637" t="s">
        <v>2911</v>
      </c>
      <c r="C2637">
        <v>31</v>
      </c>
      <c r="D2637" t="s">
        <v>15</v>
      </c>
      <c r="E2637">
        <v>3134707</v>
      </c>
    </row>
    <row r="2638" spans="1:5" x14ac:dyDescent="0.35">
      <c r="A2638">
        <v>3134806</v>
      </c>
      <c r="B2638" t="s">
        <v>2912</v>
      </c>
      <c r="C2638">
        <v>31</v>
      </c>
      <c r="D2638" t="s">
        <v>15</v>
      </c>
      <c r="E2638">
        <v>3134806</v>
      </c>
    </row>
    <row r="2639" spans="1:5" x14ac:dyDescent="0.35">
      <c r="A2639">
        <v>3134905</v>
      </c>
      <c r="B2639" t="s">
        <v>2913</v>
      </c>
      <c r="C2639">
        <v>31</v>
      </c>
      <c r="D2639" t="s">
        <v>15</v>
      </c>
      <c r="E2639">
        <v>3134905</v>
      </c>
    </row>
    <row r="2640" spans="1:5" x14ac:dyDescent="0.35">
      <c r="A2640">
        <v>3135001</v>
      </c>
      <c r="B2640" t="s">
        <v>2914</v>
      </c>
      <c r="C2640">
        <v>31</v>
      </c>
      <c r="D2640" t="s">
        <v>15</v>
      </c>
      <c r="E2640">
        <v>3135001</v>
      </c>
    </row>
    <row r="2641" spans="1:5" x14ac:dyDescent="0.35">
      <c r="A2641">
        <v>3135050</v>
      </c>
      <c r="B2641" t="s">
        <v>2915</v>
      </c>
      <c r="C2641">
        <v>31</v>
      </c>
      <c r="D2641" t="s">
        <v>15</v>
      </c>
      <c r="E2641">
        <v>3135050</v>
      </c>
    </row>
    <row r="2642" spans="1:5" x14ac:dyDescent="0.35">
      <c r="A2642">
        <v>3135076</v>
      </c>
      <c r="B2642" t="s">
        <v>2916</v>
      </c>
      <c r="C2642">
        <v>31</v>
      </c>
      <c r="D2642" t="s">
        <v>15</v>
      </c>
      <c r="E2642">
        <v>3135076</v>
      </c>
    </row>
    <row r="2643" spans="1:5" x14ac:dyDescent="0.35">
      <c r="A2643">
        <v>3135100</v>
      </c>
      <c r="B2643" t="s">
        <v>2917</v>
      </c>
      <c r="C2643">
        <v>31</v>
      </c>
      <c r="D2643" t="s">
        <v>15</v>
      </c>
      <c r="E2643">
        <v>3135100</v>
      </c>
    </row>
    <row r="2644" spans="1:5" x14ac:dyDescent="0.35">
      <c r="A2644">
        <v>3135209</v>
      </c>
      <c r="B2644" t="s">
        <v>2918</v>
      </c>
      <c r="C2644">
        <v>31</v>
      </c>
      <c r="D2644" t="s">
        <v>15</v>
      </c>
      <c r="E2644">
        <v>3135209</v>
      </c>
    </row>
    <row r="2645" spans="1:5" x14ac:dyDescent="0.35">
      <c r="A2645">
        <v>3135308</v>
      </c>
      <c r="B2645" t="s">
        <v>2919</v>
      </c>
      <c r="C2645">
        <v>31</v>
      </c>
      <c r="D2645" t="s">
        <v>15</v>
      </c>
      <c r="E2645">
        <v>3135308</v>
      </c>
    </row>
    <row r="2646" spans="1:5" x14ac:dyDescent="0.35">
      <c r="A2646">
        <v>3135357</v>
      </c>
      <c r="B2646" t="s">
        <v>2920</v>
      </c>
      <c r="C2646">
        <v>31</v>
      </c>
      <c r="D2646" t="s">
        <v>15</v>
      </c>
      <c r="E2646">
        <v>3135357</v>
      </c>
    </row>
    <row r="2647" spans="1:5" x14ac:dyDescent="0.35">
      <c r="A2647">
        <v>3135407</v>
      </c>
      <c r="B2647" t="s">
        <v>2921</v>
      </c>
      <c r="C2647">
        <v>31</v>
      </c>
      <c r="D2647" t="s">
        <v>15</v>
      </c>
      <c r="E2647">
        <v>3135407</v>
      </c>
    </row>
    <row r="2648" spans="1:5" x14ac:dyDescent="0.35">
      <c r="A2648">
        <v>3135456</v>
      </c>
      <c r="B2648" t="s">
        <v>2922</v>
      </c>
      <c r="C2648">
        <v>31</v>
      </c>
      <c r="D2648" t="s">
        <v>15</v>
      </c>
      <c r="E2648">
        <v>3135456</v>
      </c>
    </row>
    <row r="2649" spans="1:5" x14ac:dyDescent="0.35">
      <c r="A2649">
        <v>3135506</v>
      </c>
      <c r="B2649" t="s">
        <v>2923</v>
      </c>
      <c r="C2649">
        <v>31</v>
      </c>
      <c r="D2649" t="s">
        <v>15</v>
      </c>
      <c r="E2649">
        <v>3135506</v>
      </c>
    </row>
    <row r="2650" spans="1:5" x14ac:dyDescent="0.35">
      <c r="A2650">
        <v>3135605</v>
      </c>
      <c r="B2650" t="s">
        <v>2924</v>
      </c>
      <c r="C2650">
        <v>31</v>
      </c>
      <c r="D2650" t="s">
        <v>15</v>
      </c>
      <c r="E2650">
        <v>3135605</v>
      </c>
    </row>
    <row r="2651" spans="1:5" x14ac:dyDescent="0.35">
      <c r="A2651">
        <v>3135704</v>
      </c>
      <c r="B2651" t="s">
        <v>2925</v>
      </c>
      <c r="C2651">
        <v>31</v>
      </c>
      <c r="D2651" t="s">
        <v>15</v>
      </c>
      <c r="E2651">
        <v>3135704</v>
      </c>
    </row>
    <row r="2652" spans="1:5" x14ac:dyDescent="0.35">
      <c r="A2652">
        <v>3135803</v>
      </c>
      <c r="B2652" t="s">
        <v>2926</v>
      </c>
      <c r="C2652">
        <v>31</v>
      </c>
      <c r="D2652" t="s">
        <v>15</v>
      </c>
      <c r="E2652">
        <v>3135803</v>
      </c>
    </row>
    <row r="2653" spans="1:5" x14ac:dyDescent="0.35">
      <c r="A2653">
        <v>3135902</v>
      </c>
      <c r="B2653" t="s">
        <v>2927</v>
      </c>
      <c r="C2653">
        <v>31</v>
      </c>
      <c r="D2653" t="s">
        <v>15</v>
      </c>
      <c r="E2653">
        <v>3135902</v>
      </c>
    </row>
    <row r="2654" spans="1:5" x14ac:dyDescent="0.35">
      <c r="A2654">
        <v>3136009</v>
      </c>
      <c r="B2654" t="s">
        <v>2928</v>
      </c>
      <c r="C2654">
        <v>31</v>
      </c>
      <c r="D2654" t="s">
        <v>15</v>
      </c>
      <c r="E2654">
        <v>3136009</v>
      </c>
    </row>
    <row r="2655" spans="1:5" x14ac:dyDescent="0.35">
      <c r="A2655">
        <v>3136108</v>
      </c>
      <c r="B2655" t="s">
        <v>2929</v>
      </c>
      <c r="C2655">
        <v>31</v>
      </c>
      <c r="D2655" t="s">
        <v>15</v>
      </c>
      <c r="E2655">
        <v>3136108</v>
      </c>
    </row>
    <row r="2656" spans="1:5" x14ac:dyDescent="0.35">
      <c r="A2656">
        <v>3136207</v>
      </c>
      <c r="B2656" t="s">
        <v>2930</v>
      </c>
      <c r="C2656">
        <v>31</v>
      </c>
      <c r="D2656" t="s">
        <v>15</v>
      </c>
      <c r="E2656">
        <v>3136207</v>
      </c>
    </row>
    <row r="2657" spans="1:5" x14ac:dyDescent="0.35">
      <c r="A2657">
        <v>3136306</v>
      </c>
      <c r="B2657" t="s">
        <v>2931</v>
      </c>
      <c r="C2657">
        <v>31</v>
      </c>
      <c r="D2657" t="s">
        <v>15</v>
      </c>
      <c r="E2657">
        <v>3136306</v>
      </c>
    </row>
    <row r="2658" spans="1:5" x14ac:dyDescent="0.35">
      <c r="A2658">
        <v>3136405</v>
      </c>
      <c r="B2658" t="s">
        <v>2932</v>
      </c>
      <c r="C2658">
        <v>31</v>
      </c>
      <c r="D2658" t="s">
        <v>15</v>
      </c>
      <c r="E2658">
        <v>3136405</v>
      </c>
    </row>
    <row r="2659" spans="1:5" x14ac:dyDescent="0.35">
      <c r="A2659">
        <v>3136504</v>
      </c>
      <c r="B2659" t="s">
        <v>2933</v>
      </c>
      <c r="C2659">
        <v>31</v>
      </c>
      <c r="D2659" t="s">
        <v>15</v>
      </c>
      <c r="E2659">
        <v>3136504</v>
      </c>
    </row>
    <row r="2660" spans="1:5" x14ac:dyDescent="0.35">
      <c r="A2660">
        <v>3136520</v>
      </c>
      <c r="B2660" t="s">
        <v>2934</v>
      </c>
      <c r="C2660">
        <v>31</v>
      </c>
      <c r="D2660" t="s">
        <v>15</v>
      </c>
      <c r="E2660">
        <v>3136520</v>
      </c>
    </row>
    <row r="2661" spans="1:5" x14ac:dyDescent="0.35">
      <c r="A2661">
        <v>3136553</v>
      </c>
      <c r="B2661" t="s">
        <v>2935</v>
      </c>
      <c r="C2661">
        <v>31</v>
      </c>
      <c r="D2661" t="s">
        <v>15</v>
      </c>
      <c r="E2661">
        <v>3136553</v>
      </c>
    </row>
    <row r="2662" spans="1:5" x14ac:dyDescent="0.35">
      <c r="A2662">
        <v>3136579</v>
      </c>
      <c r="B2662" t="s">
        <v>2936</v>
      </c>
      <c r="C2662">
        <v>31</v>
      </c>
      <c r="D2662" t="s">
        <v>15</v>
      </c>
      <c r="E2662">
        <v>3136579</v>
      </c>
    </row>
    <row r="2663" spans="1:5" x14ac:dyDescent="0.35">
      <c r="A2663">
        <v>3136603</v>
      </c>
      <c r="B2663" t="s">
        <v>412</v>
      </c>
      <c r="C2663">
        <v>31</v>
      </c>
      <c r="D2663" t="s">
        <v>15</v>
      </c>
      <c r="E2663">
        <v>3136603</v>
      </c>
    </row>
    <row r="2664" spans="1:5" x14ac:dyDescent="0.35">
      <c r="A2664">
        <v>3136652</v>
      </c>
      <c r="B2664" t="s">
        <v>2937</v>
      </c>
      <c r="C2664">
        <v>31</v>
      </c>
      <c r="D2664" t="s">
        <v>15</v>
      </c>
      <c r="E2664">
        <v>3136652</v>
      </c>
    </row>
    <row r="2665" spans="1:5" x14ac:dyDescent="0.35">
      <c r="A2665">
        <v>3136702</v>
      </c>
      <c r="B2665" t="s">
        <v>2938</v>
      </c>
      <c r="C2665">
        <v>31</v>
      </c>
      <c r="D2665" t="s">
        <v>15</v>
      </c>
      <c r="E2665">
        <v>3136702</v>
      </c>
    </row>
    <row r="2666" spans="1:5" x14ac:dyDescent="0.35">
      <c r="A2666">
        <v>3136801</v>
      </c>
      <c r="B2666" t="s">
        <v>2939</v>
      </c>
      <c r="C2666">
        <v>31</v>
      </c>
      <c r="D2666" t="s">
        <v>15</v>
      </c>
      <c r="E2666">
        <v>3136801</v>
      </c>
    </row>
    <row r="2667" spans="1:5" x14ac:dyDescent="0.35">
      <c r="A2667">
        <v>3136900</v>
      </c>
      <c r="B2667" t="s">
        <v>2940</v>
      </c>
      <c r="C2667">
        <v>31</v>
      </c>
      <c r="D2667" t="s">
        <v>15</v>
      </c>
      <c r="E2667">
        <v>3136900</v>
      </c>
    </row>
    <row r="2668" spans="1:5" x14ac:dyDescent="0.35">
      <c r="A2668">
        <v>3136959</v>
      </c>
      <c r="B2668" t="s">
        <v>2941</v>
      </c>
      <c r="C2668">
        <v>31</v>
      </c>
      <c r="D2668" t="s">
        <v>15</v>
      </c>
      <c r="E2668">
        <v>3136959</v>
      </c>
    </row>
    <row r="2669" spans="1:5" x14ac:dyDescent="0.35">
      <c r="A2669">
        <v>3137007</v>
      </c>
      <c r="B2669" t="s">
        <v>2942</v>
      </c>
      <c r="C2669">
        <v>31</v>
      </c>
      <c r="D2669" t="s">
        <v>15</v>
      </c>
      <c r="E2669">
        <v>3137007</v>
      </c>
    </row>
    <row r="2670" spans="1:5" x14ac:dyDescent="0.35">
      <c r="A2670">
        <v>3137106</v>
      </c>
      <c r="B2670" t="s">
        <v>2943</v>
      </c>
      <c r="C2670">
        <v>31</v>
      </c>
      <c r="D2670" t="s">
        <v>15</v>
      </c>
      <c r="E2670">
        <v>3137106</v>
      </c>
    </row>
    <row r="2671" spans="1:5" x14ac:dyDescent="0.35">
      <c r="A2671">
        <v>3137205</v>
      </c>
      <c r="B2671" t="s">
        <v>2944</v>
      </c>
      <c r="C2671">
        <v>31</v>
      </c>
      <c r="D2671" t="s">
        <v>15</v>
      </c>
      <c r="E2671">
        <v>3137205</v>
      </c>
    </row>
    <row r="2672" spans="1:5" x14ac:dyDescent="0.35">
      <c r="A2672">
        <v>3137304</v>
      </c>
      <c r="B2672" t="s">
        <v>2945</v>
      </c>
      <c r="C2672">
        <v>31</v>
      </c>
      <c r="D2672" t="s">
        <v>15</v>
      </c>
      <c r="E2672">
        <v>3137304</v>
      </c>
    </row>
    <row r="2673" spans="1:5" x14ac:dyDescent="0.35">
      <c r="A2673">
        <v>3137403</v>
      </c>
      <c r="B2673" t="s">
        <v>2946</v>
      </c>
      <c r="C2673">
        <v>31</v>
      </c>
      <c r="D2673" t="s">
        <v>15</v>
      </c>
      <c r="E2673">
        <v>3137403</v>
      </c>
    </row>
    <row r="2674" spans="1:5" x14ac:dyDescent="0.35">
      <c r="A2674">
        <v>3137502</v>
      </c>
      <c r="B2674" t="s">
        <v>2947</v>
      </c>
      <c r="C2674">
        <v>31</v>
      </c>
      <c r="D2674" t="s">
        <v>15</v>
      </c>
      <c r="E2674">
        <v>3137502</v>
      </c>
    </row>
    <row r="2675" spans="1:5" x14ac:dyDescent="0.35">
      <c r="A2675">
        <v>3137536</v>
      </c>
      <c r="B2675" t="s">
        <v>1897</v>
      </c>
      <c r="C2675">
        <v>31</v>
      </c>
      <c r="D2675" t="s">
        <v>15</v>
      </c>
      <c r="E2675">
        <v>3137536</v>
      </c>
    </row>
    <row r="2676" spans="1:5" x14ac:dyDescent="0.35">
      <c r="A2676">
        <v>3137601</v>
      </c>
      <c r="B2676" t="s">
        <v>2948</v>
      </c>
      <c r="C2676">
        <v>31</v>
      </c>
      <c r="D2676" t="s">
        <v>15</v>
      </c>
      <c r="E2676">
        <v>3137601</v>
      </c>
    </row>
    <row r="2677" spans="1:5" x14ac:dyDescent="0.35">
      <c r="A2677">
        <v>3137700</v>
      </c>
      <c r="B2677" t="s">
        <v>2949</v>
      </c>
      <c r="C2677">
        <v>31</v>
      </c>
      <c r="D2677" t="s">
        <v>15</v>
      </c>
      <c r="E2677">
        <v>3137700</v>
      </c>
    </row>
    <row r="2678" spans="1:5" x14ac:dyDescent="0.35">
      <c r="A2678">
        <v>3137809</v>
      </c>
      <c r="B2678" t="s">
        <v>2950</v>
      </c>
      <c r="C2678">
        <v>31</v>
      </c>
      <c r="D2678" t="s">
        <v>15</v>
      </c>
      <c r="E2678">
        <v>3137809</v>
      </c>
    </row>
    <row r="2679" spans="1:5" x14ac:dyDescent="0.35">
      <c r="A2679">
        <v>3137908</v>
      </c>
      <c r="B2679" t="s">
        <v>2951</v>
      </c>
      <c r="C2679">
        <v>31</v>
      </c>
      <c r="D2679" t="s">
        <v>15</v>
      </c>
      <c r="E2679">
        <v>3137908</v>
      </c>
    </row>
    <row r="2680" spans="1:5" x14ac:dyDescent="0.35">
      <c r="A2680">
        <v>3138005</v>
      </c>
      <c r="B2680" t="s">
        <v>2952</v>
      </c>
      <c r="C2680">
        <v>31</v>
      </c>
      <c r="D2680" t="s">
        <v>15</v>
      </c>
      <c r="E2680">
        <v>3138005</v>
      </c>
    </row>
    <row r="2681" spans="1:5" x14ac:dyDescent="0.35">
      <c r="A2681">
        <v>3138104</v>
      </c>
      <c r="B2681" t="s">
        <v>2953</v>
      </c>
      <c r="C2681">
        <v>31</v>
      </c>
      <c r="D2681" t="s">
        <v>15</v>
      </c>
      <c r="E2681">
        <v>3138104</v>
      </c>
    </row>
    <row r="2682" spans="1:5" x14ac:dyDescent="0.35">
      <c r="A2682">
        <v>3138203</v>
      </c>
      <c r="B2682" t="s">
        <v>2954</v>
      </c>
      <c r="C2682">
        <v>31</v>
      </c>
      <c r="D2682" t="s">
        <v>15</v>
      </c>
      <c r="E2682">
        <v>3138203</v>
      </c>
    </row>
    <row r="2683" spans="1:5" x14ac:dyDescent="0.35">
      <c r="A2683">
        <v>3138302</v>
      </c>
      <c r="B2683" t="s">
        <v>2955</v>
      </c>
      <c r="C2683">
        <v>31</v>
      </c>
      <c r="D2683" t="s">
        <v>15</v>
      </c>
      <c r="E2683">
        <v>3138302</v>
      </c>
    </row>
    <row r="2684" spans="1:5" x14ac:dyDescent="0.35">
      <c r="A2684">
        <v>3138351</v>
      </c>
      <c r="B2684" t="s">
        <v>2956</v>
      </c>
      <c r="C2684">
        <v>31</v>
      </c>
      <c r="D2684" t="s">
        <v>15</v>
      </c>
      <c r="E2684">
        <v>3138351</v>
      </c>
    </row>
    <row r="2685" spans="1:5" x14ac:dyDescent="0.35">
      <c r="A2685">
        <v>3138401</v>
      </c>
      <c r="B2685" t="s">
        <v>2957</v>
      </c>
      <c r="C2685">
        <v>31</v>
      </c>
      <c r="D2685" t="s">
        <v>15</v>
      </c>
      <c r="E2685">
        <v>3138401</v>
      </c>
    </row>
    <row r="2686" spans="1:5" x14ac:dyDescent="0.35">
      <c r="A2686">
        <v>3138500</v>
      </c>
      <c r="B2686" t="s">
        <v>2958</v>
      </c>
      <c r="C2686">
        <v>31</v>
      </c>
      <c r="D2686" t="s">
        <v>15</v>
      </c>
      <c r="E2686">
        <v>3138500</v>
      </c>
    </row>
    <row r="2687" spans="1:5" x14ac:dyDescent="0.35">
      <c r="A2687">
        <v>3138609</v>
      </c>
      <c r="B2687" t="s">
        <v>2959</v>
      </c>
      <c r="C2687">
        <v>31</v>
      </c>
      <c r="D2687" t="s">
        <v>15</v>
      </c>
      <c r="E2687">
        <v>3138609</v>
      </c>
    </row>
    <row r="2688" spans="1:5" x14ac:dyDescent="0.35">
      <c r="A2688">
        <v>3138625</v>
      </c>
      <c r="B2688" t="s">
        <v>2960</v>
      </c>
      <c r="C2688">
        <v>31</v>
      </c>
      <c r="D2688" t="s">
        <v>15</v>
      </c>
      <c r="E2688">
        <v>3138625</v>
      </c>
    </row>
    <row r="2689" spans="1:5" x14ac:dyDescent="0.35">
      <c r="A2689">
        <v>3138658</v>
      </c>
      <c r="B2689" t="s">
        <v>2961</v>
      </c>
      <c r="C2689">
        <v>31</v>
      </c>
      <c r="D2689" t="s">
        <v>15</v>
      </c>
      <c r="E2689">
        <v>3138658</v>
      </c>
    </row>
    <row r="2690" spans="1:5" x14ac:dyDescent="0.35">
      <c r="A2690">
        <v>3138674</v>
      </c>
      <c r="B2690" t="s">
        <v>2962</v>
      </c>
      <c r="C2690">
        <v>31</v>
      </c>
      <c r="D2690" t="s">
        <v>15</v>
      </c>
      <c r="E2690">
        <v>3138674</v>
      </c>
    </row>
    <row r="2691" spans="1:5" x14ac:dyDescent="0.35">
      <c r="A2691">
        <v>3138682</v>
      </c>
      <c r="B2691" t="s">
        <v>2963</v>
      </c>
      <c r="C2691">
        <v>31</v>
      </c>
      <c r="D2691" t="s">
        <v>15</v>
      </c>
      <c r="E2691">
        <v>3138682</v>
      </c>
    </row>
    <row r="2692" spans="1:5" x14ac:dyDescent="0.35">
      <c r="A2692">
        <v>3138708</v>
      </c>
      <c r="B2692" t="s">
        <v>2964</v>
      </c>
      <c r="C2692">
        <v>31</v>
      </c>
      <c r="D2692" t="s">
        <v>15</v>
      </c>
      <c r="E2692">
        <v>3138708</v>
      </c>
    </row>
    <row r="2693" spans="1:5" x14ac:dyDescent="0.35">
      <c r="A2693">
        <v>3138807</v>
      </c>
      <c r="B2693" t="s">
        <v>2965</v>
      </c>
      <c r="C2693">
        <v>31</v>
      </c>
      <c r="D2693" t="s">
        <v>15</v>
      </c>
      <c r="E2693">
        <v>3138807</v>
      </c>
    </row>
    <row r="2694" spans="1:5" x14ac:dyDescent="0.35">
      <c r="A2694">
        <v>3138906</v>
      </c>
      <c r="B2694" t="s">
        <v>2966</v>
      </c>
      <c r="C2694">
        <v>31</v>
      </c>
      <c r="D2694" t="s">
        <v>15</v>
      </c>
      <c r="E2694">
        <v>3138906</v>
      </c>
    </row>
    <row r="2695" spans="1:5" x14ac:dyDescent="0.35">
      <c r="A2695">
        <v>3139003</v>
      </c>
      <c r="B2695" t="s">
        <v>2967</v>
      </c>
      <c r="C2695">
        <v>31</v>
      </c>
      <c r="D2695" t="s">
        <v>15</v>
      </c>
      <c r="E2695">
        <v>3139003</v>
      </c>
    </row>
    <row r="2696" spans="1:5" x14ac:dyDescent="0.35">
      <c r="A2696">
        <v>3139102</v>
      </c>
      <c r="B2696" t="s">
        <v>2968</v>
      </c>
      <c r="C2696">
        <v>31</v>
      </c>
      <c r="D2696" t="s">
        <v>15</v>
      </c>
      <c r="E2696">
        <v>3139102</v>
      </c>
    </row>
    <row r="2697" spans="1:5" x14ac:dyDescent="0.35">
      <c r="A2697">
        <v>3139201</v>
      </c>
      <c r="B2697" t="s">
        <v>2969</v>
      </c>
      <c r="C2697">
        <v>31</v>
      </c>
      <c r="D2697" t="s">
        <v>15</v>
      </c>
      <c r="E2697">
        <v>3139201</v>
      </c>
    </row>
    <row r="2698" spans="1:5" x14ac:dyDescent="0.35">
      <c r="A2698">
        <v>3139250</v>
      </c>
      <c r="B2698" t="s">
        <v>2970</v>
      </c>
      <c r="C2698">
        <v>31</v>
      </c>
      <c r="D2698" t="s">
        <v>15</v>
      </c>
      <c r="E2698">
        <v>3139250</v>
      </c>
    </row>
    <row r="2699" spans="1:5" x14ac:dyDescent="0.35">
      <c r="A2699">
        <v>3139300</v>
      </c>
      <c r="B2699" t="s">
        <v>2971</v>
      </c>
      <c r="C2699">
        <v>31</v>
      </c>
      <c r="D2699" t="s">
        <v>15</v>
      </c>
      <c r="E2699">
        <v>3139300</v>
      </c>
    </row>
    <row r="2700" spans="1:5" x14ac:dyDescent="0.35">
      <c r="A2700">
        <v>3139409</v>
      </c>
      <c r="B2700" t="s">
        <v>2972</v>
      </c>
      <c r="C2700">
        <v>31</v>
      </c>
      <c r="D2700" t="s">
        <v>15</v>
      </c>
      <c r="E2700">
        <v>3139409</v>
      </c>
    </row>
    <row r="2701" spans="1:5" x14ac:dyDescent="0.35">
      <c r="A2701">
        <v>3139508</v>
      </c>
      <c r="B2701" t="s">
        <v>2973</v>
      </c>
      <c r="C2701">
        <v>31</v>
      </c>
      <c r="D2701" t="s">
        <v>15</v>
      </c>
      <c r="E2701">
        <v>3139508</v>
      </c>
    </row>
    <row r="2702" spans="1:5" x14ac:dyDescent="0.35">
      <c r="A2702">
        <v>3139607</v>
      </c>
      <c r="B2702" t="s">
        <v>2974</v>
      </c>
      <c r="C2702">
        <v>31</v>
      </c>
      <c r="D2702" t="s">
        <v>15</v>
      </c>
      <c r="E2702">
        <v>3139607</v>
      </c>
    </row>
    <row r="2703" spans="1:5" x14ac:dyDescent="0.35">
      <c r="A2703">
        <v>3139706</v>
      </c>
      <c r="B2703" t="s">
        <v>2975</v>
      </c>
      <c r="C2703">
        <v>31</v>
      </c>
      <c r="D2703" t="s">
        <v>15</v>
      </c>
      <c r="E2703">
        <v>3139706</v>
      </c>
    </row>
    <row r="2704" spans="1:5" x14ac:dyDescent="0.35">
      <c r="A2704">
        <v>3139805</v>
      </c>
      <c r="B2704" t="s">
        <v>2976</v>
      </c>
      <c r="C2704">
        <v>31</v>
      </c>
      <c r="D2704" t="s">
        <v>15</v>
      </c>
      <c r="E2704">
        <v>3139805</v>
      </c>
    </row>
    <row r="2705" spans="1:5" x14ac:dyDescent="0.35">
      <c r="A2705">
        <v>3139904</v>
      </c>
      <c r="B2705" t="s">
        <v>2977</v>
      </c>
      <c r="C2705">
        <v>31</v>
      </c>
      <c r="D2705" t="s">
        <v>15</v>
      </c>
      <c r="E2705">
        <v>3139904</v>
      </c>
    </row>
    <row r="2706" spans="1:5" x14ac:dyDescent="0.35">
      <c r="A2706">
        <v>3140001</v>
      </c>
      <c r="B2706" t="s">
        <v>2978</v>
      </c>
      <c r="C2706">
        <v>31</v>
      </c>
      <c r="D2706" t="s">
        <v>15</v>
      </c>
      <c r="E2706">
        <v>3140001</v>
      </c>
    </row>
    <row r="2707" spans="1:5" x14ac:dyDescent="0.35">
      <c r="A2707">
        <v>3140100</v>
      </c>
      <c r="B2707" t="s">
        <v>2979</v>
      </c>
      <c r="C2707">
        <v>31</v>
      </c>
      <c r="D2707" t="s">
        <v>15</v>
      </c>
      <c r="E2707">
        <v>3140100</v>
      </c>
    </row>
    <row r="2708" spans="1:5" x14ac:dyDescent="0.35">
      <c r="A2708">
        <v>3140159</v>
      </c>
      <c r="B2708" t="s">
        <v>2980</v>
      </c>
      <c r="C2708">
        <v>31</v>
      </c>
      <c r="D2708" t="s">
        <v>15</v>
      </c>
      <c r="E2708">
        <v>3140159</v>
      </c>
    </row>
    <row r="2709" spans="1:5" x14ac:dyDescent="0.35">
      <c r="A2709">
        <v>3140209</v>
      </c>
      <c r="B2709" t="s">
        <v>2981</v>
      </c>
      <c r="C2709">
        <v>31</v>
      </c>
      <c r="D2709" t="s">
        <v>15</v>
      </c>
      <c r="E2709">
        <v>3140209</v>
      </c>
    </row>
    <row r="2710" spans="1:5" x14ac:dyDescent="0.35">
      <c r="A2710">
        <v>3140308</v>
      </c>
      <c r="B2710" t="s">
        <v>2982</v>
      </c>
      <c r="C2710">
        <v>31</v>
      </c>
      <c r="D2710" t="s">
        <v>15</v>
      </c>
      <c r="E2710">
        <v>3140308</v>
      </c>
    </row>
    <row r="2711" spans="1:5" x14ac:dyDescent="0.35">
      <c r="A2711">
        <v>3140407</v>
      </c>
      <c r="B2711" t="s">
        <v>2983</v>
      </c>
      <c r="C2711">
        <v>31</v>
      </c>
      <c r="D2711" t="s">
        <v>15</v>
      </c>
      <c r="E2711">
        <v>3140407</v>
      </c>
    </row>
    <row r="2712" spans="1:5" x14ac:dyDescent="0.35">
      <c r="A2712">
        <v>3140506</v>
      </c>
      <c r="B2712" t="s">
        <v>2984</v>
      </c>
      <c r="C2712">
        <v>31</v>
      </c>
      <c r="D2712" t="s">
        <v>15</v>
      </c>
      <c r="E2712">
        <v>3140506</v>
      </c>
    </row>
    <row r="2713" spans="1:5" x14ac:dyDescent="0.35">
      <c r="A2713">
        <v>3140530</v>
      </c>
      <c r="B2713" t="s">
        <v>2985</v>
      </c>
      <c r="C2713">
        <v>31</v>
      </c>
      <c r="D2713" t="s">
        <v>15</v>
      </c>
      <c r="E2713">
        <v>3140530</v>
      </c>
    </row>
    <row r="2714" spans="1:5" x14ac:dyDescent="0.35">
      <c r="A2714">
        <v>3140555</v>
      </c>
      <c r="B2714" t="s">
        <v>2986</v>
      </c>
      <c r="C2714">
        <v>31</v>
      </c>
      <c r="D2714" t="s">
        <v>15</v>
      </c>
      <c r="E2714">
        <v>3140555</v>
      </c>
    </row>
    <row r="2715" spans="1:5" x14ac:dyDescent="0.35">
      <c r="A2715">
        <v>3140605</v>
      </c>
      <c r="B2715" t="s">
        <v>2987</v>
      </c>
      <c r="C2715">
        <v>31</v>
      </c>
      <c r="D2715" t="s">
        <v>15</v>
      </c>
      <c r="E2715">
        <v>3140605</v>
      </c>
    </row>
    <row r="2716" spans="1:5" x14ac:dyDescent="0.35">
      <c r="A2716">
        <v>3140704</v>
      </c>
      <c r="B2716" t="s">
        <v>2988</v>
      </c>
      <c r="C2716">
        <v>31</v>
      </c>
      <c r="D2716" t="s">
        <v>15</v>
      </c>
      <c r="E2716">
        <v>3140704</v>
      </c>
    </row>
    <row r="2717" spans="1:5" x14ac:dyDescent="0.35">
      <c r="A2717">
        <v>3140803</v>
      </c>
      <c r="B2717" t="s">
        <v>2989</v>
      </c>
      <c r="C2717">
        <v>31</v>
      </c>
      <c r="D2717" t="s">
        <v>15</v>
      </c>
      <c r="E2717">
        <v>3140803</v>
      </c>
    </row>
    <row r="2718" spans="1:5" x14ac:dyDescent="0.35">
      <c r="A2718">
        <v>3140852</v>
      </c>
      <c r="B2718" t="s">
        <v>2990</v>
      </c>
      <c r="C2718">
        <v>31</v>
      </c>
      <c r="D2718" t="s">
        <v>15</v>
      </c>
      <c r="E2718">
        <v>3140852</v>
      </c>
    </row>
    <row r="2719" spans="1:5" x14ac:dyDescent="0.35">
      <c r="A2719">
        <v>3140902</v>
      </c>
      <c r="B2719" t="s">
        <v>2991</v>
      </c>
      <c r="C2719">
        <v>31</v>
      </c>
      <c r="D2719" t="s">
        <v>15</v>
      </c>
      <c r="E2719">
        <v>3140902</v>
      </c>
    </row>
    <row r="2720" spans="1:5" x14ac:dyDescent="0.35">
      <c r="A2720">
        <v>3141009</v>
      </c>
      <c r="B2720" t="s">
        <v>2992</v>
      </c>
      <c r="C2720">
        <v>31</v>
      </c>
      <c r="D2720" t="s">
        <v>15</v>
      </c>
      <c r="E2720">
        <v>3141009</v>
      </c>
    </row>
    <row r="2721" spans="1:5" x14ac:dyDescent="0.35">
      <c r="A2721">
        <v>3141108</v>
      </c>
      <c r="B2721" t="s">
        <v>2993</v>
      </c>
      <c r="C2721">
        <v>31</v>
      </c>
      <c r="D2721" t="s">
        <v>15</v>
      </c>
      <c r="E2721">
        <v>3141108</v>
      </c>
    </row>
    <row r="2722" spans="1:5" x14ac:dyDescent="0.35">
      <c r="A2722">
        <v>3141207</v>
      </c>
      <c r="B2722" t="s">
        <v>2994</v>
      </c>
      <c r="C2722">
        <v>31</v>
      </c>
      <c r="D2722" t="s">
        <v>15</v>
      </c>
      <c r="E2722">
        <v>3141207</v>
      </c>
    </row>
    <row r="2723" spans="1:5" x14ac:dyDescent="0.35">
      <c r="A2723">
        <v>3141306</v>
      </c>
      <c r="B2723" t="s">
        <v>2995</v>
      </c>
      <c r="C2723">
        <v>31</v>
      </c>
      <c r="D2723" t="s">
        <v>15</v>
      </c>
      <c r="E2723">
        <v>3141306</v>
      </c>
    </row>
    <row r="2724" spans="1:5" x14ac:dyDescent="0.35">
      <c r="A2724">
        <v>3141405</v>
      </c>
      <c r="B2724" t="s">
        <v>2996</v>
      </c>
      <c r="C2724">
        <v>31</v>
      </c>
      <c r="D2724" t="s">
        <v>15</v>
      </c>
      <c r="E2724">
        <v>3141405</v>
      </c>
    </row>
    <row r="2725" spans="1:5" x14ac:dyDescent="0.35">
      <c r="A2725">
        <v>3141504</v>
      </c>
      <c r="B2725" t="s">
        <v>2997</v>
      </c>
      <c r="C2725">
        <v>31</v>
      </c>
      <c r="D2725" t="s">
        <v>15</v>
      </c>
      <c r="E2725">
        <v>3141504</v>
      </c>
    </row>
    <row r="2726" spans="1:5" x14ac:dyDescent="0.35">
      <c r="A2726">
        <v>3141603</v>
      </c>
      <c r="B2726" t="s">
        <v>2998</v>
      </c>
      <c r="C2726">
        <v>31</v>
      </c>
      <c r="D2726" t="s">
        <v>15</v>
      </c>
      <c r="E2726">
        <v>3141603</v>
      </c>
    </row>
    <row r="2727" spans="1:5" x14ac:dyDescent="0.35">
      <c r="A2727">
        <v>3141702</v>
      </c>
      <c r="B2727" t="s">
        <v>2999</v>
      </c>
      <c r="C2727">
        <v>31</v>
      </c>
      <c r="D2727" t="s">
        <v>15</v>
      </c>
      <c r="E2727">
        <v>3141702</v>
      </c>
    </row>
    <row r="2728" spans="1:5" x14ac:dyDescent="0.35">
      <c r="A2728">
        <v>3141801</v>
      </c>
      <c r="B2728" t="s">
        <v>3000</v>
      </c>
      <c r="C2728">
        <v>31</v>
      </c>
      <c r="D2728" t="s">
        <v>15</v>
      </c>
      <c r="E2728">
        <v>3141801</v>
      </c>
    </row>
    <row r="2729" spans="1:5" x14ac:dyDescent="0.35">
      <c r="A2729">
        <v>3141900</v>
      </c>
      <c r="B2729" t="s">
        <v>3001</v>
      </c>
      <c r="C2729">
        <v>31</v>
      </c>
      <c r="D2729" t="s">
        <v>15</v>
      </c>
      <c r="E2729">
        <v>3141900</v>
      </c>
    </row>
    <row r="2730" spans="1:5" x14ac:dyDescent="0.35">
      <c r="A2730">
        <v>3142007</v>
      </c>
      <c r="B2730" t="s">
        <v>3002</v>
      </c>
      <c r="C2730">
        <v>31</v>
      </c>
      <c r="D2730" t="s">
        <v>15</v>
      </c>
      <c r="E2730">
        <v>3142007</v>
      </c>
    </row>
    <row r="2731" spans="1:5" x14ac:dyDescent="0.35">
      <c r="A2731">
        <v>3142106</v>
      </c>
      <c r="B2731" t="s">
        <v>3003</v>
      </c>
      <c r="C2731">
        <v>31</v>
      </c>
      <c r="D2731" t="s">
        <v>15</v>
      </c>
      <c r="E2731">
        <v>3142106</v>
      </c>
    </row>
    <row r="2732" spans="1:5" x14ac:dyDescent="0.35">
      <c r="A2732">
        <v>3142205</v>
      </c>
      <c r="B2732" t="s">
        <v>3004</v>
      </c>
      <c r="C2732">
        <v>31</v>
      </c>
      <c r="D2732" t="s">
        <v>15</v>
      </c>
      <c r="E2732">
        <v>3142205</v>
      </c>
    </row>
    <row r="2733" spans="1:5" x14ac:dyDescent="0.35">
      <c r="A2733">
        <v>3142254</v>
      </c>
      <c r="B2733" t="s">
        <v>3005</v>
      </c>
      <c r="C2733">
        <v>31</v>
      </c>
      <c r="D2733" t="s">
        <v>15</v>
      </c>
      <c r="E2733">
        <v>3142254</v>
      </c>
    </row>
    <row r="2734" spans="1:5" x14ac:dyDescent="0.35">
      <c r="A2734">
        <v>3142304</v>
      </c>
      <c r="B2734" t="s">
        <v>3006</v>
      </c>
      <c r="C2734">
        <v>31</v>
      </c>
      <c r="D2734" t="s">
        <v>15</v>
      </c>
      <c r="E2734">
        <v>3142304</v>
      </c>
    </row>
    <row r="2735" spans="1:5" x14ac:dyDescent="0.35">
      <c r="A2735">
        <v>3142403</v>
      </c>
      <c r="B2735" t="s">
        <v>3007</v>
      </c>
      <c r="C2735">
        <v>31</v>
      </c>
      <c r="D2735" t="s">
        <v>15</v>
      </c>
      <c r="E2735">
        <v>3142403</v>
      </c>
    </row>
    <row r="2736" spans="1:5" x14ac:dyDescent="0.35">
      <c r="A2736">
        <v>3142502</v>
      </c>
      <c r="B2736" t="s">
        <v>3008</v>
      </c>
      <c r="C2736">
        <v>31</v>
      </c>
      <c r="D2736" t="s">
        <v>15</v>
      </c>
      <c r="E2736">
        <v>3142502</v>
      </c>
    </row>
    <row r="2737" spans="1:5" x14ac:dyDescent="0.35">
      <c r="A2737">
        <v>3142601</v>
      </c>
      <c r="B2737" t="s">
        <v>3009</v>
      </c>
      <c r="C2737">
        <v>31</v>
      </c>
      <c r="D2737" t="s">
        <v>15</v>
      </c>
      <c r="E2737">
        <v>3142601</v>
      </c>
    </row>
    <row r="2738" spans="1:5" x14ac:dyDescent="0.35">
      <c r="A2738">
        <v>3142700</v>
      </c>
      <c r="B2738" t="s">
        <v>3010</v>
      </c>
      <c r="C2738">
        <v>31</v>
      </c>
      <c r="D2738" t="s">
        <v>15</v>
      </c>
      <c r="E2738">
        <v>3142700</v>
      </c>
    </row>
    <row r="2739" spans="1:5" x14ac:dyDescent="0.35">
      <c r="A2739">
        <v>3142809</v>
      </c>
      <c r="B2739" t="s">
        <v>3011</v>
      </c>
      <c r="C2739">
        <v>31</v>
      </c>
      <c r="D2739" t="s">
        <v>15</v>
      </c>
      <c r="E2739">
        <v>3142809</v>
      </c>
    </row>
    <row r="2740" spans="1:5" x14ac:dyDescent="0.35">
      <c r="A2740">
        <v>3142908</v>
      </c>
      <c r="B2740" t="s">
        <v>3012</v>
      </c>
      <c r="C2740">
        <v>31</v>
      </c>
      <c r="D2740" t="s">
        <v>15</v>
      </c>
      <c r="E2740">
        <v>3142908</v>
      </c>
    </row>
    <row r="2741" spans="1:5" x14ac:dyDescent="0.35">
      <c r="A2741">
        <v>3143005</v>
      </c>
      <c r="B2741" t="s">
        <v>3013</v>
      </c>
      <c r="C2741">
        <v>31</v>
      </c>
      <c r="D2741" t="s">
        <v>15</v>
      </c>
      <c r="E2741">
        <v>3143005</v>
      </c>
    </row>
    <row r="2742" spans="1:5" x14ac:dyDescent="0.35">
      <c r="A2742">
        <v>3143104</v>
      </c>
      <c r="B2742" t="s">
        <v>3014</v>
      </c>
      <c r="C2742">
        <v>31</v>
      </c>
      <c r="D2742" t="s">
        <v>15</v>
      </c>
      <c r="E2742">
        <v>3143104</v>
      </c>
    </row>
    <row r="2743" spans="1:5" x14ac:dyDescent="0.35">
      <c r="A2743">
        <v>3143153</v>
      </c>
      <c r="B2743" t="s">
        <v>3015</v>
      </c>
      <c r="C2743">
        <v>31</v>
      </c>
      <c r="D2743" t="s">
        <v>15</v>
      </c>
      <c r="E2743">
        <v>3143153</v>
      </c>
    </row>
    <row r="2744" spans="1:5" x14ac:dyDescent="0.35">
      <c r="A2744">
        <v>3143203</v>
      </c>
      <c r="B2744" t="s">
        <v>3016</v>
      </c>
      <c r="C2744">
        <v>31</v>
      </c>
      <c r="D2744" t="s">
        <v>15</v>
      </c>
      <c r="E2744">
        <v>3143203</v>
      </c>
    </row>
    <row r="2745" spans="1:5" x14ac:dyDescent="0.35">
      <c r="A2745">
        <v>3143302</v>
      </c>
      <c r="B2745" t="s">
        <v>3017</v>
      </c>
      <c r="C2745">
        <v>31</v>
      </c>
      <c r="D2745" t="s">
        <v>15</v>
      </c>
      <c r="E2745">
        <v>3143302</v>
      </c>
    </row>
    <row r="2746" spans="1:5" x14ac:dyDescent="0.35">
      <c r="A2746">
        <v>3143401</v>
      </c>
      <c r="B2746" t="s">
        <v>3018</v>
      </c>
      <c r="C2746">
        <v>31</v>
      </c>
      <c r="D2746" t="s">
        <v>15</v>
      </c>
      <c r="E2746">
        <v>3143401</v>
      </c>
    </row>
    <row r="2747" spans="1:5" x14ac:dyDescent="0.35">
      <c r="A2747">
        <v>3143450</v>
      </c>
      <c r="B2747" t="s">
        <v>3019</v>
      </c>
      <c r="C2747">
        <v>31</v>
      </c>
      <c r="D2747" t="s">
        <v>15</v>
      </c>
      <c r="E2747">
        <v>3143450</v>
      </c>
    </row>
    <row r="2748" spans="1:5" x14ac:dyDescent="0.35">
      <c r="A2748">
        <v>3143500</v>
      </c>
      <c r="B2748" t="s">
        <v>3020</v>
      </c>
      <c r="C2748">
        <v>31</v>
      </c>
      <c r="D2748" t="s">
        <v>15</v>
      </c>
      <c r="E2748">
        <v>3143500</v>
      </c>
    </row>
    <row r="2749" spans="1:5" x14ac:dyDescent="0.35">
      <c r="A2749">
        <v>3143609</v>
      </c>
      <c r="B2749" t="s">
        <v>3021</v>
      </c>
      <c r="C2749">
        <v>31</v>
      </c>
      <c r="D2749" t="s">
        <v>15</v>
      </c>
      <c r="E2749">
        <v>3143609</v>
      </c>
    </row>
    <row r="2750" spans="1:5" x14ac:dyDescent="0.35">
      <c r="A2750">
        <v>3143708</v>
      </c>
      <c r="B2750" t="s">
        <v>3022</v>
      </c>
      <c r="C2750">
        <v>31</v>
      </c>
      <c r="D2750" t="s">
        <v>15</v>
      </c>
      <c r="E2750">
        <v>3143708</v>
      </c>
    </row>
    <row r="2751" spans="1:5" x14ac:dyDescent="0.35">
      <c r="A2751">
        <v>3143807</v>
      </c>
      <c r="B2751" t="s">
        <v>3023</v>
      </c>
      <c r="C2751">
        <v>31</v>
      </c>
      <c r="D2751" t="s">
        <v>15</v>
      </c>
      <c r="E2751">
        <v>3143807</v>
      </c>
    </row>
    <row r="2752" spans="1:5" x14ac:dyDescent="0.35">
      <c r="A2752">
        <v>3143906</v>
      </c>
      <c r="B2752" t="s">
        <v>3024</v>
      </c>
      <c r="C2752">
        <v>31</v>
      </c>
      <c r="D2752" t="s">
        <v>15</v>
      </c>
      <c r="E2752">
        <v>3143906</v>
      </c>
    </row>
    <row r="2753" spans="1:5" x14ac:dyDescent="0.35">
      <c r="A2753">
        <v>3144003</v>
      </c>
      <c r="B2753" t="s">
        <v>3025</v>
      </c>
      <c r="C2753">
        <v>31</v>
      </c>
      <c r="D2753" t="s">
        <v>15</v>
      </c>
      <c r="E2753">
        <v>3144003</v>
      </c>
    </row>
    <row r="2754" spans="1:5" x14ac:dyDescent="0.35">
      <c r="A2754">
        <v>3144102</v>
      </c>
      <c r="B2754" t="s">
        <v>3026</v>
      </c>
      <c r="C2754">
        <v>31</v>
      </c>
      <c r="D2754" t="s">
        <v>15</v>
      </c>
      <c r="E2754">
        <v>3144102</v>
      </c>
    </row>
    <row r="2755" spans="1:5" x14ac:dyDescent="0.35">
      <c r="A2755">
        <v>3144201</v>
      </c>
      <c r="B2755" t="s">
        <v>3027</v>
      </c>
      <c r="C2755">
        <v>31</v>
      </c>
      <c r="D2755" t="s">
        <v>15</v>
      </c>
      <c r="E2755">
        <v>3144201</v>
      </c>
    </row>
    <row r="2756" spans="1:5" x14ac:dyDescent="0.35">
      <c r="A2756">
        <v>3144300</v>
      </c>
      <c r="B2756" t="s">
        <v>3028</v>
      </c>
      <c r="C2756">
        <v>31</v>
      </c>
      <c r="D2756" t="s">
        <v>15</v>
      </c>
      <c r="E2756">
        <v>3144300</v>
      </c>
    </row>
    <row r="2757" spans="1:5" x14ac:dyDescent="0.35">
      <c r="A2757">
        <v>3144359</v>
      </c>
      <c r="B2757" t="s">
        <v>3029</v>
      </c>
      <c r="C2757">
        <v>31</v>
      </c>
      <c r="D2757" t="s">
        <v>15</v>
      </c>
      <c r="E2757">
        <v>3144359</v>
      </c>
    </row>
    <row r="2758" spans="1:5" x14ac:dyDescent="0.35">
      <c r="A2758">
        <v>3144375</v>
      </c>
      <c r="B2758" t="s">
        <v>3030</v>
      </c>
      <c r="C2758">
        <v>31</v>
      </c>
      <c r="D2758" t="s">
        <v>15</v>
      </c>
      <c r="E2758">
        <v>3144375</v>
      </c>
    </row>
    <row r="2759" spans="1:5" x14ac:dyDescent="0.35">
      <c r="A2759">
        <v>3144409</v>
      </c>
      <c r="B2759" t="s">
        <v>3031</v>
      </c>
      <c r="C2759">
        <v>31</v>
      </c>
      <c r="D2759" t="s">
        <v>15</v>
      </c>
      <c r="E2759">
        <v>3144409</v>
      </c>
    </row>
    <row r="2760" spans="1:5" x14ac:dyDescent="0.35">
      <c r="A2760">
        <v>3144508</v>
      </c>
      <c r="B2760" t="s">
        <v>3032</v>
      </c>
      <c r="C2760">
        <v>31</v>
      </c>
      <c r="D2760" t="s">
        <v>15</v>
      </c>
      <c r="E2760">
        <v>3144508</v>
      </c>
    </row>
    <row r="2761" spans="1:5" x14ac:dyDescent="0.35">
      <c r="A2761">
        <v>3144607</v>
      </c>
      <c r="B2761" t="s">
        <v>3033</v>
      </c>
      <c r="C2761">
        <v>31</v>
      </c>
      <c r="D2761" t="s">
        <v>15</v>
      </c>
      <c r="E2761">
        <v>3144607</v>
      </c>
    </row>
    <row r="2762" spans="1:5" x14ac:dyDescent="0.35">
      <c r="A2762">
        <v>3144656</v>
      </c>
      <c r="B2762" t="s">
        <v>3034</v>
      </c>
      <c r="C2762">
        <v>31</v>
      </c>
      <c r="D2762" t="s">
        <v>15</v>
      </c>
      <c r="E2762">
        <v>3144656</v>
      </c>
    </row>
    <row r="2763" spans="1:5" x14ac:dyDescent="0.35">
      <c r="A2763">
        <v>3144672</v>
      </c>
      <c r="B2763" t="s">
        <v>3035</v>
      </c>
      <c r="C2763">
        <v>31</v>
      </c>
      <c r="D2763" t="s">
        <v>15</v>
      </c>
      <c r="E2763">
        <v>3144672</v>
      </c>
    </row>
    <row r="2764" spans="1:5" x14ac:dyDescent="0.35">
      <c r="A2764">
        <v>3144706</v>
      </c>
      <c r="B2764" t="s">
        <v>3036</v>
      </c>
      <c r="C2764">
        <v>31</v>
      </c>
      <c r="D2764" t="s">
        <v>15</v>
      </c>
      <c r="E2764">
        <v>3144706</v>
      </c>
    </row>
    <row r="2765" spans="1:5" x14ac:dyDescent="0.35">
      <c r="A2765">
        <v>3144805</v>
      </c>
      <c r="B2765" t="s">
        <v>3037</v>
      </c>
      <c r="C2765">
        <v>31</v>
      </c>
      <c r="D2765" t="s">
        <v>15</v>
      </c>
      <c r="E2765">
        <v>3144805</v>
      </c>
    </row>
    <row r="2766" spans="1:5" x14ac:dyDescent="0.35">
      <c r="A2766">
        <v>3144904</v>
      </c>
      <c r="B2766" t="s">
        <v>3038</v>
      </c>
      <c r="C2766">
        <v>31</v>
      </c>
      <c r="D2766" t="s">
        <v>15</v>
      </c>
      <c r="E2766">
        <v>3144904</v>
      </c>
    </row>
    <row r="2767" spans="1:5" x14ac:dyDescent="0.35">
      <c r="A2767">
        <v>3145000</v>
      </c>
      <c r="B2767" t="s">
        <v>3039</v>
      </c>
      <c r="C2767">
        <v>31</v>
      </c>
      <c r="D2767" t="s">
        <v>15</v>
      </c>
      <c r="E2767">
        <v>3145000</v>
      </c>
    </row>
    <row r="2768" spans="1:5" x14ac:dyDescent="0.35">
      <c r="A2768">
        <v>3145059</v>
      </c>
      <c r="B2768" t="s">
        <v>3040</v>
      </c>
      <c r="C2768">
        <v>31</v>
      </c>
      <c r="D2768" t="s">
        <v>15</v>
      </c>
      <c r="E2768">
        <v>3145059</v>
      </c>
    </row>
    <row r="2769" spans="1:5" x14ac:dyDescent="0.35">
      <c r="A2769">
        <v>3145109</v>
      </c>
      <c r="B2769" t="s">
        <v>3041</v>
      </c>
      <c r="C2769">
        <v>31</v>
      </c>
      <c r="D2769" t="s">
        <v>15</v>
      </c>
      <c r="E2769">
        <v>3145109</v>
      </c>
    </row>
    <row r="2770" spans="1:5" x14ac:dyDescent="0.35">
      <c r="A2770">
        <v>3145208</v>
      </c>
      <c r="B2770" t="s">
        <v>3042</v>
      </c>
      <c r="C2770">
        <v>31</v>
      </c>
      <c r="D2770" t="s">
        <v>15</v>
      </c>
      <c r="E2770">
        <v>3145208</v>
      </c>
    </row>
    <row r="2771" spans="1:5" x14ac:dyDescent="0.35">
      <c r="A2771">
        <v>3145307</v>
      </c>
      <c r="B2771" t="s">
        <v>3043</v>
      </c>
      <c r="C2771">
        <v>31</v>
      </c>
      <c r="D2771" t="s">
        <v>15</v>
      </c>
      <c r="E2771">
        <v>3145307</v>
      </c>
    </row>
    <row r="2772" spans="1:5" x14ac:dyDescent="0.35">
      <c r="A2772">
        <v>3145356</v>
      </c>
      <c r="B2772" t="s">
        <v>3044</v>
      </c>
      <c r="C2772">
        <v>31</v>
      </c>
      <c r="D2772" t="s">
        <v>15</v>
      </c>
      <c r="E2772">
        <v>3145356</v>
      </c>
    </row>
    <row r="2773" spans="1:5" x14ac:dyDescent="0.35">
      <c r="A2773">
        <v>3145372</v>
      </c>
      <c r="B2773" t="s">
        <v>3045</v>
      </c>
      <c r="C2773">
        <v>31</v>
      </c>
      <c r="D2773" t="s">
        <v>15</v>
      </c>
      <c r="E2773">
        <v>3145372</v>
      </c>
    </row>
    <row r="2774" spans="1:5" x14ac:dyDescent="0.35">
      <c r="A2774">
        <v>3145406</v>
      </c>
      <c r="B2774" t="s">
        <v>3046</v>
      </c>
      <c r="C2774">
        <v>31</v>
      </c>
      <c r="D2774" t="s">
        <v>15</v>
      </c>
      <c r="E2774">
        <v>3145406</v>
      </c>
    </row>
    <row r="2775" spans="1:5" x14ac:dyDescent="0.35">
      <c r="A2775">
        <v>3145455</v>
      </c>
      <c r="B2775" t="s">
        <v>3047</v>
      </c>
      <c r="C2775">
        <v>31</v>
      </c>
      <c r="D2775" t="s">
        <v>15</v>
      </c>
      <c r="E2775">
        <v>3145455</v>
      </c>
    </row>
    <row r="2776" spans="1:5" x14ac:dyDescent="0.35">
      <c r="A2776">
        <v>3145505</v>
      </c>
      <c r="B2776" t="s">
        <v>3048</v>
      </c>
      <c r="C2776">
        <v>31</v>
      </c>
      <c r="D2776" t="s">
        <v>15</v>
      </c>
      <c r="E2776">
        <v>3145505</v>
      </c>
    </row>
    <row r="2777" spans="1:5" x14ac:dyDescent="0.35">
      <c r="A2777">
        <v>3145604</v>
      </c>
      <c r="B2777" t="s">
        <v>3049</v>
      </c>
      <c r="C2777">
        <v>31</v>
      </c>
      <c r="D2777" t="s">
        <v>15</v>
      </c>
      <c r="E2777">
        <v>3145604</v>
      </c>
    </row>
    <row r="2778" spans="1:5" x14ac:dyDescent="0.35">
      <c r="A2778">
        <v>3145703</v>
      </c>
      <c r="B2778" t="s">
        <v>3050</v>
      </c>
      <c r="C2778">
        <v>31</v>
      </c>
      <c r="D2778" t="s">
        <v>15</v>
      </c>
      <c r="E2778">
        <v>3145703</v>
      </c>
    </row>
    <row r="2779" spans="1:5" x14ac:dyDescent="0.35">
      <c r="A2779">
        <v>3145802</v>
      </c>
      <c r="B2779" t="s">
        <v>3051</v>
      </c>
      <c r="C2779">
        <v>31</v>
      </c>
      <c r="D2779" t="s">
        <v>15</v>
      </c>
      <c r="E2779">
        <v>3145802</v>
      </c>
    </row>
    <row r="2780" spans="1:5" x14ac:dyDescent="0.35">
      <c r="A2780">
        <v>3145851</v>
      </c>
      <c r="B2780" t="s">
        <v>3052</v>
      </c>
      <c r="C2780">
        <v>31</v>
      </c>
      <c r="D2780" t="s">
        <v>15</v>
      </c>
      <c r="E2780">
        <v>3145851</v>
      </c>
    </row>
    <row r="2781" spans="1:5" x14ac:dyDescent="0.35">
      <c r="A2781">
        <v>3145877</v>
      </c>
      <c r="B2781" t="s">
        <v>3053</v>
      </c>
      <c r="C2781">
        <v>31</v>
      </c>
      <c r="D2781" t="s">
        <v>15</v>
      </c>
      <c r="E2781">
        <v>3145877</v>
      </c>
    </row>
    <row r="2782" spans="1:5" x14ac:dyDescent="0.35">
      <c r="A2782">
        <v>3145901</v>
      </c>
      <c r="B2782" t="s">
        <v>1528</v>
      </c>
      <c r="C2782">
        <v>31</v>
      </c>
      <c r="D2782" t="s">
        <v>15</v>
      </c>
      <c r="E2782">
        <v>3145901</v>
      </c>
    </row>
    <row r="2783" spans="1:5" x14ac:dyDescent="0.35">
      <c r="A2783">
        <v>3146008</v>
      </c>
      <c r="B2783" t="s">
        <v>3054</v>
      </c>
      <c r="C2783">
        <v>31</v>
      </c>
      <c r="D2783" t="s">
        <v>15</v>
      </c>
      <c r="E2783">
        <v>3146008</v>
      </c>
    </row>
    <row r="2784" spans="1:5" x14ac:dyDescent="0.35">
      <c r="A2784">
        <v>3146107</v>
      </c>
      <c r="B2784" t="s">
        <v>3055</v>
      </c>
      <c r="C2784">
        <v>31</v>
      </c>
      <c r="D2784" t="s">
        <v>15</v>
      </c>
      <c r="E2784">
        <v>3146107</v>
      </c>
    </row>
    <row r="2785" spans="1:5" x14ac:dyDescent="0.35">
      <c r="A2785">
        <v>3146206</v>
      </c>
      <c r="B2785" t="s">
        <v>3056</v>
      </c>
      <c r="C2785">
        <v>31</v>
      </c>
      <c r="D2785" t="s">
        <v>15</v>
      </c>
      <c r="E2785">
        <v>3146206</v>
      </c>
    </row>
    <row r="2786" spans="1:5" x14ac:dyDescent="0.35">
      <c r="A2786">
        <v>3146255</v>
      </c>
      <c r="B2786" t="s">
        <v>3057</v>
      </c>
      <c r="C2786">
        <v>31</v>
      </c>
      <c r="D2786" t="s">
        <v>15</v>
      </c>
      <c r="E2786">
        <v>3146255</v>
      </c>
    </row>
    <row r="2787" spans="1:5" x14ac:dyDescent="0.35">
      <c r="A2787">
        <v>3146305</v>
      </c>
      <c r="B2787" t="s">
        <v>3058</v>
      </c>
      <c r="C2787">
        <v>31</v>
      </c>
      <c r="D2787" t="s">
        <v>15</v>
      </c>
      <c r="E2787">
        <v>3146305</v>
      </c>
    </row>
    <row r="2788" spans="1:5" x14ac:dyDescent="0.35">
      <c r="A2788">
        <v>3146404</v>
      </c>
      <c r="B2788" t="s">
        <v>3059</v>
      </c>
      <c r="C2788">
        <v>31</v>
      </c>
      <c r="D2788" t="s">
        <v>15</v>
      </c>
      <c r="E2788">
        <v>3146404</v>
      </c>
    </row>
    <row r="2789" spans="1:5" x14ac:dyDescent="0.35">
      <c r="A2789">
        <v>3146503</v>
      </c>
      <c r="B2789" t="s">
        <v>3060</v>
      </c>
      <c r="C2789">
        <v>31</v>
      </c>
      <c r="D2789" t="s">
        <v>15</v>
      </c>
      <c r="E2789">
        <v>3146503</v>
      </c>
    </row>
    <row r="2790" spans="1:5" x14ac:dyDescent="0.35">
      <c r="A2790">
        <v>3146552</v>
      </c>
      <c r="B2790" t="s">
        <v>3061</v>
      </c>
      <c r="C2790">
        <v>31</v>
      </c>
      <c r="D2790" t="s">
        <v>15</v>
      </c>
      <c r="E2790">
        <v>3146552</v>
      </c>
    </row>
    <row r="2791" spans="1:5" x14ac:dyDescent="0.35">
      <c r="A2791">
        <v>3146602</v>
      </c>
      <c r="B2791" t="s">
        <v>3062</v>
      </c>
      <c r="C2791">
        <v>31</v>
      </c>
      <c r="D2791" t="s">
        <v>15</v>
      </c>
      <c r="E2791">
        <v>3146602</v>
      </c>
    </row>
    <row r="2792" spans="1:5" x14ac:dyDescent="0.35">
      <c r="A2792">
        <v>3146701</v>
      </c>
      <c r="B2792" t="s">
        <v>3063</v>
      </c>
      <c r="C2792">
        <v>31</v>
      </c>
      <c r="D2792" t="s">
        <v>15</v>
      </c>
      <c r="E2792">
        <v>3146701</v>
      </c>
    </row>
    <row r="2793" spans="1:5" x14ac:dyDescent="0.35">
      <c r="A2793">
        <v>3146750</v>
      </c>
      <c r="B2793" t="s">
        <v>3064</v>
      </c>
      <c r="C2793">
        <v>31</v>
      </c>
      <c r="D2793" t="s">
        <v>15</v>
      </c>
      <c r="E2793">
        <v>3146750</v>
      </c>
    </row>
    <row r="2794" spans="1:5" x14ac:dyDescent="0.35">
      <c r="A2794">
        <v>3146909</v>
      </c>
      <c r="B2794" t="s">
        <v>3065</v>
      </c>
      <c r="C2794">
        <v>31</v>
      </c>
      <c r="D2794" t="s">
        <v>15</v>
      </c>
      <c r="E2794">
        <v>3146909</v>
      </c>
    </row>
    <row r="2795" spans="1:5" x14ac:dyDescent="0.35">
      <c r="A2795">
        <v>3147006</v>
      </c>
      <c r="B2795" t="s">
        <v>3066</v>
      </c>
      <c r="C2795">
        <v>31</v>
      </c>
      <c r="D2795" t="s">
        <v>15</v>
      </c>
      <c r="E2795">
        <v>3147006</v>
      </c>
    </row>
    <row r="2796" spans="1:5" x14ac:dyDescent="0.35">
      <c r="A2796">
        <v>3147105</v>
      </c>
      <c r="B2796" t="s">
        <v>3067</v>
      </c>
      <c r="C2796">
        <v>31</v>
      </c>
      <c r="D2796" t="s">
        <v>15</v>
      </c>
      <c r="E2796">
        <v>3147105</v>
      </c>
    </row>
    <row r="2797" spans="1:5" x14ac:dyDescent="0.35">
      <c r="A2797">
        <v>3147204</v>
      </c>
      <c r="B2797" t="s">
        <v>3068</v>
      </c>
      <c r="C2797">
        <v>31</v>
      </c>
      <c r="D2797" t="s">
        <v>15</v>
      </c>
      <c r="E2797">
        <v>3147204</v>
      </c>
    </row>
    <row r="2798" spans="1:5" x14ac:dyDescent="0.35">
      <c r="A2798">
        <v>3147303</v>
      </c>
      <c r="B2798" t="s">
        <v>3069</v>
      </c>
      <c r="C2798">
        <v>31</v>
      </c>
      <c r="D2798" t="s">
        <v>15</v>
      </c>
      <c r="E2798">
        <v>3147303</v>
      </c>
    </row>
    <row r="2799" spans="1:5" x14ac:dyDescent="0.35">
      <c r="A2799">
        <v>3147402</v>
      </c>
      <c r="B2799" t="s">
        <v>3070</v>
      </c>
      <c r="C2799">
        <v>31</v>
      </c>
      <c r="D2799" t="s">
        <v>15</v>
      </c>
      <c r="E2799">
        <v>3147402</v>
      </c>
    </row>
    <row r="2800" spans="1:5" x14ac:dyDescent="0.35">
      <c r="A2800">
        <v>3147501</v>
      </c>
      <c r="B2800" t="s">
        <v>3071</v>
      </c>
      <c r="C2800">
        <v>31</v>
      </c>
      <c r="D2800" t="s">
        <v>15</v>
      </c>
      <c r="E2800">
        <v>3147501</v>
      </c>
    </row>
    <row r="2801" spans="1:5" x14ac:dyDescent="0.35">
      <c r="A2801">
        <v>3147600</v>
      </c>
      <c r="B2801" t="s">
        <v>3072</v>
      </c>
      <c r="C2801">
        <v>31</v>
      </c>
      <c r="D2801" t="s">
        <v>15</v>
      </c>
      <c r="E2801">
        <v>3147600</v>
      </c>
    </row>
    <row r="2802" spans="1:5" x14ac:dyDescent="0.35">
      <c r="A2802">
        <v>3147709</v>
      </c>
      <c r="B2802" t="s">
        <v>3073</v>
      </c>
      <c r="C2802">
        <v>31</v>
      </c>
      <c r="D2802" t="s">
        <v>15</v>
      </c>
      <c r="E2802">
        <v>3147709</v>
      </c>
    </row>
    <row r="2803" spans="1:5" x14ac:dyDescent="0.35">
      <c r="A2803">
        <v>3147808</v>
      </c>
      <c r="B2803" t="s">
        <v>3074</v>
      </c>
      <c r="C2803">
        <v>31</v>
      </c>
      <c r="D2803" t="s">
        <v>15</v>
      </c>
      <c r="E2803">
        <v>3147808</v>
      </c>
    </row>
    <row r="2804" spans="1:5" x14ac:dyDescent="0.35">
      <c r="A2804">
        <v>3147907</v>
      </c>
      <c r="B2804" t="s">
        <v>3075</v>
      </c>
      <c r="C2804">
        <v>31</v>
      </c>
      <c r="D2804" t="s">
        <v>15</v>
      </c>
      <c r="E2804">
        <v>3147907</v>
      </c>
    </row>
    <row r="2805" spans="1:5" x14ac:dyDescent="0.35">
      <c r="A2805">
        <v>3147956</v>
      </c>
      <c r="B2805" t="s">
        <v>3076</v>
      </c>
      <c r="C2805">
        <v>31</v>
      </c>
      <c r="D2805" t="s">
        <v>15</v>
      </c>
      <c r="E2805">
        <v>3147956</v>
      </c>
    </row>
    <row r="2806" spans="1:5" x14ac:dyDescent="0.35">
      <c r="A2806">
        <v>3148004</v>
      </c>
      <c r="B2806" t="s">
        <v>3077</v>
      </c>
      <c r="C2806">
        <v>31</v>
      </c>
      <c r="D2806" t="s">
        <v>15</v>
      </c>
      <c r="E2806">
        <v>3148004</v>
      </c>
    </row>
    <row r="2807" spans="1:5" x14ac:dyDescent="0.35">
      <c r="A2807">
        <v>3148103</v>
      </c>
      <c r="B2807" t="s">
        <v>3078</v>
      </c>
      <c r="C2807">
        <v>31</v>
      </c>
      <c r="D2807" t="s">
        <v>15</v>
      </c>
      <c r="E2807">
        <v>3148103</v>
      </c>
    </row>
    <row r="2808" spans="1:5" x14ac:dyDescent="0.35">
      <c r="A2808">
        <v>3148202</v>
      </c>
      <c r="B2808" t="s">
        <v>3079</v>
      </c>
      <c r="C2808">
        <v>31</v>
      </c>
      <c r="D2808" t="s">
        <v>15</v>
      </c>
      <c r="E2808">
        <v>3148202</v>
      </c>
    </row>
    <row r="2809" spans="1:5" x14ac:dyDescent="0.35">
      <c r="A2809">
        <v>3148301</v>
      </c>
      <c r="B2809" t="s">
        <v>3080</v>
      </c>
      <c r="C2809">
        <v>31</v>
      </c>
      <c r="D2809" t="s">
        <v>15</v>
      </c>
      <c r="E2809">
        <v>3148301</v>
      </c>
    </row>
    <row r="2810" spans="1:5" x14ac:dyDescent="0.35">
      <c r="A2810">
        <v>3148400</v>
      </c>
      <c r="B2810" t="s">
        <v>3081</v>
      </c>
      <c r="C2810">
        <v>31</v>
      </c>
      <c r="D2810" t="s">
        <v>15</v>
      </c>
      <c r="E2810">
        <v>3148400</v>
      </c>
    </row>
    <row r="2811" spans="1:5" x14ac:dyDescent="0.35">
      <c r="A2811">
        <v>3148509</v>
      </c>
      <c r="B2811" t="s">
        <v>3082</v>
      </c>
      <c r="C2811">
        <v>31</v>
      </c>
      <c r="D2811" t="s">
        <v>15</v>
      </c>
      <c r="E2811">
        <v>3148509</v>
      </c>
    </row>
    <row r="2812" spans="1:5" x14ac:dyDescent="0.35">
      <c r="A2812">
        <v>3148608</v>
      </c>
      <c r="B2812" t="s">
        <v>3083</v>
      </c>
      <c r="C2812">
        <v>31</v>
      </c>
      <c r="D2812" t="s">
        <v>15</v>
      </c>
      <c r="E2812">
        <v>3148608</v>
      </c>
    </row>
    <row r="2813" spans="1:5" x14ac:dyDescent="0.35">
      <c r="A2813">
        <v>3148707</v>
      </c>
      <c r="B2813" t="s">
        <v>3084</v>
      </c>
      <c r="C2813">
        <v>31</v>
      </c>
      <c r="D2813" t="s">
        <v>15</v>
      </c>
      <c r="E2813">
        <v>3148707</v>
      </c>
    </row>
    <row r="2814" spans="1:5" x14ac:dyDescent="0.35">
      <c r="A2814">
        <v>3148756</v>
      </c>
      <c r="B2814" t="s">
        <v>3085</v>
      </c>
      <c r="C2814">
        <v>31</v>
      </c>
      <c r="D2814" t="s">
        <v>15</v>
      </c>
      <c r="E2814">
        <v>3148756</v>
      </c>
    </row>
    <row r="2815" spans="1:5" x14ac:dyDescent="0.35">
      <c r="A2815">
        <v>3148806</v>
      </c>
      <c r="B2815" t="s">
        <v>3086</v>
      </c>
      <c r="C2815">
        <v>31</v>
      </c>
      <c r="D2815" t="s">
        <v>15</v>
      </c>
      <c r="E2815">
        <v>3148806</v>
      </c>
    </row>
    <row r="2816" spans="1:5" x14ac:dyDescent="0.35">
      <c r="A2816">
        <v>3148905</v>
      </c>
      <c r="B2816" t="s">
        <v>3087</v>
      </c>
      <c r="C2816">
        <v>31</v>
      </c>
      <c r="D2816" t="s">
        <v>15</v>
      </c>
      <c r="E2816">
        <v>3148905</v>
      </c>
    </row>
    <row r="2817" spans="1:5" x14ac:dyDescent="0.35">
      <c r="A2817">
        <v>3149002</v>
      </c>
      <c r="B2817" t="s">
        <v>3088</v>
      </c>
      <c r="C2817">
        <v>31</v>
      </c>
      <c r="D2817" t="s">
        <v>15</v>
      </c>
      <c r="E2817">
        <v>3149002</v>
      </c>
    </row>
    <row r="2818" spans="1:5" x14ac:dyDescent="0.35">
      <c r="A2818">
        <v>3149101</v>
      </c>
      <c r="B2818" t="s">
        <v>3089</v>
      </c>
      <c r="C2818">
        <v>31</v>
      </c>
      <c r="D2818" t="s">
        <v>15</v>
      </c>
      <c r="E2818">
        <v>3149101</v>
      </c>
    </row>
    <row r="2819" spans="1:5" x14ac:dyDescent="0.35">
      <c r="A2819">
        <v>3149150</v>
      </c>
      <c r="B2819" t="s">
        <v>3090</v>
      </c>
      <c r="C2819">
        <v>31</v>
      </c>
      <c r="D2819" t="s">
        <v>15</v>
      </c>
      <c r="E2819">
        <v>3149150</v>
      </c>
    </row>
    <row r="2820" spans="1:5" x14ac:dyDescent="0.35">
      <c r="A2820">
        <v>3149200</v>
      </c>
      <c r="B2820" t="s">
        <v>3091</v>
      </c>
      <c r="C2820">
        <v>31</v>
      </c>
      <c r="D2820" t="s">
        <v>15</v>
      </c>
      <c r="E2820">
        <v>3149200</v>
      </c>
    </row>
    <row r="2821" spans="1:5" x14ac:dyDescent="0.35">
      <c r="A2821">
        <v>3149309</v>
      </c>
      <c r="B2821" t="s">
        <v>3092</v>
      </c>
      <c r="C2821">
        <v>31</v>
      </c>
      <c r="D2821" t="s">
        <v>15</v>
      </c>
      <c r="E2821">
        <v>3149309</v>
      </c>
    </row>
    <row r="2822" spans="1:5" x14ac:dyDescent="0.35">
      <c r="A2822">
        <v>3149408</v>
      </c>
      <c r="B2822" t="s">
        <v>3093</v>
      </c>
      <c r="C2822">
        <v>31</v>
      </c>
      <c r="D2822" t="s">
        <v>15</v>
      </c>
      <c r="E2822">
        <v>3149408</v>
      </c>
    </row>
    <row r="2823" spans="1:5" x14ac:dyDescent="0.35">
      <c r="A2823">
        <v>3149507</v>
      </c>
      <c r="B2823" t="s">
        <v>3094</v>
      </c>
      <c r="C2823">
        <v>31</v>
      </c>
      <c r="D2823" t="s">
        <v>15</v>
      </c>
      <c r="E2823">
        <v>3149507</v>
      </c>
    </row>
    <row r="2824" spans="1:5" x14ac:dyDescent="0.35">
      <c r="A2824">
        <v>3149606</v>
      </c>
      <c r="B2824" t="s">
        <v>3095</v>
      </c>
      <c r="C2824">
        <v>31</v>
      </c>
      <c r="D2824" t="s">
        <v>15</v>
      </c>
      <c r="E2824">
        <v>3149606</v>
      </c>
    </row>
    <row r="2825" spans="1:5" x14ac:dyDescent="0.35">
      <c r="A2825">
        <v>3149705</v>
      </c>
      <c r="B2825" t="s">
        <v>3096</v>
      </c>
      <c r="C2825">
        <v>31</v>
      </c>
      <c r="D2825" t="s">
        <v>15</v>
      </c>
      <c r="E2825">
        <v>3149705</v>
      </c>
    </row>
    <row r="2826" spans="1:5" x14ac:dyDescent="0.35">
      <c r="A2826">
        <v>3149804</v>
      </c>
      <c r="B2826" t="s">
        <v>3097</v>
      </c>
      <c r="C2826">
        <v>31</v>
      </c>
      <c r="D2826" t="s">
        <v>15</v>
      </c>
      <c r="E2826">
        <v>3149804</v>
      </c>
    </row>
    <row r="2827" spans="1:5" x14ac:dyDescent="0.35">
      <c r="A2827">
        <v>3149903</v>
      </c>
      <c r="B2827" t="s">
        <v>3098</v>
      </c>
      <c r="C2827">
        <v>31</v>
      </c>
      <c r="D2827" t="s">
        <v>15</v>
      </c>
      <c r="E2827">
        <v>3149903</v>
      </c>
    </row>
    <row r="2828" spans="1:5" x14ac:dyDescent="0.35">
      <c r="A2828">
        <v>3149952</v>
      </c>
      <c r="B2828" t="s">
        <v>3099</v>
      </c>
      <c r="C2828">
        <v>31</v>
      </c>
      <c r="D2828" t="s">
        <v>15</v>
      </c>
      <c r="E2828">
        <v>3149952</v>
      </c>
    </row>
    <row r="2829" spans="1:5" x14ac:dyDescent="0.35">
      <c r="A2829">
        <v>3150000</v>
      </c>
      <c r="B2829" t="s">
        <v>3100</v>
      </c>
      <c r="C2829">
        <v>31</v>
      </c>
      <c r="D2829" t="s">
        <v>15</v>
      </c>
      <c r="E2829">
        <v>3150000</v>
      </c>
    </row>
    <row r="2830" spans="1:5" x14ac:dyDescent="0.35">
      <c r="A2830">
        <v>3150109</v>
      </c>
      <c r="B2830" t="s">
        <v>3101</v>
      </c>
      <c r="C2830">
        <v>31</v>
      </c>
      <c r="D2830" t="s">
        <v>15</v>
      </c>
      <c r="E2830">
        <v>3150109</v>
      </c>
    </row>
    <row r="2831" spans="1:5" x14ac:dyDescent="0.35">
      <c r="A2831">
        <v>3150158</v>
      </c>
      <c r="B2831" t="s">
        <v>3102</v>
      </c>
      <c r="C2831">
        <v>31</v>
      </c>
      <c r="D2831" t="s">
        <v>15</v>
      </c>
      <c r="E2831">
        <v>3150158</v>
      </c>
    </row>
    <row r="2832" spans="1:5" x14ac:dyDescent="0.35">
      <c r="A2832">
        <v>3150208</v>
      </c>
      <c r="B2832" t="s">
        <v>3103</v>
      </c>
      <c r="C2832">
        <v>31</v>
      </c>
      <c r="D2832" t="s">
        <v>15</v>
      </c>
      <c r="E2832">
        <v>3150208</v>
      </c>
    </row>
    <row r="2833" spans="1:5" x14ac:dyDescent="0.35">
      <c r="A2833">
        <v>3150307</v>
      </c>
      <c r="B2833" t="s">
        <v>3104</v>
      </c>
      <c r="C2833">
        <v>31</v>
      </c>
      <c r="D2833" t="s">
        <v>15</v>
      </c>
      <c r="E2833">
        <v>3150307</v>
      </c>
    </row>
    <row r="2834" spans="1:5" x14ac:dyDescent="0.35">
      <c r="A2834">
        <v>3150406</v>
      </c>
      <c r="B2834" t="s">
        <v>3105</v>
      </c>
      <c r="C2834">
        <v>31</v>
      </c>
      <c r="D2834" t="s">
        <v>15</v>
      </c>
      <c r="E2834">
        <v>3150406</v>
      </c>
    </row>
    <row r="2835" spans="1:5" x14ac:dyDescent="0.35">
      <c r="A2835">
        <v>3150505</v>
      </c>
      <c r="B2835" t="s">
        <v>3106</v>
      </c>
      <c r="C2835">
        <v>31</v>
      </c>
      <c r="D2835" t="s">
        <v>15</v>
      </c>
      <c r="E2835">
        <v>3150505</v>
      </c>
    </row>
    <row r="2836" spans="1:5" x14ac:dyDescent="0.35">
      <c r="A2836">
        <v>3150539</v>
      </c>
      <c r="B2836" t="s">
        <v>3107</v>
      </c>
      <c r="C2836">
        <v>31</v>
      </c>
      <c r="D2836" t="s">
        <v>15</v>
      </c>
      <c r="E2836">
        <v>3150539</v>
      </c>
    </row>
    <row r="2837" spans="1:5" x14ac:dyDescent="0.35">
      <c r="A2837">
        <v>3150570</v>
      </c>
      <c r="B2837" t="s">
        <v>3108</v>
      </c>
      <c r="C2837">
        <v>31</v>
      </c>
      <c r="D2837" t="s">
        <v>15</v>
      </c>
      <c r="E2837">
        <v>3150570</v>
      </c>
    </row>
    <row r="2838" spans="1:5" x14ac:dyDescent="0.35">
      <c r="A2838">
        <v>3150604</v>
      </c>
      <c r="B2838" t="s">
        <v>3109</v>
      </c>
      <c r="C2838">
        <v>31</v>
      </c>
      <c r="D2838" t="s">
        <v>15</v>
      </c>
      <c r="E2838">
        <v>3150604</v>
      </c>
    </row>
    <row r="2839" spans="1:5" x14ac:dyDescent="0.35">
      <c r="A2839">
        <v>3150703</v>
      </c>
      <c r="B2839" t="s">
        <v>3110</v>
      </c>
      <c r="C2839">
        <v>31</v>
      </c>
      <c r="D2839" t="s">
        <v>15</v>
      </c>
      <c r="E2839">
        <v>3150703</v>
      </c>
    </row>
    <row r="2840" spans="1:5" x14ac:dyDescent="0.35">
      <c r="A2840">
        <v>3150802</v>
      </c>
      <c r="B2840" t="s">
        <v>3111</v>
      </c>
      <c r="C2840">
        <v>31</v>
      </c>
      <c r="D2840" t="s">
        <v>15</v>
      </c>
      <c r="E2840">
        <v>3150802</v>
      </c>
    </row>
    <row r="2841" spans="1:5" x14ac:dyDescent="0.35">
      <c r="A2841">
        <v>3150901</v>
      </c>
      <c r="B2841" t="s">
        <v>3112</v>
      </c>
      <c r="C2841">
        <v>31</v>
      </c>
      <c r="D2841" t="s">
        <v>15</v>
      </c>
      <c r="E2841">
        <v>3150901</v>
      </c>
    </row>
    <row r="2842" spans="1:5" x14ac:dyDescent="0.35">
      <c r="A2842">
        <v>3151008</v>
      </c>
      <c r="B2842" t="s">
        <v>3113</v>
      </c>
      <c r="C2842">
        <v>31</v>
      </c>
      <c r="D2842" t="s">
        <v>15</v>
      </c>
      <c r="E2842">
        <v>3151008</v>
      </c>
    </row>
    <row r="2843" spans="1:5" x14ac:dyDescent="0.35">
      <c r="A2843">
        <v>3151107</v>
      </c>
      <c r="B2843" t="s">
        <v>3114</v>
      </c>
      <c r="C2843">
        <v>31</v>
      </c>
      <c r="D2843" t="s">
        <v>15</v>
      </c>
      <c r="E2843">
        <v>3151107</v>
      </c>
    </row>
    <row r="2844" spans="1:5" x14ac:dyDescent="0.35">
      <c r="A2844">
        <v>3151206</v>
      </c>
      <c r="B2844" t="s">
        <v>3115</v>
      </c>
      <c r="C2844">
        <v>31</v>
      </c>
      <c r="D2844" t="s">
        <v>15</v>
      </c>
      <c r="E2844">
        <v>3151206</v>
      </c>
    </row>
    <row r="2845" spans="1:5" x14ac:dyDescent="0.35">
      <c r="A2845">
        <v>3151305</v>
      </c>
      <c r="B2845" t="s">
        <v>3116</v>
      </c>
      <c r="C2845">
        <v>31</v>
      </c>
      <c r="D2845" t="s">
        <v>15</v>
      </c>
      <c r="E2845">
        <v>3151305</v>
      </c>
    </row>
    <row r="2846" spans="1:5" x14ac:dyDescent="0.35">
      <c r="A2846">
        <v>3151404</v>
      </c>
      <c r="B2846" t="s">
        <v>3117</v>
      </c>
      <c r="C2846">
        <v>31</v>
      </c>
      <c r="D2846" t="s">
        <v>15</v>
      </c>
      <c r="E2846">
        <v>3151404</v>
      </c>
    </row>
    <row r="2847" spans="1:5" x14ac:dyDescent="0.35">
      <c r="A2847">
        <v>3151503</v>
      </c>
      <c r="B2847" t="s">
        <v>3118</v>
      </c>
      <c r="C2847">
        <v>31</v>
      </c>
      <c r="D2847" t="s">
        <v>15</v>
      </c>
      <c r="E2847">
        <v>3151503</v>
      </c>
    </row>
    <row r="2848" spans="1:5" x14ac:dyDescent="0.35">
      <c r="A2848">
        <v>3151602</v>
      </c>
      <c r="B2848" t="s">
        <v>3119</v>
      </c>
      <c r="C2848">
        <v>31</v>
      </c>
      <c r="D2848" t="s">
        <v>15</v>
      </c>
      <c r="E2848">
        <v>3151602</v>
      </c>
    </row>
    <row r="2849" spans="1:5" x14ac:dyDescent="0.35">
      <c r="A2849">
        <v>3151701</v>
      </c>
      <c r="B2849" t="s">
        <v>3120</v>
      </c>
      <c r="C2849">
        <v>31</v>
      </c>
      <c r="D2849" t="s">
        <v>15</v>
      </c>
      <c r="E2849">
        <v>3151701</v>
      </c>
    </row>
    <row r="2850" spans="1:5" x14ac:dyDescent="0.35">
      <c r="A2850">
        <v>3151800</v>
      </c>
      <c r="B2850" t="s">
        <v>3121</v>
      </c>
      <c r="C2850">
        <v>31</v>
      </c>
      <c r="D2850" t="s">
        <v>15</v>
      </c>
      <c r="E2850">
        <v>3151800</v>
      </c>
    </row>
    <row r="2851" spans="1:5" x14ac:dyDescent="0.35">
      <c r="A2851">
        <v>3151909</v>
      </c>
      <c r="B2851" t="s">
        <v>3122</v>
      </c>
      <c r="C2851">
        <v>31</v>
      </c>
      <c r="D2851" t="s">
        <v>15</v>
      </c>
      <c r="E2851">
        <v>3151909</v>
      </c>
    </row>
    <row r="2852" spans="1:5" x14ac:dyDescent="0.35">
      <c r="A2852">
        <v>3152006</v>
      </c>
      <c r="B2852" t="s">
        <v>3123</v>
      </c>
      <c r="C2852">
        <v>31</v>
      </c>
      <c r="D2852" t="s">
        <v>15</v>
      </c>
      <c r="E2852">
        <v>3152006</v>
      </c>
    </row>
    <row r="2853" spans="1:5" x14ac:dyDescent="0.35">
      <c r="A2853">
        <v>3152105</v>
      </c>
      <c r="B2853" t="s">
        <v>3124</v>
      </c>
      <c r="C2853">
        <v>31</v>
      </c>
      <c r="D2853" t="s">
        <v>15</v>
      </c>
      <c r="E2853">
        <v>3152105</v>
      </c>
    </row>
    <row r="2854" spans="1:5" x14ac:dyDescent="0.35">
      <c r="A2854">
        <v>3152131</v>
      </c>
      <c r="B2854" t="s">
        <v>3125</v>
      </c>
      <c r="C2854">
        <v>31</v>
      </c>
      <c r="D2854" t="s">
        <v>15</v>
      </c>
      <c r="E2854">
        <v>3152131</v>
      </c>
    </row>
    <row r="2855" spans="1:5" x14ac:dyDescent="0.35">
      <c r="A2855">
        <v>3152170</v>
      </c>
      <c r="B2855" t="s">
        <v>3126</v>
      </c>
      <c r="C2855">
        <v>31</v>
      </c>
      <c r="D2855" t="s">
        <v>15</v>
      </c>
      <c r="E2855">
        <v>3152170</v>
      </c>
    </row>
    <row r="2856" spans="1:5" x14ac:dyDescent="0.35">
      <c r="A2856">
        <v>3152204</v>
      </c>
      <c r="B2856" t="s">
        <v>3127</v>
      </c>
      <c r="C2856">
        <v>31</v>
      </c>
      <c r="D2856" t="s">
        <v>15</v>
      </c>
      <c r="E2856">
        <v>3152204</v>
      </c>
    </row>
    <row r="2857" spans="1:5" x14ac:dyDescent="0.35">
      <c r="A2857">
        <v>3152303</v>
      </c>
      <c r="B2857" t="s">
        <v>3128</v>
      </c>
      <c r="C2857">
        <v>31</v>
      </c>
      <c r="D2857" t="s">
        <v>15</v>
      </c>
      <c r="E2857">
        <v>3152303</v>
      </c>
    </row>
    <row r="2858" spans="1:5" x14ac:dyDescent="0.35">
      <c r="A2858">
        <v>3152402</v>
      </c>
      <c r="B2858" t="s">
        <v>3129</v>
      </c>
      <c r="C2858">
        <v>31</v>
      </c>
      <c r="D2858" t="s">
        <v>15</v>
      </c>
      <c r="E2858">
        <v>3152402</v>
      </c>
    </row>
    <row r="2859" spans="1:5" x14ac:dyDescent="0.35">
      <c r="A2859">
        <v>3152501</v>
      </c>
      <c r="B2859" t="s">
        <v>3130</v>
      </c>
      <c r="C2859">
        <v>31</v>
      </c>
      <c r="D2859" t="s">
        <v>15</v>
      </c>
      <c r="E2859">
        <v>3152501</v>
      </c>
    </row>
    <row r="2860" spans="1:5" x14ac:dyDescent="0.35">
      <c r="A2860">
        <v>3152600</v>
      </c>
      <c r="B2860" t="s">
        <v>3131</v>
      </c>
      <c r="C2860">
        <v>31</v>
      </c>
      <c r="D2860" t="s">
        <v>15</v>
      </c>
      <c r="E2860">
        <v>3152600</v>
      </c>
    </row>
    <row r="2861" spans="1:5" x14ac:dyDescent="0.35">
      <c r="A2861">
        <v>3152709</v>
      </c>
      <c r="B2861" t="s">
        <v>3132</v>
      </c>
      <c r="C2861">
        <v>31</v>
      </c>
      <c r="D2861" t="s">
        <v>15</v>
      </c>
      <c r="E2861">
        <v>3152709</v>
      </c>
    </row>
    <row r="2862" spans="1:5" x14ac:dyDescent="0.35">
      <c r="A2862">
        <v>3152808</v>
      </c>
      <c r="B2862" t="s">
        <v>1742</v>
      </c>
      <c r="C2862">
        <v>31</v>
      </c>
      <c r="D2862" t="s">
        <v>15</v>
      </c>
      <c r="E2862">
        <v>3152808</v>
      </c>
    </row>
    <row r="2863" spans="1:5" x14ac:dyDescent="0.35">
      <c r="A2863">
        <v>3152907</v>
      </c>
      <c r="B2863" t="s">
        <v>3133</v>
      </c>
      <c r="C2863">
        <v>31</v>
      </c>
      <c r="D2863" t="s">
        <v>15</v>
      </c>
      <c r="E2863">
        <v>3152907</v>
      </c>
    </row>
    <row r="2864" spans="1:5" x14ac:dyDescent="0.35">
      <c r="A2864">
        <v>3153004</v>
      </c>
      <c r="B2864" t="s">
        <v>3134</v>
      </c>
      <c r="C2864">
        <v>31</v>
      </c>
      <c r="D2864" t="s">
        <v>15</v>
      </c>
      <c r="E2864">
        <v>3153004</v>
      </c>
    </row>
    <row r="2865" spans="1:5" x14ac:dyDescent="0.35">
      <c r="A2865">
        <v>3153103</v>
      </c>
      <c r="B2865" t="s">
        <v>3135</v>
      </c>
      <c r="C2865">
        <v>31</v>
      </c>
      <c r="D2865" t="s">
        <v>15</v>
      </c>
      <c r="E2865">
        <v>3153103</v>
      </c>
    </row>
    <row r="2866" spans="1:5" x14ac:dyDescent="0.35">
      <c r="A2866">
        <v>3153202</v>
      </c>
      <c r="B2866" t="s">
        <v>972</v>
      </c>
      <c r="C2866">
        <v>31</v>
      </c>
      <c r="D2866" t="s">
        <v>15</v>
      </c>
      <c r="E2866">
        <v>3153202</v>
      </c>
    </row>
    <row r="2867" spans="1:5" x14ac:dyDescent="0.35">
      <c r="A2867">
        <v>3153301</v>
      </c>
      <c r="B2867" t="s">
        <v>3136</v>
      </c>
      <c r="C2867">
        <v>31</v>
      </c>
      <c r="D2867" t="s">
        <v>15</v>
      </c>
      <c r="E2867">
        <v>3153301</v>
      </c>
    </row>
    <row r="2868" spans="1:5" x14ac:dyDescent="0.35">
      <c r="A2868">
        <v>3153400</v>
      </c>
      <c r="B2868" t="s">
        <v>3137</v>
      </c>
      <c r="C2868">
        <v>31</v>
      </c>
      <c r="D2868" t="s">
        <v>15</v>
      </c>
      <c r="E2868">
        <v>3153400</v>
      </c>
    </row>
    <row r="2869" spans="1:5" x14ac:dyDescent="0.35">
      <c r="A2869">
        <v>3153509</v>
      </c>
      <c r="B2869" t="s">
        <v>3138</v>
      </c>
      <c r="C2869">
        <v>31</v>
      </c>
      <c r="D2869" t="s">
        <v>15</v>
      </c>
      <c r="E2869">
        <v>3153509</v>
      </c>
    </row>
    <row r="2870" spans="1:5" x14ac:dyDescent="0.35">
      <c r="A2870">
        <v>3153608</v>
      </c>
      <c r="B2870" t="s">
        <v>3139</v>
      </c>
      <c r="C2870">
        <v>31</v>
      </c>
      <c r="D2870" t="s">
        <v>15</v>
      </c>
      <c r="E2870">
        <v>3153608</v>
      </c>
    </row>
    <row r="2871" spans="1:5" x14ac:dyDescent="0.35">
      <c r="A2871">
        <v>3153707</v>
      </c>
      <c r="B2871" t="s">
        <v>3140</v>
      </c>
      <c r="C2871">
        <v>31</v>
      </c>
      <c r="D2871" t="s">
        <v>15</v>
      </c>
      <c r="E2871">
        <v>3153707</v>
      </c>
    </row>
    <row r="2872" spans="1:5" x14ac:dyDescent="0.35">
      <c r="A2872">
        <v>3153806</v>
      </c>
      <c r="B2872" t="s">
        <v>3141</v>
      </c>
      <c r="C2872">
        <v>31</v>
      </c>
      <c r="D2872" t="s">
        <v>15</v>
      </c>
      <c r="E2872">
        <v>3153806</v>
      </c>
    </row>
    <row r="2873" spans="1:5" x14ac:dyDescent="0.35">
      <c r="A2873">
        <v>3153905</v>
      </c>
      <c r="B2873" t="s">
        <v>3142</v>
      </c>
      <c r="C2873">
        <v>31</v>
      </c>
      <c r="D2873" t="s">
        <v>15</v>
      </c>
      <c r="E2873">
        <v>3153905</v>
      </c>
    </row>
    <row r="2874" spans="1:5" x14ac:dyDescent="0.35">
      <c r="A2874">
        <v>3154002</v>
      </c>
      <c r="B2874" t="s">
        <v>3143</v>
      </c>
      <c r="C2874">
        <v>31</v>
      </c>
      <c r="D2874" t="s">
        <v>15</v>
      </c>
      <c r="E2874">
        <v>3154002</v>
      </c>
    </row>
    <row r="2875" spans="1:5" x14ac:dyDescent="0.35">
      <c r="A2875">
        <v>3154101</v>
      </c>
      <c r="B2875" t="s">
        <v>3144</v>
      </c>
      <c r="C2875">
        <v>31</v>
      </c>
      <c r="D2875" t="s">
        <v>15</v>
      </c>
      <c r="E2875">
        <v>3154101</v>
      </c>
    </row>
    <row r="2876" spans="1:5" x14ac:dyDescent="0.35">
      <c r="A2876">
        <v>3154150</v>
      </c>
      <c r="B2876" t="s">
        <v>3145</v>
      </c>
      <c r="C2876">
        <v>31</v>
      </c>
      <c r="D2876" t="s">
        <v>15</v>
      </c>
      <c r="E2876">
        <v>3154150</v>
      </c>
    </row>
    <row r="2877" spans="1:5" x14ac:dyDescent="0.35">
      <c r="A2877">
        <v>3154200</v>
      </c>
      <c r="B2877" t="s">
        <v>3146</v>
      </c>
      <c r="C2877">
        <v>31</v>
      </c>
      <c r="D2877" t="s">
        <v>15</v>
      </c>
      <c r="E2877">
        <v>3154200</v>
      </c>
    </row>
    <row r="2878" spans="1:5" x14ac:dyDescent="0.35">
      <c r="A2878">
        <v>3154309</v>
      </c>
      <c r="B2878" t="s">
        <v>3147</v>
      </c>
      <c r="C2878">
        <v>31</v>
      </c>
      <c r="D2878" t="s">
        <v>15</v>
      </c>
      <c r="E2878">
        <v>3154309</v>
      </c>
    </row>
    <row r="2879" spans="1:5" x14ac:dyDescent="0.35">
      <c r="A2879">
        <v>3154408</v>
      </c>
      <c r="B2879" t="s">
        <v>3148</v>
      </c>
      <c r="C2879">
        <v>31</v>
      </c>
      <c r="D2879" t="s">
        <v>15</v>
      </c>
      <c r="E2879">
        <v>3154408</v>
      </c>
    </row>
    <row r="2880" spans="1:5" x14ac:dyDescent="0.35">
      <c r="A2880">
        <v>3154457</v>
      </c>
      <c r="B2880" t="s">
        <v>793</v>
      </c>
      <c r="C2880">
        <v>31</v>
      </c>
      <c r="D2880" t="s">
        <v>15</v>
      </c>
      <c r="E2880">
        <v>3154457</v>
      </c>
    </row>
    <row r="2881" spans="1:5" x14ac:dyDescent="0.35">
      <c r="A2881">
        <v>3154507</v>
      </c>
      <c r="B2881" t="s">
        <v>3149</v>
      </c>
      <c r="C2881">
        <v>31</v>
      </c>
      <c r="D2881" t="s">
        <v>15</v>
      </c>
      <c r="E2881">
        <v>3154507</v>
      </c>
    </row>
    <row r="2882" spans="1:5" x14ac:dyDescent="0.35">
      <c r="A2882">
        <v>3154606</v>
      </c>
      <c r="B2882" t="s">
        <v>3150</v>
      </c>
      <c r="C2882">
        <v>31</v>
      </c>
      <c r="D2882" t="s">
        <v>15</v>
      </c>
      <c r="E2882">
        <v>3154606</v>
      </c>
    </row>
    <row r="2883" spans="1:5" x14ac:dyDescent="0.35">
      <c r="A2883">
        <v>3154705</v>
      </c>
      <c r="B2883" t="s">
        <v>3151</v>
      </c>
      <c r="C2883">
        <v>31</v>
      </c>
      <c r="D2883" t="s">
        <v>15</v>
      </c>
      <c r="E2883">
        <v>3154705</v>
      </c>
    </row>
    <row r="2884" spans="1:5" x14ac:dyDescent="0.35">
      <c r="A2884">
        <v>3154804</v>
      </c>
      <c r="B2884" t="s">
        <v>3152</v>
      </c>
      <c r="C2884">
        <v>31</v>
      </c>
      <c r="D2884" t="s">
        <v>15</v>
      </c>
      <c r="E2884">
        <v>3154804</v>
      </c>
    </row>
    <row r="2885" spans="1:5" x14ac:dyDescent="0.35">
      <c r="A2885">
        <v>3154903</v>
      </c>
      <c r="B2885" t="s">
        <v>3153</v>
      </c>
      <c r="C2885">
        <v>31</v>
      </c>
      <c r="D2885" t="s">
        <v>15</v>
      </c>
      <c r="E2885">
        <v>3154903</v>
      </c>
    </row>
    <row r="2886" spans="1:5" x14ac:dyDescent="0.35">
      <c r="A2886">
        <v>3155009</v>
      </c>
      <c r="B2886" t="s">
        <v>3154</v>
      </c>
      <c r="C2886">
        <v>31</v>
      </c>
      <c r="D2886" t="s">
        <v>15</v>
      </c>
      <c r="E2886">
        <v>3155009</v>
      </c>
    </row>
    <row r="2887" spans="1:5" x14ac:dyDescent="0.35">
      <c r="A2887">
        <v>3155108</v>
      </c>
      <c r="B2887" t="s">
        <v>3155</v>
      </c>
      <c r="C2887">
        <v>31</v>
      </c>
      <c r="D2887" t="s">
        <v>15</v>
      </c>
      <c r="E2887">
        <v>3155108</v>
      </c>
    </row>
    <row r="2888" spans="1:5" x14ac:dyDescent="0.35">
      <c r="A2888">
        <v>3155207</v>
      </c>
      <c r="B2888" t="s">
        <v>3156</v>
      </c>
      <c r="C2888">
        <v>31</v>
      </c>
      <c r="D2888" t="s">
        <v>15</v>
      </c>
      <c r="E2888">
        <v>3155207</v>
      </c>
    </row>
    <row r="2889" spans="1:5" x14ac:dyDescent="0.35">
      <c r="A2889">
        <v>3155306</v>
      </c>
      <c r="B2889" t="s">
        <v>3157</v>
      </c>
      <c r="C2889">
        <v>31</v>
      </c>
      <c r="D2889" t="s">
        <v>15</v>
      </c>
      <c r="E2889">
        <v>3155306</v>
      </c>
    </row>
    <row r="2890" spans="1:5" x14ac:dyDescent="0.35">
      <c r="A2890">
        <v>3155405</v>
      </c>
      <c r="B2890" t="s">
        <v>3158</v>
      </c>
      <c r="C2890">
        <v>31</v>
      </c>
      <c r="D2890" t="s">
        <v>15</v>
      </c>
      <c r="E2890">
        <v>3155405</v>
      </c>
    </row>
    <row r="2891" spans="1:5" x14ac:dyDescent="0.35">
      <c r="A2891">
        <v>3155504</v>
      </c>
      <c r="B2891" t="s">
        <v>3159</v>
      </c>
      <c r="C2891">
        <v>31</v>
      </c>
      <c r="D2891" t="s">
        <v>15</v>
      </c>
      <c r="E2891">
        <v>3155504</v>
      </c>
    </row>
    <row r="2892" spans="1:5" x14ac:dyDescent="0.35">
      <c r="A2892">
        <v>3155603</v>
      </c>
      <c r="B2892" t="s">
        <v>3160</v>
      </c>
      <c r="C2892">
        <v>31</v>
      </c>
      <c r="D2892" t="s">
        <v>15</v>
      </c>
      <c r="E2892">
        <v>3155603</v>
      </c>
    </row>
    <row r="2893" spans="1:5" x14ac:dyDescent="0.35">
      <c r="A2893">
        <v>3155702</v>
      </c>
      <c r="B2893" t="s">
        <v>3161</v>
      </c>
      <c r="C2893">
        <v>31</v>
      </c>
      <c r="D2893" t="s">
        <v>15</v>
      </c>
      <c r="E2893">
        <v>3155702</v>
      </c>
    </row>
    <row r="2894" spans="1:5" x14ac:dyDescent="0.35">
      <c r="A2894">
        <v>3155801</v>
      </c>
      <c r="B2894" t="s">
        <v>3162</v>
      </c>
      <c r="C2894">
        <v>31</v>
      </c>
      <c r="D2894" t="s">
        <v>15</v>
      </c>
      <c r="E2894">
        <v>3155801</v>
      </c>
    </row>
    <row r="2895" spans="1:5" x14ac:dyDescent="0.35">
      <c r="A2895">
        <v>3155900</v>
      </c>
      <c r="B2895" t="s">
        <v>3163</v>
      </c>
      <c r="C2895">
        <v>31</v>
      </c>
      <c r="D2895" t="s">
        <v>15</v>
      </c>
      <c r="E2895">
        <v>3155900</v>
      </c>
    </row>
    <row r="2896" spans="1:5" x14ac:dyDescent="0.35">
      <c r="A2896">
        <v>3156007</v>
      </c>
      <c r="B2896" t="s">
        <v>3164</v>
      </c>
      <c r="C2896">
        <v>31</v>
      </c>
      <c r="D2896" t="s">
        <v>15</v>
      </c>
      <c r="E2896">
        <v>3156007</v>
      </c>
    </row>
    <row r="2897" spans="1:5" x14ac:dyDescent="0.35">
      <c r="A2897">
        <v>3156106</v>
      </c>
      <c r="B2897" t="s">
        <v>3165</v>
      </c>
      <c r="C2897">
        <v>31</v>
      </c>
      <c r="D2897" t="s">
        <v>15</v>
      </c>
      <c r="E2897">
        <v>3156106</v>
      </c>
    </row>
    <row r="2898" spans="1:5" x14ac:dyDescent="0.35">
      <c r="A2898">
        <v>3156205</v>
      </c>
      <c r="B2898" t="s">
        <v>3166</v>
      </c>
      <c r="C2898">
        <v>31</v>
      </c>
      <c r="D2898" t="s">
        <v>15</v>
      </c>
      <c r="E2898">
        <v>3156205</v>
      </c>
    </row>
    <row r="2899" spans="1:5" x14ac:dyDescent="0.35">
      <c r="A2899">
        <v>3156304</v>
      </c>
      <c r="B2899" t="s">
        <v>3167</v>
      </c>
      <c r="C2899">
        <v>31</v>
      </c>
      <c r="D2899" t="s">
        <v>15</v>
      </c>
      <c r="E2899">
        <v>3156304</v>
      </c>
    </row>
    <row r="2900" spans="1:5" x14ac:dyDescent="0.35">
      <c r="A2900">
        <v>3156403</v>
      </c>
      <c r="B2900" t="s">
        <v>3168</v>
      </c>
      <c r="C2900">
        <v>31</v>
      </c>
      <c r="D2900" t="s">
        <v>15</v>
      </c>
      <c r="E2900">
        <v>3156403</v>
      </c>
    </row>
    <row r="2901" spans="1:5" x14ac:dyDescent="0.35">
      <c r="A2901">
        <v>3156452</v>
      </c>
      <c r="B2901" t="s">
        <v>3169</v>
      </c>
      <c r="C2901">
        <v>31</v>
      </c>
      <c r="D2901" t="s">
        <v>15</v>
      </c>
      <c r="E2901">
        <v>3156452</v>
      </c>
    </row>
    <row r="2902" spans="1:5" x14ac:dyDescent="0.35">
      <c r="A2902">
        <v>3156502</v>
      </c>
      <c r="B2902" t="s">
        <v>3170</v>
      </c>
      <c r="C2902">
        <v>31</v>
      </c>
      <c r="D2902" t="s">
        <v>15</v>
      </c>
      <c r="E2902">
        <v>3156502</v>
      </c>
    </row>
    <row r="2903" spans="1:5" x14ac:dyDescent="0.35">
      <c r="A2903">
        <v>3156601</v>
      </c>
      <c r="B2903" t="s">
        <v>3171</v>
      </c>
      <c r="C2903">
        <v>31</v>
      </c>
      <c r="D2903" t="s">
        <v>15</v>
      </c>
      <c r="E2903">
        <v>3156601</v>
      </c>
    </row>
    <row r="2904" spans="1:5" x14ac:dyDescent="0.35">
      <c r="A2904">
        <v>3156700</v>
      </c>
      <c r="B2904" t="s">
        <v>3172</v>
      </c>
      <c r="C2904">
        <v>31</v>
      </c>
      <c r="D2904" t="s">
        <v>15</v>
      </c>
      <c r="E2904">
        <v>3156700</v>
      </c>
    </row>
    <row r="2905" spans="1:5" x14ac:dyDescent="0.35">
      <c r="A2905">
        <v>3156809</v>
      </c>
      <c r="B2905" t="s">
        <v>3173</v>
      </c>
      <c r="C2905">
        <v>31</v>
      </c>
      <c r="D2905" t="s">
        <v>15</v>
      </c>
      <c r="E2905">
        <v>3156809</v>
      </c>
    </row>
    <row r="2906" spans="1:5" x14ac:dyDescent="0.35">
      <c r="A2906">
        <v>3156908</v>
      </c>
      <c r="B2906" t="s">
        <v>3174</v>
      </c>
      <c r="C2906">
        <v>31</v>
      </c>
      <c r="D2906" t="s">
        <v>15</v>
      </c>
      <c r="E2906">
        <v>3156908</v>
      </c>
    </row>
    <row r="2907" spans="1:5" x14ac:dyDescent="0.35">
      <c r="A2907">
        <v>3157005</v>
      </c>
      <c r="B2907" t="s">
        <v>3175</v>
      </c>
      <c r="C2907">
        <v>31</v>
      </c>
      <c r="D2907" t="s">
        <v>15</v>
      </c>
      <c r="E2907">
        <v>3157005</v>
      </c>
    </row>
    <row r="2908" spans="1:5" x14ac:dyDescent="0.35">
      <c r="A2908">
        <v>3157104</v>
      </c>
      <c r="B2908" t="s">
        <v>3176</v>
      </c>
      <c r="C2908">
        <v>31</v>
      </c>
      <c r="D2908" t="s">
        <v>15</v>
      </c>
      <c r="E2908">
        <v>3157104</v>
      </c>
    </row>
    <row r="2909" spans="1:5" x14ac:dyDescent="0.35">
      <c r="A2909">
        <v>3157203</v>
      </c>
      <c r="B2909" t="s">
        <v>2455</v>
      </c>
      <c r="C2909">
        <v>31</v>
      </c>
      <c r="D2909" t="s">
        <v>15</v>
      </c>
      <c r="E2909">
        <v>3157203</v>
      </c>
    </row>
    <row r="2910" spans="1:5" x14ac:dyDescent="0.35">
      <c r="A2910">
        <v>3157252</v>
      </c>
      <c r="B2910" t="s">
        <v>3177</v>
      </c>
      <c r="C2910">
        <v>31</v>
      </c>
      <c r="D2910" t="s">
        <v>15</v>
      </c>
      <c r="E2910">
        <v>3157252</v>
      </c>
    </row>
    <row r="2911" spans="1:5" x14ac:dyDescent="0.35">
      <c r="A2911">
        <v>3157278</v>
      </c>
      <c r="B2911" t="s">
        <v>3178</v>
      </c>
      <c r="C2911">
        <v>31</v>
      </c>
      <c r="D2911" t="s">
        <v>15</v>
      </c>
      <c r="E2911">
        <v>3157278</v>
      </c>
    </row>
    <row r="2912" spans="1:5" x14ac:dyDescent="0.35">
      <c r="A2912">
        <v>3157302</v>
      </c>
      <c r="B2912" t="s">
        <v>3179</v>
      </c>
      <c r="C2912">
        <v>31</v>
      </c>
      <c r="D2912" t="s">
        <v>15</v>
      </c>
      <c r="E2912">
        <v>3157302</v>
      </c>
    </row>
    <row r="2913" spans="1:5" x14ac:dyDescent="0.35">
      <c r="A2913">
        <v>3157336</v>
      </c>
      <c r="B2913" t="s">
        <v>3180</v>
      </c>
      <c r="C2913">
        <v>31</v>
      </c>
      <c r="D2913" t="s">
        <v>15</v>
      </c>
      <c r="E2913">
        <v>3157336</v>
      </c>
    </row>
    <row r="2914" spans="1:5" x14ac:dyDescent="0.35">
      <c r="A2914">
        <v>3157377</v>
      </c>
      <c r="B2914" t="s">
        <v>3181</v>
      </c>
      <c r="C2914">
        <v>31</v>
      </c>
      <c r="D2914" t="s">
        <v>15</v>
      </c>
      <c r="E2914">
        <v>3157377</v>
      </c>
    </row>
    <row r="2915" spans="1:5" x14ac:dyDescent="0.35">
      <c r="A2915">
        <v>3157401</v>
      </c>
      <c r="B2915" t="s">
        <v>3182</v>
      </c>
      <c r="C2915">
        <v>31</v>
      </c>
      <c r="D2915" t="s">
        <v>15</v>
      </c>
      <c r="E2915">
        <v>3157401</v>
      </c>
    </row>
    <row r="2916" spans="1:5" x14ac:dyDescent="0.35">
      <c r="A2916">
        <v>3157500</v>
      </c>
      <c r="B2916" t="s">
        <v>3183</v>
      </c>
      <c r="C2916">
        <v>31</v>
      </c>
      <c r="D2916" t="s">
        <v>15</v>
      </c>
      <c r="E2916">
        <v>3157500</v>
      </c>
    </row>
    <row r="2917" spans="1:5" x14ac:dyDescent="0.35">
      <c r="A2917">
        <v>3157609</v>
      </c>
      <c r="B2917" t="s">
        <v>3184</v>
      </c>
      <c r="C2917">
        <v>31</v>
      </c>
      <c r="D2917" t="s">
        <v>15</v>
      </c>
      <c r="E2917">
        <v>3157609</v>
      </c>
    </row>
    <row r="2918" spans="1:5" x14ac:dyDescent="0.35">
      <c r="A2918">
        <v>3157658</v>
      </c>
      <c r="B2918" t="s">
        <v>3185</v>
      </c>
      <c r="C2918">
        <v>31</v>
      </c>
      <c r="D2918" t="s">
        <v>15</v>
      </c>
      <c r="E2918">
        <v>3157658</v>
      </c>
    </row>
    <row r="2919" spans="1:5" x14ac:dyDescent="0.35">
      <c r="A2919">
        <v>3157708</v>
      </c>
      <c r="B2919" t="s">
        <v>3186</v>
      </c>
      <c r="C2919">
        <v>31</v>
      </c>
      <c r="D2919" t="s">
        <v>15</v>
      </c>
      <c r="E2919">
        <v>3157708</v>
      </c>
    </row>
    <row r="2920" spans="1:5" x14ac:dyDescent="0.35">
      <c r="A2920">
        <v>3157807</v>
      </c>
      <c r="B2920" t="s">
        <v>984</v>
      </c>
      <c r="C2920">
        <v>31</v>
      </c>
      <c r="D2920" t="s">
        <v>15</v>
      </c>
      <c r="E2920">
        <v>3157807</v>
      </c>
    </row>
    <row r="2921" spans="1:5" x14ac:dyDescent="0.35">
      <c r="A2921">
        <v>3157906</v>
      </c>
      <c r="B2921" t="s">
        <v>3187</v>
      </c>
      <c r="C2921">
        <v>31</v>
      </c>
      <c r="D2921" t="s">
        <v>15</v>
      </c>
      <c r="E2921">
        <v>3157906</v>
      </c>
    </row>
    <row r="2922" spans="1:5" x14ac:dyDescent="0.35">
      <c r="A2922">
        <v>3158003</v>
      </c>
      <c r="B2922" t="s">
        <v>3188</v>
      </c>
      <c r="C2922">
        <v>31</v>
      </c>
      <c r="D2922" t="s">
        <v>15</v>
      </c>
      <c r="E2922">
        <v>3158003</v>
      </c>
    </row>
    <row r="2923" spans="1:5" x14ac:dyDescent="0.35">
      <c r="A2923">
        <v>3158102</v>
      </c>
      <c r="B2923" t="s">
        <v>3189</v>
      </c>
      <c r="C2923">
        <v>31</v>
      </c>
      <c r="D2923" t="s">
        <v>15</v>
      </c>
      <c r="E2923">
        <v>3158102</v>
      </c>
    </row>
    <row r="2924" spans="1:5" x14ac:dyDescent="0.35">
      <c r="A2924">
        <v>3158201</v>
      </c>
      <c r="B2924" t="s">
        <v>3190</v>
      </c>
      <c r="C2924">
        <v>31</v>
      </c>
      <c r="D2924" t="s">
        <v>15</v>
      </c>
      <c r="E2924">
        <v>3158201</v>
      </c>
    </row>
    <row r="2925" spans="1:5" x14ac:dyDescent="0.35">
      <c r="A2925">
        <v>3158300</v>
      </c>
      <c r="B2925" t="s">
        <v>3191</v>
      </c>
      <c r="C2925">
        <v>31</v>
      </c>
      <c r="D2925" t="s">
        <v>15</v>
      </c>
      <c r="E2925">
        <v>3158300</v>
      </c>
    </row>
    <row r="2926" spans="1:5" x14ac:dyDescent="0.35">
      <c r="A2926">
        <v>3158409</v>
      </c>
      <c r="B2926" t="s">
        <v>3192</v>
      </c>
      <c r="C2926">
        <v>31</v>
      </c>
      <c r="D2926" t="s">
        <v>15</v>
      </c>
      <c r="E2926">
        <v>3158409</v>
      </c>
    </row>
    <row r="2927" spans="1:5" x14ac:dyDescent="0.35">
      <c r="A2927">
        <v>3158508</v>
      </c>
      <c r="B2927" t="s">
        <v>3193</v>
      </c>
      <c r="C2927">
        <v>31</v>
      </c>
      <c r="D2927" t="s">
        <v>15</v>
      </c>
      <c r="E2927">
        <v>3158508</v>
      </c>
    </row>
    <row r="2928" spans="1:5" x14ac:dyDescent="0.35">
      <c r="A2928">
        <v>3158607</v>
      </c>
      <c r="B2928" t="s">
        <v>3194</v>
      </c>
      <c r="C2928">
        <v>31</v>
      </c>
      <c r="D2928" t="s">
        <v>15</v>
      </c>
      <c r="E2928">
        <v>3158607</v>
      </c>
    </row>
    <row r="2929" spans="1:5" x14ac:dyDescent="0.35">
      <c r="A2929">
        <v>3158706</v>
      </c>
      <c r="B2929" t="s">
        <v>3195</v>
      </c>
      <c r="C2929">
        <v>31</v>
      </c>
      <c r="D2929" t="s">
        <v>15</v>
      </c>
      <c r="E2929">
        <v>3158706</v>
      </c>
    </row>
    <row r="2930" spans="1:5" x14ac:dyDescent="0.35">
      <c r="A2930">
        <v>3158805</v>
      </c>
      <c r="B2930" t="s">
        <v>3196</v>
      </c>
      <c r="C2930">
        <v>31</v>
      </c>
      <c r="D2930" t="s">
        <v>15</v>
      </c>
      <c r="E2930">
        <v>3158805</v>
      </c>
    </row>
    <row r="2931" spans="1:5" x14ac:dyDescent="0.35">
      <c r="A2931">
        <v>3158904</v>
      </c>
      <c r="B2931" t="s">
        <v>3197</v>
      </c>
      <c r="C2931">
        <v>31</v>
      </c>
      <c r="D2931" t="s">
        <v>15</v>
      </c>
      <c r="E2931">
        <v>3158904</v>
      </c>
    </row>
    <row r="2932" spans="1:5" x14ac:dyDescent="0.35">
      <c r="A2932">
        <v>3158953</v>
      </c>
      <c r="B2932" t="s">
        <v>3198</v>
      </c>
      <c r="C2932">
        <v>31</v>
      </c>
      <c r="D2932" t="s">
        <v>15</v>
      </c>
      <c r="E2932">
        <v>3158953</v>
      </c>
    </row>
    <row r="2933" spans="1:5" x14ac:dyDescent="0.35">
      <c r="A2933">
        <v>3159001</v>
      </c>
      <c r="B2933" t="s">
        <v>3199</v>
      </c>
      <c r="C2933">
        <v>31</v>
      </c>
      <c r="D2933" t="s">
        <v>15</v>
      </c>
      <c r="E2933">
        <v>3159001</v>
      </c>
    </row>
    <row r="2934" spans="1:5" x14ac:dyDescent="0.35">
      <c r="A2934">
        <v>3159100</v>
      </c>
      <c r="B2934" t="s">
        <v>3200</v>
      </c>
      <c r="C2934">
        <v>31</v>
      </c>
      <c r="D2934" t="s">
        <v>15</v>
      </c>
      <c r="E2934">
        <v>3159100</v>
      </c>
    </row>
    <row r="2935" spans="1:5" x14ac:dyDescent="0.35">
      <c r="A2935">
        <v>3159209</v>
      </c>
      <c r="B2935" t="s">
        <v>3201</v>
      </c>
      <c r="C2935">
        <v>31</v>
      </c>
      <c r="D2935" t="s">
        <v>15</v>
      </c>
      <c r="E2935">
        <v>3159209</v>
      </c>
    </row>
    <row r="2936" spans="1:5" x14ac:dyDescent="0.35">
      <c r="A2936">
        <v>3159308</v>
      </c>
      <c r="B2936" t="s">
        <v>3202</v>
      </c>
      <c r="C2936">
        <v>31</v>
      </c>
      <c r="D2936" t="s">
        <v>15</v>
      </c>
      <c r="E2936">
        <v>3159308</v>
      </c>
    </row>
    <row r="2937" spans="1:5" x14ac:dyDescent="0.35">
      <c r="A2937">
        <v>3159357</v>
      </c>
      <c r="B2937" t="s">
        <v>3203</v>
      </c>
      <c r="C2937">
        <v>31</v>
      </c>
      <c r="D2937" t="s">
        <v>15</v>
      </c>
      <c r="E2937">
        <v>3159357</v>
      </c>
    </row>
    <row r="2938" spans="1:5" x14ac:dyDescent="0.35">
      <c r="A2938">
        <v>3159407</v>
      </c>
      <c r="B2938" t="s">
        <v>3204</v>
      </c>
      <c r="C2938">
        <v>31</v>
      </c>
      <c r="D2938" t="s">
        <v>15</v>
      </c>
      <c r="E2938">
        <v>3159407</v>
      </c>
    </row>
    <row r="2939" spans="1:5" x14ac:dyDescent="0.35">
      <c r="A2939">
        <v>3159506</v>
      </c>
      <c r="B2939" t="s">
        <v>3205</v>
      </c>
      <c r="C2939">
        <v>31</v>
      </c>
      <c r="D2939" t="s">
        <v>15</v>
      </c>
      <c r="E2939">
        <v>3159506</v>
      </c>
    </row>
    <row r="2940" spans="1:5" x14ac:dyDescent="0.35">
      <c r="A2940">
        <v>3159605</v>
      </c>
      <c r="B2940" t="s">
        <v>3206</v>
      </c>
      <c r="C2940">
        <v>31</v>
      </c>
      <c r="D2940" t="s">
        <v>15</v>
      </c>
      <c r="E2940">
        <v>3159605</v>
      </c>
    </row>
    <row r="2941" spans="1:5" x14ac:dyDescent="0.35">
      <c r="A2941">
        <v>3159704</v>
      </c>
      <c r="B2941" t="s">
        <v>3207</v>
      </c>
      <c r="C2941">
        <v>31</v>
      </c>
      <c r="D2941" t="s">
        <v>15</v>
      </c>
      <c r="E2941">
        <v>3159704</v>
      </c>
    </row>
    <row r="2942" spans="1:5" x14ac:dyDescent="0.35">
      <c r="A2942">
        <v>3159803</v>
      </c>
      <c r="B2942" t="s">
        <v>3208</v>
      </c>
      <c r="C2942">
        <v>31</v>
      </c>
      <c r="D2942" t="s">
        <v>15</v>
      </c>
      <c r="E2942">
        <v>3159803</v>
      </c>
    </row>
    <row r="2943" spans="1:5" x14ac:dyDescent="0.35">
      <c r="A2943">
        <v>3159902</v>
      </c>
      <c r="B2943" t="s">
        <v>3209</v>
      </c>
      <c r="C2943">
        <v>31</v>
      </c>
      <c r="D2943" t="s">
        <v>15</v>
      </c>
      <c r="E2943">
        <v>3159902</v>
      </c>
    </row>
    <row r="2944" spans="1:5" x14ac:dyDescent="0.35">
      <c r="A2944">
        <v>3160009</v>
      </c>
      <c r="B2944" t="s">
        <v>3210</v>
      </c>
      <c r="C2944">
        <v>31</v>
      </c>
      <c r="D2944" t="s">
        <v>15</v>
      </c>
      <c r="E2944">
        <v>3160009</v>
      </c>
    </row>
    <row r="2945" spans="1:5" x14ac:dyDescent="0.35">
      <c r="A2945">
        <v>3160108</v>
      </c>
      <c r="B2945" t="s">
        <v>3211</v>
      </c>
      <c r="C2945">
        <v>31</v>
      </c>
      <c r="D2945" t="s">
        <v>15</v>
      </c>
      <c r="E2945">
        <v>3160108</v>
      </c>
    </row>
    <row r="2946" spans="1:5" x14ac:dyDescent="0.35">
      <c r="A2946">
        <v>3160207</v>
      </c>
      <c r="B2946" t="s">
        <v>3212</v>
      </c>
      <c r="C2946">
        <v>31</v>
      </c>
      <c r="D2946" t="s">
        <v>15</v>
      </c>
      <c r="E2946">
        <v>3160207</v>
      </c>
    </row>
    <row r="2947" spans="1:5" x14ac:dyDescent="0.35">
      <c r="A2947">
        <v>3160306</v>
      </c>
      <c r="B2947" t="s">
        <v>3213</v>
      </c>
      <c r="C2947">
        <v>31</v>
      </c>
      <c r="D2947" t="s">
        <v>15</v>
      </c>
      <c r="E2947">
        <v>3160306</v>
      </c>
    </row>
    <row r="2948" spans="1:5" x14ac:dyDescent="0.35">
      <c r="A2948">
        <v>3160405</v>
      </c>
      <c r="B2948" t="s">
        <v>3214</v>
      </c>
      <c r="C2948">
        <v>31</v>
      </c>
      <c r="D2948" t="s">
        <v>15</v>
      </c>
      <c r="E2948">
        <v>3160405</v>
      </c>
    </row>
    <row r="2949" spans="1:5" x14ac:dyDescent="0.35">
      <c r="A2949">
        <v>3160454</v>
      </c>
      <c r="B2949" t="s">
        <v>3215</v>
      </c>
      <c r="C2949">
        <v>31</v>
      </c>
      <c r="D2949" t="s">
        <v>15</v>
      </c>
      <c r="E2949">
        <v>3160454</v>
      </c>
    </row>
    <row r="2950" spans="1:5" x14ac:dyDescent="0.35">
      <c r="A2950">
        <v>3160504</v>
      </c>
      <c r="B2950" t="s">
        <v>3216</v>
      </c>
      <c r="C2950">
        <v>31</v>
      </c>
      <c r="D2950" t="s">
        <v>15</v>
      </c>
      <c r="E2950">
        <v>3160504</v>
      </c>
    </row>
    <row r="2951" spans="1:5" x14ac:dyDescent="0.35">
      <c r="A2951">
        <v>3160603</v>
      </c>
      <c r="B2951" t="s">
        <v>3217</v>
      </c>
      <c r="C2951">
        <v>31</v>
      </c>
      <c r="D2951" t="s">
        <v>15</v>
      </c>
      <c r="E2951">
        <v>3160603</v>
      </c>
    </row>
    <row r="2952" spans="1:5" x14ac:dyDescent="0.35">
      <c r="A2952">
        <v>3160702</v>
      </c>
      <c r="B2952" t="s">
        <v>3218</v>
      </c>
      <c r="C2952">
        <v>31</v>
      </c>
      <c r="D2952" t="s">
        <v>15</v>
      </c>
      <c r="E2952">
        <v>3160702</v>
      </c>
    </row>
    <row r="2953" spans="1:5" x14ac:dyDescent="0.35">
      <c r="A2953">
        <v>3160801</v>
      </c>
      <c r="B2953" t="s">
        <v>3219</v>
      </c>
      <c r="C2953">
        <v>31</v>
      </c>
      <c r="D2953" t="s">
        <v>15</v>
      </c>
      <c r="E2953">
        <v>3160801</v>
      </c>
    </row>
    <row r="2954" spans="1:5" x14ac:dyDescent="0.35">
      <c r="A2954">
        <v>3160900</v>
      </c>
      <c r="B2954" t="s">
        <v>3220</v>
      </c>
      <c r="C2954">
        <v>31</v>
      </c>
      <c r="D2954" t="s">
        <v>15</v>
      </c>
      <c r="E2954">
        <v>3160900</v>
      </c>
    </row>
    <row r="2955" spans="1:5" x14ac:dyDescent="0.35">
      <c r="A2955">
        <v>3160959</v>
      </c>
      <c r="B2955" t="s">
        <v>3221</v>
      </c>
      <c r="C2955">
        <v>31</v>
      </c>
      <c r="D2955" t="s">
        <v>15</v>
      </c>
      <c r="E2955">
        <v>3160959</v>
      </c>
    </row>
    <row r="2956" spans="1:5" x14ac:dyDescent="0.35">
      <c r="A2956">
        <v>3161007</v>
      </c>
      <c r="B2956" t="s">
        <v>3222</v>
      </c>
      <c r="C2956">
        <v>31</v>
      </c>
      <c r="D2956" t="s">
        <v>15</v>
      </c>
      <c r="E2956">
        <v>3161007</v>
      </c>
    </row>
    <row r="2957" spans="1:5" x14ac:dyDescent="0.35">
      <c r="A2957">
        <v>3161056</v>
      </c>
      <c r="B2957" t="s">
        <v>3223</v>
      </c>
      <c r="C2957">
        <v>31</v>
      </c>
      <c r="D2957" t="s">
        <v>15</v>
      </c>
      <c r="E2957">
        <v>3161056</v>
      </c>
    </row>
    <row r="2958" spans="1:5" x14ac:dyDescent="0.35">
      <c r="A2958">
        <v>3161106</v>
      </c>
      <c r="B2958" t="s">
        <v>1765</v>
      </c>
      <c r="C2958">
        <v>31</v>
      </c>
      <c r="D2958" t="s">
        <v>15</v>
      </c>
      <c r="E2958">
        <v>3161106</v>
      </c>
    </row>
    <row r="2959" spans="1:5" x14ac:dyDescent="0.35">
      <c r="A2959">
        <v>3161205</v>
      </c>
      <c r="B2959" t="s">
        <v>3224</v>
      </c>
      <c r="C2959">
        <v>31</v>
      </c>
      <c r="D2959" t="s">
        <v>15</v>
      </c>
      <c r="E2959">
        <v>3161205</v>
      </c>
    </row>
    <row r="2960" spans="1:5" x14ac:dyDescent="0.35">
      <c r="A2960">
        <v>3161304</v>
      </c>
      <c r="B2960" t="s">
        <v>3225</v>
      </c>
      <c r="C2960">
        <v>31</v>
      </c>
      <c r="D2960" t="s">
        <v>15</v>
      </c>
      <c r="E2960">
        <v>3161304</v>
      </c>
    </row>
    <row r="2961" spans="1:5" x14ac:dyDescent="0.35">
      <c r="A2961">
        <v>3161403</v>
      </c>
      <c r="B2961" t="s">
        <v>3226</v>
      </c>
      <c r="C2961">
        <v>31</v>
      </c>
      <c r="D2961" t="s">
        <v>15</v>
      </c>
      <c r="E2961">
        <v>3161403</v>
      </c>
    </row>
    <row r="2962" spans="1:5" x14ac:dyDescent="0.35">
      <c r="A2962">
        <v>3161502</v>
      </c>
      <c r="B2962" t="s">
        <v>3227</v>
      </c>
      <c r="C2962">
        <v>31</v>
      </c>
      <c r="D2962" t="s">
        <v>15</v>
      </c>
      <c r="E2962">
        <v>3161502</v>
      </c>
    </row>
    <row r="2963" spans="1:5" x14ac:dyDescent="0.35">
      <c r="A2963">
        <v>3161601</v>
      </c>
      <c r="B2963" t="s">
        <v>3228</v>
      </c>
      <c r="C2963">
        <v>31</v>
      </c>
      <c r="D2963" t="s">
        <v>15</v>
      </c>
      <c r="E2963">
        <v>3161601</v>
      </c>
    </row>
    <row r="2964" spans="1:5" x14ac:dyDescent="0.35">
      <c r="A2964">
        <v>3161650</v>
      </c>
      <c r="B2964" t="s">
        <v>3229</v>
      </c>
      <c r="C2964">
        <v>31</v>
      </c>
      <c r="D2964" t="s">
        <v>15</v>
      </c>
      <c r="E2964">
        <v>3161650</v>
      </c>
    </row>
    <row r="2965" spans="1:5" x14ac:dyDescent="0.35">
      <c r="A2965">
        <v>3161700</v>
      </c>
      <c r="B2965" t="s">
        <v>3230</v>
      </c>
      <c r="C2965">
        <v>31</v>
      </c>
      <c r="D2965" t="s">
        <v>15</v>
      </c>
      <c r="E2965">
        <v>3161700</v>
      </c>
    </row>
    <row r="2966" spans="1:5" x14ac:dyDescent="0.35">
      <c r="A2966">
        <v>3161809</v>
      </c>
      <c r="B2966" t="s">
        <v>3231</v>
      </c>
      <c r="C2966">
        <v>31</v>
      </c>
      <c r="D2966" t="s">
        <v>15</v>
      </c>
      <c r="E2966">
        <v>3161809</v>
      </c>
    </row>
    <row r="2967" spans="1:5" x14ac:dyDescent="0.35">
      <c r="A2967">
        <v>3161908</v>
      </c>
      <c r="B2967" t="s">
        <v>3232</v>
      </c>
      <c r="C2967">
        <v>31</v>
      </c>
      <c r="D2967" t="s">
        <v>15</v>
      </c>
      <c r="E2967">
        <v>3161908</v>
      </c>
    </row>
    <row r="2968" spans="1:5" x14ac:dyDescent="0.35">
      <c r="A2968">
        <v>3162005</v>
      </c>
      <c r="B2968" t="s">
        <v>3233</v>
      </c>
      <c r="C2968">
        <v>31</v>
      </c>
      <c r="D2968" t="s">
        <v>15</v>
      </c>
      <c r="E2968">
        <v>3162005</v>
      </c>
    </row>
    <row r="2969" spans="1:5" x14ac:dyDescent="0.35">
      <c r="A2969">
        <v>3162104</v>
      </c>
      <c r="B2969" t="s">
        <v>3234</v>
      </c>
      <c r="C2969">
        <v>31</v>
      </c>
      <c r="D2969" t="s">
        <v>15</v>
      </c>
      <c r="E2969">
        <v>3162104</v>
      </c>
    </row>
    <row r="2970" spans="1:5" x14ac:dyDescent="0.35">
      <c r="A2970">
        <v>3162203</v>
      </c>
      <c r="B2970" t="s">
        <v>3235</v>
      </c>
      <c r="C2970">
        <v>31</v>
      </c>
      <c r="D2970" t="s">
        <v>15</v>
      </c>
      <c r="E2970">
        <v>3162203</v>
      </c>
    </row>
    <row r="2971" spans="1:5" x14ac:dyDescent="0.35">
      <c r="A2971">
        <v>3162252</v>
      </c>
      <c r="B2971" t="s">
        <v>3236</v>
      </c>
      <c r="C2971">
        <v>31</v>
      </c>
      <c r="D2971" t="s">
        <v>15</v>
      </c>
      <c r="E2971">
        <v>3162252</v>
      </c>
    </row>
    <row r="2972" spans="1:5" x14ac:dyDescent="0.35">
      <c r="A2972">
        <v>3162302</v>
      </c>
      <c r="B2972" t="s">
        <v>3237</v>
      </c>
      <c r="C2972">
        <v>31</v>
      </c>
      <c r="D2972" t="s">
        <v>15</v>
      </c>
      <c r="E2972">
        <v>3162302</v>
      </c>
    </row>
    <row r="2973" spans="1:5" x14ac:dyDescent="0.35">
      <c r="A2973">
        <v>3162401</v>
      </c>
      <c r="B2973" t="s">
        <v>3238</v>
      </c>
      <c r="C2973">
        <v>31</v>
      </c>
      <c r="D2973" t="s">
        <v>15</v>
      </c>
      <c r="E2973">
        <v>3162401</v>
      </c>
    </row>
    <row r="2974" spans="1:5" x14ac:dyDescent="0.35">
      <c r="A2974">
        <v>3162450</v>
      </c>
      <c r="B2974" t="s">
        <v>3239</v>
      </c>
      <c r="C2974">
        <v>31</v>
      </c>
      <c r="D2974" t="s">
        <v>15</v>
      </c>
      <c r="E2974">
        <v>3162450</v>
      </c>
    </row>
    <row r="2975" spans="1:5" x14ac:dyDescent="0.35">
      <c r="A2975">
        <v>3162500</v>
      </c>
      <c r="B2975" t="s">
        <v>3240</v>
      </c>
      <c r="C2975">
        <v>31</v>
      </c>
      <c r="D2975" t="s">
        <v>15</v>
      </c>
      <c r="E2975">
        <v>3162500</v>
      </c>
    </row>
    <row r="2976" spans="1:5" x14ac:dyDescent="0.35">
      <c r="A2976">
        <v>3162559</v>
      </c>
      <c r="B2976" t="s">
        <v>3241</v>
      </c>
      <c r="C2976">
        <v>31</v>
      </c>
      <c r="D2976" t="s">
        <v>15</v>
      </c>
      <c r="E2976">
        <v>3162559</v>
      </c>
    </row>
    <row r="2977" spans="1:5" x14ac:dyDescent="0.35">
      <c r="A2977">
        <v>3162575</v>
      </c>
      <c r="B2977" t="s">
        <v>3242</v>
      </c>
      <c r="C2977">
        <v>31</v>
      </c>
      <c r="D2977" t="s">
        <v>15</v>
      </c>
      <c r="E2977">
        <v>3162575</v>
      </c>
    </row>
    <row r="2978" spans="1:5" x14ac:dyDescent="0.35">
      <c r="A2978">
        <v>3162609</v>
      </c>
      <c r="B2978" t="s">
        <v>3243</v>
      </c>
      <c r="C2978">
        <v>31</v>
      </c>
      <c r="D2978" t="s">
        <v>15</v>
      </c>
      <c r="E2978">
        <v>3162609</v>
      </c>
    </row>
    <row r="2979" spans="1:5" x14ac:dyDescent="0.35">
      <c r="A2979">
        <v>3162658</v>
      </c>
      <c r="B2979" t="s">
        <v>3244</v>
      </c>
      <c r="C2979">
        <v>31</v>
      </c>
      <c r="D2979" t="s">
        <v>15</v>
      </c>
      <c r="E2979">
        <v>3162658</v>
      </c>
    </row>
    <row r="2980" spans="1:5" x14ac:dyDescent="0.35">
      <c r="A2980">
        <v>3162708</v>
      </c>
      <c r="B2980" t="s">
        <v>1001</v>
      </c>
      <c r="C2980">
        <v>31</v>
      </c>
      <c r="D2980" t="s">
        <v>15</v>
      </c>
      <c r="E2980">
        <v>3162708</v>
      </c>
    </row>
    <row r="2981" spans="1:5" x14ac:dyDescent="0.35">
      <c r="A2981">
        <v>3162807</v>
      </c>
      <c r="B2981" t="s">
        <v>3245</v>
      </c>
      <c r="C2981">
        <v>31</v>
      </c>
      <c r="D2981" t="s">
        <v>15</v>
      </c>
      <c r="E2981">
        <v>3162807</v>
      </c>
    </row>
    <row r="2982" spans="1:5" x14ac:dyDescent="0.35">
      <c r="A2982">
        <v>3162906</v>
      </c>
      <c r="B2982" t="s">
        <v>3246</v>
      </c>
      <c r="C2982">
        <v>31</v>
      </c>
      <c r="D2982" t="s">
        <v>15</v>
      </c>
      <c r="E2982">
        <v>3162906</v>
      </c>
    </row>
    <row r="2983" spans="1:5" x14ac:dyDescent="0.35">
      <c r="A2983">
        <v>3162922</v>
      </c>
      <c r="B2983" t="s">
        <v>3247</v>
      </c>
      <c r="C2983">
        <v>31</v>
      </c>
      <c r="D2983" t="s">
        <v>15</v>
      </c>
      <c r="E2983">
        <v>3162922</v>
      </c>
    </row>
    <row r="2984" spans="1:5" x14ac:dyDescent="0.35">
      <c r="A2984">
        <v>3162948</v>
      </c>
      <c r="B2984" t="s">
        <v>3248</v>
      </c>
      <c r="C2984">
        <v>31</v>
      </c>
      <c r="D2984" t="s">
        <v>15</v>
      </c>
      <c r="E2984">
        <v>3162948</v>
      </c>
    </row>
    <row r="2985" spans="1:5" x14ac:dyDescent="0.35">
      <c r="A2985">
        <v>3162955</v>
      </c>
      <c r="B2985" t="s">
        <v>3249</v>
      </c>
      <c r="C2985">
        <v>31</v>
      </c>
      <c r="D2985" t="s">
        <v>15</v>
      </c>
      <c r="E2985">
        <v>3162955</v>
      </c>
    </row>
    <row r="2986" spans="1:5" x14ac:dyDescent="0.35">
      <c r="A2986">
        <v>3163003</v>
      </c>
      <c r="B2986" t="s">
        <v>3250</v>
      </c>
      <c r="C2986">
        <v>31</v>
      </c>
      <c r="D2986" t="s">
        <v>15</v>
      </c>
      <c r="E2986">
        <v>3163003</v>
      </c>
    </row>
    <row r="2987" spans="1:5" x14ac:dyDescent="0.35">
      <c r="A2987">
        <v>3163102</v>
      </c>
      <c r="B2987" t="s">
        <v>3251</v>
      </c>
      <c r="C2987">
        <v>31</v>
      </c>
      <c r="D2987" t="s">
        <v>15</v>
      </c>
      <c r="E2987">
        <v>3163102</v>
      </c>
    </row>
    <row r="2988" spans="1:5" x14ac:dyDescent="0.35">
      <c r="A2988">
        <v>3163201</v>
      </c>
      <c r="B2988" t="s">
        <v>3252</v>
      </c>
      <c r="C2988">
        <v>31</v>
      </c>
      <c r="D2988" t="s">
        <v>15</v>
      </c>
      <c r="E2988">
        <v>3163201</v>
      </c>
    </row>
    <row r="2989" spans="1:5" x14ac:dyDescent="0.35">
      <c r="A2989">
        <v>3163300</v>
      </c>
      <c r="B2989" t="s">
        <v>1232</v>
      </c>
      <c r="C2989">
        <v>31</v>
      </c>
      <c r="D2989" t="s">
        <v>15</v>
      </c>
      <c r="E2989">
        <v>3163300</v>
      </c>
    </row>
    <row r="2990" spans="1:5" x14ac:dyDescent="0.35">
      <c r="A2990">
        <v>3163409</v>
      </c>
      <c r="B2990" t="s">
        <v>3253</v>
      </c>
      <c r="C2990">
        <v>31</v>
      </c>
      <c r="D2990" t="s">
        <v>15</v>
      </c>
      <c r="E2990">
        <v>3163409</v>
      </c>
    </row>
    <row r="2991" spans="1:5" x14ac:dyDescent="0.35">
      <c r="A2991">
        <v>3163508</v>
      </c>
      <c r="B2991" t="s">
        <v>3254</v>
      </c>
      <c r="C2991">
        <v>31</v>
      </c>
      <c r="D2991" t="s">
        <v>15</v>
      </c>
      <c r="E2991">
        <v>3163508</v>
      </c>
    </row>
    <row r="2992" spans="1:5" x14ac:dyDescent="0.35">
      <c r="A2992">
        <v>3163607</v>
      </c>
      <c r="B2992" t="s">
        <v>3255</v>
      </c>
      <c r="C2992">
        <v>31</v>
      </c>
      <c r="D2992" t="s">
        <v>15</v>
      </c>
      <c r="E2992">
        <v>3163607</v>
      </c>
    </row>
    <row r="2993" spans="1:5" x14ac:dyDescent="0.35">
      <c r="A2993">
        <v>3163706</v>
      </c>
      <c r="B2993" t="s">
        <v>3256</v>
      </c>
      <c r="C2993">
        <v>31</v>
      </c>
      <c r="D2993" t="s">
        <v>15</v>
      </c>
      <c r="E2993">
        <v>3163706</v>
      </c>
    </row>
    <row r="2994" spans="1:5" x14ac:dyDescent="0.35">
      <c r="A2994">
        <v>3163805</v>
      </c>
      <c r="B2994" t="s">
        <v>3257</v>
      </c>
      <c r="C2994">
        <v>31</v>
      </c>
      <c r="D2994" t="s">
        <v>15</v>
      </c>
      <c r="E2994">
        <v>3163805</v>
      </c>
    </row>
    <row r="2995" spans="1:5" x14ac:dyDescent="0.35">
      <c r="A2995">
        <v>3163904</v>
      </c>
      <c r="B2995" t="s">
        <v>3258</v>
      </c>
      <c r="C2995">
        <v>31</v>
      </c>
      <c r="D2995" t="s">
        <v>15</v>
      </c>
      <c r="E2995">
        <v>3163904</v>
      </c>
    </row>
    <row r="2996" spans="1:5" x14ac:dyDescent="0.35">
      <c r="A2996">
        <v>3164001</v>
      </c>
      <c r="B2996" t="s">
        <v>3259</v>
      </c>
      <c r="C2996">
        <v>31</v>
      </c>
      <c r="D2996" t="s">
        <v>15</v>
      </c>
      <c r="E2996">
        <v>3164001</v>
      </c>
    </row>
    <row r="2997" spans="1:5" x14ac:dyDescent="0.35">
      <c r="A2997">
        <v>3164100</v>
      </c>
      <c r="B2997" t="s">
        <v>3260</v>
      </c>
      <c r="C2997">
        <v>31</v>
      </c>
      <c r="D2997" t="s">
        <v>15</v>
      </c>
      <c r="E2997">
        <v>3164100</v>
      </c>
    </row>
    <row r="2998" spans="1:5" x14ac:dyDescent="0.35">
      <c r="A2998">
        <v>3164209</v>
      </c>
      <c r="B2998" t="s">
        <v>3261</v>
      </c>
      <c r="C2998">
        <v>31</v>
      </c>
      <c r="D2998" t="s">
        <v>15</v>
      </c>
      <c r="E2998">
        <v>3164209</v>
      </c>
    </row>
    <row r="2999" spans="1:5" x14ac:dyDescent="0.35">
      <c r="A2999">
        <v>3164308</v>
      </c>
      <c r="B2999" t="s">
        <v>3262</v>
      </c>
      <c r="C2999">
        <v>31</v>
      </c>
      <c r="D2999" t="s">
        <v>15</v>
      </c>
      <c r="E2999">
        <v>3164308</v>
      </c>
    </row>
    <row r="3000" spans="1:5" x14ac:dyDescent="0.35">
      <c r="A3000">
        <v>3164407</v>
      </c>
      <c r="B3000" t="s">
        <v>3263</v>
      </c>
      <c r="C3000">
        <v>31</v>
      </c>
      <c r="D3000" t="s">
        <v>15</v>
      </c>
      <c r="E3000">
        <v>3164407</v>
      </c>
    </row>
    <row r="3001" spans="1:5" x14ac:dyDescent="0.35">
      <c r="A3001">
        <v>3164431</v>
      </c>
      <c r="B3001" t="s">
        <v>3264</v>
      </c>
      <c r="C3001">
        <v>31</v>
      </c>
      <c r="D3001" t="s">
        <v>15</v>
      </c>
      <c r="E3001">
        <v>3164431</v>
      </c>
    </row>
    <row r="3002" spans="1:5" x14ac:dyDescent="0.35">
      <c r="A3002">
        <v>3164472</v>
      </c>
      <c r="B3002" t="s">
        <v>3265</v>
      </c>
      <c r="C3002">
        <v>31</v>
      </c>
      <c r="D3002" t="s">
        <v>15</v>
      </c>
      <c r="E3002">
        <v>3164472</v>
      </c>
    </row>
    <row r="3003" spans="1:5" x14ac:dyDescent="0.35">
      <c r="A3003">
        <v>3164506</v>
      </c>
      <c r="B3003" t="s">
        <v>3266</v>
      </c>
      <c r="C3003">
        <v>31</v>
      </c>
      <c r="D3003" t="s">
        <v>15</v>
      </c>
      <c r="E3003">
        <v>3164506</v>
      </c>
    </row>
    <row r="3004" spans="1:5" x14ac:dyDescent="0.35">
      <c r="A3004">
        <v>3164605</v>
      </c>
      <c r="B3004" t="s">
        <v>3267</v>
      </c>
      <c r="C3004">
        <v>31</v>
      </c>
      <c r="D3004" t="s">
        <v>15</v>
      </c>
      <c r="E3004">
        <v>3164605</v>
      </c>
    </row>
    <row r="3005" spans="1:5" x14ac:dyDescent="0.35">
      <c r="A3005">
        <v>3164704</v>
      </c>
      <c r="B3005" t="s">
        <v>3268</v>
      </c>
      <c r="C3005">
        <v>31</v>
      </c>
      <c r="D3005" t="s">
        <v>15</v>
      </c>
      <c r="E3005">
        <v>3164704</v>
      </c>
    </row>
    <row r="3006" spans="1:5" x14ac:dyDescent="0.35">
      <c r="A3006">
        <v>3164803</v>
      </c>
      <c r="B3006" t="s">
        <v>3269</v>
      </c>
      <c r="C3006">
        <v>31</v>
      </c>
      <c r="D3006" t="s">
        <v>15</v>
      </c>
      <c r="E3006">
        <v>3164803</v>
      </c>
    </row>
    <row r="3007" spans="1:5" x14ac:dyDescent="0.35">
      <c r="A3007">
        <v>3164902</v>
      </c>
      <c r="B3007" t="s">
        <v>3270</v>
      </c>
      <c r="C3007">
        <v>31</v>
      </c>
      <c r="D3007" t="s">
        <v>15</v>
      </c>
      <c r="E3007">
        <v>3164902</v>
      </c>
    </row>
    <row r="3008" spans="1:5" x14ac:dyDescent="0.35">
      <c r="A3008">
        <v>3165008</v>
      </c>
      <c r="B3008" t="s">
        <v>3271</v>
      </c>
      <c r="C3008">
        <v>31</v>
      </c>
      <c r="D3008" t="s">
        <v>15</v>
      </c>
      <c r="E3008">
        <v>3165008</v>
      </c>
    </row>
    <row r="3009" spans="1:5" x14ac:dyDescent="0.35">
      <c r="A3009">
        <v>3165107</v>
      </c>
      <c r="B3009" t="s">
        <v>3272</v>
      </c>
      <c r="C3009">
        <v>31</v>
      </c>
      <c r="D3009" t="s">
        <v>15</v>
      </c>
      <c r="E3009">
        <v>3165107</v>
      </c>
    </row>
    <row r="3010" spans="1:5" x14ac:dyDescent="0.35">
      <c r="A3010">
        <v>3165206</v>
      </c>
      <c r="B3010" t="s">
        <v>3273</v>
      </c>
      <c r="C3010">
        <v>31</v>
      </c>
      <c r="D3010" t="s">
        <v>15</v>
      </c>
      <c r="E3010">
        <v>3165206</v>
      </c>
    </row>
    <row r="3011" spans="1:5" x14ac:dyDescent="0.35">
      <c r="A3011">
        <v>3165305</v>
      </c>
      <c r="B3011" t="s">
        <v>3274</v>
      </c>
      <c r="C3011">
        <v>31</v>
      </c>
      <c r="D3011" t="s">
        <v>15</v>
      </c>
      <c r="E3011">
        <v>3165305</v>
      </c>
    </row>
    <row r="3012" spans="1:5" x14ac:dyDescent="0.35">
      <c r="A3012">
        <v>3165404</v>
      </c>
      <c r="B3012" t="s">
        <v>3275</v>
      </c>
      <c r="C3012">
        <v>31</v>
      </c>
      <c r="D3012" t="s">
        <v>15</v>
      </c>
      <c r="E3012">
        <v>3165404</v>
      </c>
    </row>
    <row r="3013" spans="1:5" x14ac:dyDescent="0.35">
      <c r="A3013">
        <v>3165503</v>
      </c>
      <c r="B3013" t="s">
        <v>3276</v>
      </c>
      <c r="C3013">
        <v>31</v>
      </c>
      <c r="D3013" t="s">
        <v>15</v>
      </c>
      <c r="E3013">
        <v>3165503</v>
      </c>
    </row>
    <row r="3014" spans="1:5" x14ac:dyDescent="0.35">
      <c r="A3014">
        <v>3165537</v>
      </c>
      <c r="B3014" t="s">
        <v>3277</v>
      </c>
      <c r="C3014">
        <v>31</v>
      </c>
      <c r="D3014" t="s">
        <v>15</v>
      </c>
      <c r="E3014">
        <v>3165537</v>
      </c>
    </row>
    <row r="3015" spans="1:5" x14ac:dyDescent="0.35">
      <c r="A3015">
        <v>3165552</v>
      </c>
      <c r="B3015" t="s">
        <v>3278</v>
      </c>
      <c r="C3015">
        <v>31</v>
      </c>
      <c r="D3015" t="s">
        <v>15</v>
      </c>
      <c r="E3015">
        <v>3165552</v>
      </c>
    </row>
    <row r="3016" spans="1:5" x14ac:dyDescent="0.35">
      <c r="A3016">
        <v>3165560</v>
      </c>
      <c r="B3016" t="s">
        <v>3279</v>
      </c>
      <c r="C3016">
        <v>31</v>
      </c>
      <c r="D3016" t="s">
        <v>15</v>
      </c>
      <c r="E3016">
        <v>3165560</v>
      </c>
    </row>
    <row r="3017" spans="1:5" x14ac:dyDescent="0.35">
      <c r="A3017">
        <v>3165578</v>
      </c>
      <c r="B3017" t="s">
        <v>3280</v>
      </c>
      <c r="C3017">
        <v>31</v>
      </c>
      <c r="D3017" t="s">
        <v>15</v>
      </c>
      <c r="E3017">
        <v>3165578</v>
      </c>
    </row>
    <row r="3018" spans="1:5" x14ac:dyDescent="0.35">
      <c r="A3018">
        <v>3165602</v>
      </c>
      <c r="B3018" t="s">
        <v>3281</v>
      </c>
      <c r="C3018">
        <v>31</v>
      </c>
      <c r="D3018" t="s">
        <v>15</v>
      </c>
      <c r="E3018">
        <v>3165602</v>
      </c>
    </row>
    <row r="3019" spans="1:5" x14ac:dyDescent="0.35">
      <c r="A3019">
        <v>3165701</v>
      </c>
      <c r="B3019" t="s">
        <v>3282</v>
      </c>
      <c r="C3019">
        <v>31</v>
      </c>
      <c r="D3019" t="s">
        <v>15</v>
      </c>
      <c r="E3019">
        <v>3165701</v>
      </c>
    </row>
    <row r="3020" spans="1:5" x14ac:dyDescent="0.35">
      <c r="A3020">
        <v>3165800</v>
      </c>
      <c r="B3020" t="s">
        <v>3283</v>
      </c>
      <c r="C3020">
        <v>31</v>
      </c>
      <c r="D3020" t="s">
        <v>15</v>
      </c>
      <c r="E3020">
        <v>3165800</v>
      </c>
    </row>
    <row r="3021" spans="1:5" x14ac:dyDescent="0.35">
      <c r="A3021">
        <v>3165909</v>
      </c>
      <c r="B3021" t="s">
        <v>3284</v>
      </c>
      <c r="C3021">
        <v>31</v>
      </c>
      <c r="D3021" t="s">
        <v>15</v>
      </c>
      <c r="E3021">
        <v>3165909</v>
      </c>
    </row>
    <row r="3022" spans="1:5" x14ac:dyDescent="0.35">
      <c r="A3022">
        <v>3166006</v>
      </c>
      <c r="B3022" t="s">
        <v>3285</v>
      </c>
      <c r="C3022">
        <v>31</v>
      </c>
      <c r="D3022" t="s">
        <v>15</v>
      </c>
      <c r="E3022">
        <v>3166006</v>
      </c>
    </row>
    <row r="3023" spans="1:5" x14ac:dyDescent="0.35">
      <c r="A3023">
        <v>3166105</v>
      </c>
      <c r="B3023" t="s">
        <v>3286</v>
      </c>
      <c r="C3023">
        <v>31</v>
      </c>
      <c r="D3023" t="s">
        <v>15</v>
      </c>
      <c r="E3023">
        <v>3166105</v>
      </c>
    </row>
    <row r="3024" spans="1:5" x14ac:dyDescent="0.35">
      <c r="A3024">
        <v>3166204</v>
      </c>
      <c r="B3024" t="s">
        <v>3287</v>
      </c>
      <c r="C3024">
        <v>31</v>
      </c>
      <c r="D3024" t="s">
        <v>15</v>
      </c>
      <c r="E3024">
        <v>3166204</v>
      </c>
    </row>
    <row r="3025" spans="1:5" x14ac:dyDescent="0.35">
      <c r="A3025">
        <v>3166303</v>
      </c>
      <c r="B3025" t="s">
        <v>3288</v>
      </c>
      <c r="C3025">
        <v>31</v>
      </c>
      <c r="D3025" t="s">
        <v>15</v>
      </c>
      <c r="E3025">
        <v>3166303</v>
      </c>
    </row>
    <row r="3026" spans="1:5" x14ac:dyDescent="0.35">
      <c r="A3026">
        <v>3166402</v>
      </c>
      <c r="B3026" t="s">
        <v>3289</v>
      </c>
      <c r="C3026">
        <v>31</v>
      </c>
      <c r="D3026" t="s">
        <v>15</v>
      </c>
      <c r="E3026">
        <v>3166402</v>
      </c>
    </row>
    <row r="3027" spans="1:5" x14ac:dyDescent="0.35">
      <c r="A3027">
        <v>3166501</v>
      </c>
      <c r="B3027" t="s">
        <v>3290</v>
      </c>
      <c r="C3027">
        <v>31</v>
      </c>
      <c r="D3027" t="s">
        <v>15</v>
      </c>
      <c r="E3027">
        <v>3166501</v>
      </c>
    </row>
    <row r="3028" spans="1:5" x14ac:dyDescent="0.35">
      <c r="A3028">
        <v>3166600</v>
      </c>
      <c r="B3028" t="s">
        <v>3291</v>
      </c>
      <c r="C3028">
        <v>31</v>
      </c>
      <c r="D3028" t="s">
        <v>15</v>
      </c>
      <c r="E3028">
        <v>3166600</v>
      </c>
    </row>
    <row r="3029" spans="1:5" x14ac:dyDescent="0.35">
      <c r="A3029">
        <v>3166709</v>
      </c>
      <c r="B3029" t="s">
        <v>3292</v>
      </c>
      <c r="C3029">
        <v>31</v>
      </c>
      <c r="D3029" t="s">
        <v>15</v>
      </c>
      <c r="E3029">
        <v>3166709</v>
      </c>
    </row>
    <row r="3030" spans="1:5" x14ac:dyDescent="0.35">
      <c r="A3030">
        <v>3166808</v>
      </c>
      <c r="B3030" t="s">
        <v>3293</v>
      </c>
      <c r="C3030">
        <v>31</v>
      </c>
      <c r="D3030" t="s">
        <v>15</v>
      </c>
      <c r="E3030">
        <v>3166808</v>
      </c>
    </row>
    <row r="3031" spans="1:5" x14ac:dyDescent="0.35">
      <c r="A3031">
        <v>3166907</v>
      </c>
      <c r="B3031" t="s">
        <v>3294</v>
      </c>
      <c r="C3031">
        <v>31</v>
      </c>
      <c r="D3031" t="s">
        <v>15</v>
      </c>
      <c r="E3031">
        <v>3166907</v>
      </c>
    </row>
    <row r="3032" spans="1:5" x14ac:dyDescent="0.35">
      <c r="A3032">
        <v>3166956</v>
      </c>
      <c r="B3032" t="s">
        <v>3295</v>
      </c>
      <c r="C3032">
        <v>31</v>
      </c>
      <c r="D3032" t="s">
        <v>15</v>
      </c>
      <c r="E3032">
        <v>3166956</v>
      </c>
    </row>
    <row r="3033" spans="1:5" x14ac:dyDescent="0.35">
      <c r="A3033">
        <v>3167004</v>
      </c>
      <c r="B3033" t="s">
        <v>3296</v>
      </c>
      <c r="C3033">
        <v>31</v>
      </c>
      <c r="D3033" t="s">
        <v>15</v>
      </c>
      <c r="E3033">
        <v>3167004</v>
      </c>
    </row>
    <row r="3034" spans="1:5" x14ac:dyDescent="0.35">
      <c r="A3034">
        <v>3167103</v>
      </c>
      <c r="B3034" t="s">
        <v>3297</v>
      </c>
      <c r="C3034">
        <v>31</v>
      </c>
      <c r="D3034" t="s">
        <v>15</v>
      </c>
      <c r="E3034">
        <v>3167103</v>
      </c>
    </row>
    <row r="3035" spans="1:5" x14ac:dyDescent="0.35">
      <c r="A3035">
        <v>3167202</v>
      </c>
      <c r="B3035" t="s">
        <v>3298</v>
      </c>
      <c r="C3035">
        <v>31</v>
      </c>
      <c r="D3035" t="s">
        <v>15</v>
      </c>
      <c r="E3035">
        <v>3167202</v>
      </c>
    </row>
    <row r="3036" spans="1:5" x14ac:dyDescent="0.35">
      <c r="A3036">
        <v>3167301</v>
      </c>
      <c r="B3036" t="s">
        <v>3299</v>
      </c>
      <c r="C3036">
        <v>31</v>
      </c>
      <c r="D3036" t="s">
        <v>15</v>
      </c>
      <c r="E3036">
        <v>3167301</v>
      </c>
    </row>
    <row r="3037" spans="1:5" x14ac:dyDescent="0.35">
      <c r="A3037">
        <v>3167400</v>
      </c>
      <c r="B3037" t="s">
        <v>3300</v>
      </c>
      <c r="C3037">
        <v>31</v>
      </c>
      <c r="D3037" t="s">
        <v>15</v>
      </c>
      <c r="E3037">
        <v>3167400</v>
      </c>
    </row>
    <row r="3038" spans="1:5" x14ac:dyDescent="0.35">
      <c r="A3038">
        <v>3167509</v>
      </c>
      <c r="B3038" t="s">
        <v>3301</v>
      </c>
      <c r="C3038">
        <v>31</v>
      </c>
      <c r="D3038" t="s">
        <v>15</v>
      </c>
      <c r="E3038">
        <v>3167509</v>
      </c>
    </row>
    <row r="3039" spans="1:5" x14ac:dyDescent="0.35">
      <c r="A3039">
        <v>3167608</v>
      </c>
      <c r="B3039" t="s">
        <v>3302</v>
      </c>
      <c r="C3039">
        <v>31</v>
      </c>
      <c r="D3039" t="s">
        <v>15</v>
      </c>
      <c r="E3039">
        <v>3167608</v>
      </c>
    </row>
    <row r="3040" spans="1:5" x14ac:dyDescent="0.35">
      <c r="A3040">
        <v>3167707</v>
      </c>
      <c r="B3040" t="s">
        <v>3303</v>
      </c>
      <c r="C3040">
        <v>31</v>
      </c>
      <c r="D3040" t="s">
        <v>15</v>
      </c>
      <c r="E3040">
        <v>3167707</v>
      </c>
    </row>
    <row r="3041" spans="1:5" x14ac:dyDescent="0.35">
      <c r="A3041">
        <v>3167806</v>
      </c>
      <c r="B3041" t="s">
        <v>3304</v>
      </c>
      <c r="C3041">
        <v>31</v>
      </c>
      <c r="D3041" t="s">
        <v>15</v>
      </c>
      <c r="E3041">
        <v>3167806</v>
      </c>
    </row>
    <row r="3042" spans="1:5" x14ac:dyDescent="0.35">
      <c r="A3042">
        <v>3167905</v>
      </c>
      <c r="B3042" t="s">
        <v>3305</v>
      </c>
      <c r="C3042">
        <v>31</v>
      </c>
      <c r="D3042" t="s">
        <v>15</v>
      </c>
      <c r="E3042">
        <v>3167905</v>
      </c>
    </row>
    <row r="3043" spans="1:5" x14ac:dyDescent="0.35">
      <c r="A3043">
        <v>3168002</v>
      </c>
      <c r="B3043" t="s">
        <v>3306</v>
      </c>
      <c r="C3043">
        <v>31</v>
      </c>
      <c r="D3043" t="s">
        <v>15</v>
      </c>
      <c r="E3043">
        <v>3168002</v>
      </c>
    </row>
    <row r="3044" spans="1:5" x14ac:dyDescent="0.35">
      <c r="A3044">
        <v>3168051</v>
      </c>
      <c r="B3044" t="s">
        <v>3307</v>
      </c>
      <c r="C3044">
        <v>31</v>
      </c>
      <c r="D3044" t="s">
        <v>15</v>
      </c>
      <c r="E3044">
        <v>3168051</v>
      </c>
    </row>
    <row r="3045" spans="1:5" x14ac:dyDescent="0.35">
      <c r="A3045">
        <v>3168101</v>
      </c>
      <c r="B3045" t="s">
        <v>3308</v>
      </c>
      <c r="C3045">
        <v>31</v>
      </c>
      <c r="D3045" t="s">
        <v>15</v>
      </c>
      <c r="E3045">
        <v>3168101</v>
      </c>
    </row>
    <row r="3046" spans="1:5" x14ac:dyDescent="0.35">
      <c r="A3046">
        <v>3168200</v>
      </c>
      <c r="B3046" t="s">
        <v>3309</v>
      </c>
      <c r="C3046">
        <v>31</v>
      </c>
      <c r="D3046" t="s">
        <v>15</v>
      </c>
      <c r="E3046">
        <v>3168200</v>
      </c>
    </row>
    <row r="3047" spans="1:5" x14ac:dyDescent="0.35">
      <c r="A3047">
        <v>3168309</v>
      </c>
      <c r="B3047" t="s">
        <v>3310</v>
      </c>
      <c r="C3047">
        <v>31</v>
      </c>
      <c r="D3047" t="s">
        <v>15</v>
      </c>
      <c r="E3047">
        <v>3168309</v>
      </c>
    </row>
    <row r="3048" spans="1:5" x14ac:dyDescent="0.35">
      <c r="A3048">
        <v>3168408</v>
      </c>
      <c r="B3048" t="s">
        <v>3311</v>
      </c>
      <c r="C3048">
        <v>31</v>
      </c>
      <c r="D3048" t="s">
        <v>15</v>
      </c>
      <c r="E3048">
        <v>3168408</v>
      </c>
    </row>
    <row r="3049" spans="1:5" x14ac:dyDescent="0.35">
      <c r="A3049">
        <v>3168507</v>
      </c>
      <c r="B3049" t="s">
        <v>3312</v>
      </c>
      <c r="C3049">
        <v>31</v>
      </c>
      <c r="D3049" t="s">
        <v>15</v>
      </c>
      <c r="E3049">
        <v>3168507</v>
      </c>
    </row>
    <row r="3050" spans="1:5" x14ac:dyDescent="0.35">
      <c r="A3050">
        <v>3168606</v>
      </c>
      <c r="B3050" t="s">
        <v>3313</v>
      </c>
      <c r="C3050">
        <v>31</v>
      </c>
      <c r="D3050" t="s">
        <v>15</v>
      </c>
      <c r="E3050">
        <v>3168606</v>
      </c>
    </row>
    <row r="3051" spans="1:5" x14ac:dyDescent="0.35">
      <c r="A3051">
        <v>3168705</v>
      </c>
      <c r="B3051" t="s">
        <v>3314</v>
      </c>
      <c r="C3051">
        <v>31</v>
      </c>
      <c r="D3051" t="s">
        <v>15</v>
      </c>
      <c r="E3051">
        <v>3168705</v>
      </c>
    </row>
    <row r="3052" spans="1:5" x14ac:dyDescent="0.35">
      <c r="A3052">
        <v>3168804</v>
      </c>
      <c r="B3052" t="s">
        <v>3315</v>
      </c>
      <c r="C3052">
        <v>31</v>
      </c>
      <c r="D3052" t="s">
        <v>15</v>
      </c>
      <c r="E3052">
        <v>3168804</v>
      </c>
    </row>
    <row r="3053" spans="1:5" x14ac:dyDescent="0.35">
      <c r="A3053">
        <v>3168903</v>
      </c>
      <c r="B3053" t="s">
        <v>3316</v>
      </c>
      <c r="C3053">
        <v>31</v>
      </c>
      <c r="D3053" t="s">
        <v>15</v>
      </c>
      <c r="E3053">
        <v>3168903</v>
      </c>
    </row>
    <row r="3054" spans="1:5" x14ac:dyDescent="0.35">
      <c r="A3054">
        <v>3169000</v>
      </c>
      <c r="B3054" t="s">
        <v>3317</v>
      </c>
      <c r="C3054">
        <v>31</v>
      </c>
      <c r="D3054" t="s">
        <v>15</v>
      </c>
      <c r="E3054">
        <v>3169000</v>
      </c>
    </row>
    <row r="3055" spans="1:5" x14ac:dyDescent="0.35">
      <c r="A3055">
        <v>3169059</v>
      </c>
      <c r="B3055" t="s">
        <v>3318</v>
      </c>
      <c r="C3055">
        <v>31</v>
      </c>
      <c r="D3055" t="s">
        <v>15</v>
      </c>
      <c r="E3055">
        <v>3169059</v>
      </c>
    </row>
    <row r="3056" spans="1:5" x14ac:dyDescent="0.35">
      <c r="A3056">
        <v>3169109</v>
      </c>
      <c r="B3056" t="s">
        <v>313</v>
      </c>
      <c r="C3056">
        <v>31</v>
      </c>
      <c r="D3056" t="s">
        <v>15</v>
      </c>
      <c r="E3056">
        <v>3169109</v>
      </c>
    </row>
    <row r="3057" spans="1:5" x14ac:dyDescent="0.35">
      <c r="A3057">
        <v>3169208</v>
      </c>
      <c r="B3057" t="s">
        <v>3319</v>
      </c>
      <c r="C3057">
        <v>31</v>
      </c>
      <c r="D3057" t="s">
        <v>15</v>
      </c>
      <c r="E3057">
        <v>3169208</v>
      </c>
    </row>
    <row r="3058" spans="1:5" x14ac:dyDescent="0.35">
      <c r="A3058">
        <v>3169307</v>
      </c>
      <c r="B3058" t="s">
        <v>3320</v>
      </c>
      <c r="C3058">
        <v>31</v>
      </c>
      <c r="D3058" t="s">
        <v>15</v>
      </c>
      <c r="E3058">
        <v>3169307</v>
      </c>
    </row>
    <row r="3059" spans="1:5" x14ac:dyDescent="0.35">
      <c r="A3059">
        <v>3169356</v>
      </c>
      <c r="B3059" t="s">
        <v>3321</v>
      </c>
      <c r="C3059">
        <v>31</v>
      </c>
      <c r="D3059" t="s">
        <v>15</v>
      </c>
      <c r="E3059">
        <v>3169356</v>
      </c>
    </row>
    <row r="3060" spans="1:5" x14ac:dyDescent="0.35">
      <c r="A3060">
        <v>3169406</v>
      </c>
      <c r="B3060" t="s">
        <v>3322</v>
      </c>
      <c r="C3060">
        <v>31</v>
      </c>
      <c r="D3060" t="s">
        <v>15</v>
      </c>
      <c r="E3060">
        <v>3169406</v>
      </c>
    </row>
    <row r="3061" spans="1:5" x14ac:dyDescent="0.35">
      <c r="A3061">
        <v>3169505</v>
      </c>
      <c r="B3061" t="s">
        <v>3323</v>
      </c>
      <c r="C3061">
        <v>31</v>
      </c>
      <c r="D3061" t="s">
        <v>15</v>
      </c>
      <c r="E3061">
        <v>3169505</v>
      </c>
    </row>
    <row r="3062" spans="1:5" x14ac:dyDescent="0.35">
      <c r="A3062">
        <v>3169604</v>
      </c>
      <c r="B3062" t="s">
        <v>3324</v>
      </c>
      <c r="C3062">
        <v>31</v>
      </c>
      <c r="D3062" t="s">
        <v>15</v>
      </c>
      <c r="E3062">
        <v>3169604</v>
      </c>
    </row>
    <row r="3063" spans="1:5" x14ac:dyDescent="0.35">
      <c r="A3063">
        <v>3169703</v>
      </c>
      <c r="B3063" t="s">
        <v>3325</v>
      </c>
      <c r="C3063">
        <v>31</v>
      </c>
      <c r="D3063" t="s">
        <v>15</v>
      </c>
      <c r="E3063">
        <v>3169703</v>
      </c>
    </row>
    <row r="3064" spans="1:5" x14ac:dyDescent="0.35">
      <c r="A3064">
        <v>3169802</v>
      </c>
      <c r="B3064" t="s">
        <v>3326</v>
      </c>
      <c r="C3064">
        <v>31</v>
      </c>
      <c r="D3064" t="s">
        <v>15</v>
      </c>
      <c r="E3064">
        <v>3169802</v>
      </c>
    </row>
    <row r="3065" spans="1:5" x14ac:dyDescent="0.35">
      <c r="A3065">
        <v>3169901</v>
      </c>
      <c r="B3065" t="s">
        <v>3327</v>
      </c>
      <c r="C3065">
        <v>31</v>
      </c>
      <c r="D3065" t="s">
        <v>15</v>
      </c>
      <c r="E3065">
        <v>3169901</v>
      </c>
    </row>
    <row r="3066" spans="1:5" x14ac:dyDescent="0.35">
      <c r="A3066">
        <v>3170008</v>
      </c>
      <c r="B3066" t="s">
        <v>3328</v>
      </c>
      <c r="C3066">
        <v>31</v>
      </c>
      <c r="D3066" t="s">
        <v>15</v>
      </c>
      <c r="E3066">
        <v>3170008</v>
      </c>
    </row>
    <row r="3067" spans="1:5" x14ac:dyDescent="0.35">
      <c r="A3067">
        <v>3170057</v>
      </c>
      <c r="B3067" t="s">
        <v>3329</v>
      </c>
      <c r="C3067">
        <v>31</v>
      </c>
      <c r="D3067" t="s">
        <v>15</v>
      </c>
      <c r="E3067">
        <v>3170057</v>
      </c>
    </row>
    <row r="3068" spans="1:5" x14ac:dyDescent="0.35">
      <c r="A3068">
        <v>3170107</v>
      </c>
      <c r="B3068" t="s">
        <v>3330</v>
      </c>
      <c r="C3068">
        <v>31</v>
      </c>
      <c r="D3068" t="s">
        <v>15</v>
      </c>
      <c r="E3068">
        <v>3170107</v>
      </c>
    </row>
    <row r="3069" spans="1:5" x14ac:dyDescent="0.35">
      <c r="A3069">
        <v>3170206</v>
      </c>
      <c r="B3069" t="s">
        <v>294</v>
      </c>
      <c r="C3069">
        <v>31</v>
      </c>
      <c r="D3069" t="s">
        <v>15</v>
      </c>
      <c r="E3069">
        <v>3170206</v>
      </c>
    </row>
    <row r="3070" spans="1:5" x14ac:dyDescent="0.35">
      <c r="A3070">
        <v>3170305</v>
      </c>
      <c r="B3070" t="s">
        <v>3331</v>
      </c>
      <c r="C3070">
        <v>31</v>
      </c>
      <c r="D3070" t="s">
        <v>15</v>
      </c>
      <c r="E3070">
        <v>3170305</v>
      </c>
    </row>
    <row r="3071" spans="1:5" x14ac:dyDescent="0.35">
      <c r="A3071">
        <v>3170404</v>
      </c>
      <c r="B3071" t="s">
        <v>3332</v>
      </c>
      <c r="C3071">
        <v>31</v>
      </c>
      <c r="D3071" t="s">
        <v>15</v>
      </c>
      <c r="E3071">
        <v>3170404</v>
      </c>
    </row>
    <row r="3072" spans="1:5" x14ac:dyDescent="0.35">
      <c r="A3072">
        <v>3170438</v>
      </c>
      <c r="B3072" t="s">
        <v>3333</v>
      </c>
      <c r="C3072">
        <v>31</v>
      </c>
      <c r="D3072" t="s">
        <v>15</v>
      </c>
      <c r="E3072">
        <v>3170438</v>
      </c>
    </row>
    <row r="3073" spans="1:5" x14ac:dyDescent="0.35">
      <c r="A3073">
        <v>3170479</v>
      </c>
      <c r="B3073" t="s">
        <v>3334</v>
      </c>
      <c r="C3073">
        <v>31</v>
      </c>
      <c r="D3073" t="s">
        <v>15</v>
      </c>
      <c r="E3073">
        <v>3170479</v>
      </c>
    </row>
    <row r="3074" spans="1:5" x14ac:dyDescent="0.35">
      <c r="A3074">
        <v>3170503</v>
      </c>
      <c r="B3074" t="s">
        <v>3335</v>
      </c>
      <c r="C3074">
        <v>31</v>
      </c>
      <c r="D3074" t="s">
        <v>15</v>
      </c>
      <c r="E3074">
        <v>3170503</v>
      </c>
    </row>
    <row r="3075" spans="1:5" x14ac:dyDescent="0.35">
      <c r="A3075">
        <v>3170529</v>
      </c>
      <c r="B3075" t="s">
        <v>3336</v>
      </c>
      <c r="C3075">
        <v>31</v>
      </c>
      <c r="D3075" t="s">
        <v>15</v>
      </c>
      <c r="E3075">
        <v>3170529</v>
      </c>
    </row>
    <row r="3076" spans="1:5" x14ac:dyDescent="0.35">
      <c r="A3076">
        <v>3170578</v>
      </c>
      <c r="B3076" t="s">
        <v>3337</v>
      </c>
      <c r="C3076">
        <v>31</v>
      </c>
      <c r="D3076" t="s">
        <v>15</v>
      </c>
      <c r="E3076">
        <v>3170578</v>
      </c>
    </row>
    <row r="3077" spans="1:5" x14ac:dyDescent="0.35">
      <c r="A3077">
        <v>3170602</v>
      </c>
      <c r="B3077" t="s">
        <v>3338</v>
      </c>
      <c r="C3077">
        <v>31</v>
      </c>
      <c r="D3077" t="s">
        <v>15</v>
      </c>
      <c r="E3077">
        <v>3170602</v>
      </c>
    </row>
    <row r="3078" spans="1:5" x14ac:dyDescent="0.35">
      <c r="A3078">
        <v>3170651</v>
      </c>
      <c r="B3078" t="s">
        <v>3339</v>
      </c>
      <c r="C3078">
        <v>31</v>
      </c>
      <c r="D3078" t="s">
        <v>15</v>
      </c>
      <c r="E3078">
        <v>3170651</v>
      </c>
    </row>
    <row r="3079" spans="1:5" x14ac:dyDescent="0.35">
      <c r="A3079">
        <v>3170701</v>
      </c>
      <c r="B3079" t="s">
        <v>3340</v>
      </c>
      <c r="C3079">
        <v>31</v>
      </c>
      <c r="D3079" t="s">
        <v>15</v>
      </c>
      <c r="E3079">
        <v>3170701</v>
      </c>
    </row>
    <row r="3080" spans="1:5" x14ac:dyDescent="0.35">
      <c r="A3080">
        <v>3170750</v>
      </c>
      <c r="B3080" t="s">
        <v>3341</v>
      </c>
      <c r="C3080">
        <v>31</v>
      </c>
      <c r="D3080" t="s">
        <v>15</v>
      </c>
      <c r="E3080">
        <v>3170750</v>
      </c>
    </row>
    <row r="3081" spans="1:5" x14ac:dyDescent="0.35">
      <c r="A3081">
        <v>3170800</v>
      </c>
      <c r="B3081" t="s">
        <v>3342</v>
      </c>
      <c r="C3081">
        <v>31</v>
      </c>
      <c r="D3081" t="s">
        <v>15</v>
      </c>
      <c r="E3081">
        <v>3170800</v>
      </c>
    </row>
    <row r="3082" spans="1:5" x14ac:dyDescent="0.35">
      <c r="A3082">
        <v>3170909</v>
      </c>
      <c r="B3082" t="s">
        <v>3343</v>
      </c>
      <c r="C3082">
        <v>31</v>
      </c>
      <c r="D3082" t="s">
        <v>15</v>
      </c>
      <c r="E3082">
        <v>3170909</v>
      </c>
    </row>
    <row r="3083" spans="1:5" x14ac:dyDescent="0.35">
      <c r="A3083">
        <v>3171006</v>
      </c>
      <c r="B3083" t="s">
        <v>3344</v>
      </c>
      <c r="C3083">
        <v>31</v>
      </c>
      <c r="D3083" t="s">
        <v>15</v>
      </c>
      <c r="E3083">
        <v>3171006</v>
      </c>
    </row>
    <row r="3084" spans="1:5" x14ac:dyDescent="0.35">
      <c r="A3084">
        <v>3171030</v>
      </c>
      <c r="B3084" t="s">
        <v>3345</v>
      </c>
      <c r="C3084">
        <v>31</v>
      </c>
      <c r="D3084" t="s">
        <v>15</v>
      </c>
      <c r="E3084">
        <v>3171030</v>
      </c>
    </row>
    <row r="3085" spans="1:5" x14ac:dyDescent="0.35">
      <c r="A3085">
        <v>3171071</v>
      </c>
      <c r="B3085" t="s">
        <v>3346</v>
      </c>
      <c r="C3085">
        <v>31</v>
      </c>
      <c r="D3085" t="s">
        <v>15</v>
      </c>
      <c r="E3085">
        <v>3171071</v>
      </c>
    </row>
    <row r="3086" spans="1:5" x14ac:dyDescent="0.35">
      <c r="A3086">
        <v>3171105</v>
      </c>
      <c r="B3086" t="s">
        <v>3347</v>
      </c>
      <c r="C3086">
        <v>31</v>
      </c>
      <c r="D3086" t="s">
        <v>15</v>
      </c>
      <c r="E3086">
        <v>3171105</v>
      </c>
    </row>
    <row r="3087" spans="1:5" x14ac:dyDescent="0.35">
      <c r="A3087">
        <v>3171154</v>
      </c>
      <c r="B3087" t="s">
        <v>3348</v>
      </c>
      <c r="C3087">
        <v>31</v>
      </c>
      <c r="D3087" t="s">
        <v>15</v>
      </c>
      <c r="E3087">
        <v>3171154</v>
      </c>
    </row>
    <row r="3088" spans="1:5" x14ac:dyDescent="0.35">
      <c r="A3088">
        <v>3171204</v>
      </c>
      <c r="B3088" t="s">
        <v>3349</v>
      </c>
      <c r="C3088">
        <v>31</v>
      </c>
      <c r="D3088" t="s">
        <v>15</v>
      </c>
      <c r="E3088">
        <v>3171204</v>
      </c>
    </row>
    <row r="3089" spans="1:5" x14ac:dyDescent="0.35">
      <c r="A3089">
        <v>3171303</v>
      </c>
      <c r="B3089" t="s">
        <v>1599</v>
      </c>
      <c r="C3089">
        <v>31</v>
      </c>
      <c r="D3089" t="s">
        <v>15</v>
      </c>
      <c r="E3089">
        <v>3171303</v>
      </c>
    </row>
    <row r="3090" spans="1:5" x14ac:dyDescent="0.35">
      <c r="A3090">
        <v>3171402</v>
      </c>
      <c r="B3090" t="s">
        <v>3350</v>
      </c>
      <c r="C3090">
        <v>31</v>
      </c>
      <c r="D3090" t="s">
        <v>15</v>
      </c>
      <c r="E3090">
        <v>3171402</v>
      </c>
    </row>
    <row r="3091" spans="1:5" x14ac:dyDescent="0.35">
      <c r="A3091">
        <v>3171501</v>
      </c>
      <c r="B3091" t="s">
        <v>3351</v>
      </c>
      <c r="C3091">
        <v>31</v>
      </c>
      <c r="D3091" t="s">
        <v>15</v>
      </c>
      <c r="E3091">
        <v>3171501</v>
      </c>
    </row>
    <row r="3092" spans="1:5" x14ac:dyDescent="0.35">
      <c r="A3092">
        <v>3171600</v>
      </c>
      <c r="B3092" t="s">
        <v>3352</v>
      </c>
      <c r="C3092">
        <v>31</v>
      </c>
      <c r="D3092" t="s">
        <v>15</v>
      </c>
      <c r="E3092">
        <v>3171600</v>
      </c>
    </row>
    <row r="3093" spans="1:5" x14ac:dyDescent="0.35">
      <c r="A3093">
        <v>3171709</v>
      </c>
      <c r="B3093" t="s">
        <v>3353</v>
      </c>
      <c r="C3093">
        <v>31</v>
      </c>
      <c r="D3093" t="s">
        <v>15</v>
      </c>
      <c r="E3093">
        <v>3171709</v>
      </c>
    </row>
    <row r="3094" spans="1:5" x14ac:dyDescent="0.35">
      <c r="A3094">
        <v>3171808</v>
      </c>
      <c r="B3094" t="s">
        <v>3354</v>
      </c>
      <c r="C3094">
        <v>31</v>
      </c>
      <c r="D3094" t="s">
        <v>15</v>
      </c>
      <c r="E3094">
        <v>3171808</v>
      </c>
    </row>
    <row r="3095" spans="1:5" x14ac:dyDescent="0.35">
      <c r="A3095">
        <v>3171907</v>
      </c>
      <c r="B3095" t="s">
        <v>3355</v>
      </c>
      <c r="C3095">
        <v>31</v>
      </c>
      <c r="D3095" t="s">
        <v>15</v>
      </c>
      <c r="E3095">
        <v>3171907</v>
      </c>
    </row>
    <row r="3096" spans="1:5" x14ac:dyDescent="0.35">
      <c r="A3096">
        <v>3172004</v>
      </c>
      <c r="B3096" t="s">
        <v>3356</v>
      </c>
      <c r="C3096">
        <v>31</v>
      </c>
      <c r="D3096" t="s">
        <v>15</v>
      </c>
      <c r="E3096">
        <v>3172004</v>
      </c>
    </row>
    <row r="3097" spans="1:5" x14ac:dyDescent="0.35">
      <c r="A3097">
        <v>3172103</v>
      </c>
      <c r="B3097" t="s">
        <v>3357</v>
      </c>
      <c r="C3097">
        <v>31</v>
      </c>
      <c r="D3097" t="s">
        <v>15</v>
      </c>
      <c r="E3097">
        <v>3172103</v>
      </c>
    </row>
    <row r="3098" spans="1:5" x14ac:dyDescent="0.35">
      <c r="A3098">
        <v>3172202</v>
      </c>
      <c r="B3098" t="s">
        <v>3358</v>
      </c>
      <c r="C3098">
        <v>31</v>
      </c>
      <c r="D3098" t="s">
        <v>15</v>
      </c>
      <c r="E3098">
        <v>3172202</v>
      </c>
    </row>
    <row r="3099" spans="1:5" x14ac:dyDescent="0.35">
      <c r="A3099">
        <v>3200102</v>
      </c>
      <c r="B3099" t="s">
        <v>3359</v>
      </c>
      <c r="C3099">
        <v>32</v>
      </c>
      <c r="D3099" t="s">
        <v>3360</v>
      </c>
      <c r="E3099">
        <v>3200102</v>
      </c>
    </row>
    <row r="3100" spans="1:5" x14ac:dyDescent="0.35">
      <c r="A3100">
        <v>3200136</v>
      </c>
      <c r="B3100" t="s">
        <v>3361</v>
      </c>
      <c r="C3100">
        <v>32</v>
      </c>
      <c r="D3100" t="s">
        <v>3360</v>
      </c>
      <c r="E3100">
        <v>3200136</v>
      </c>
    </row>
    <row r="3101" spans="1:5" x14ac:dyDescent="0.35">
      <c r="A3101">
        <v>3200169</v>
      </c>
      <c r="B3101" t="s">
        <v>3362</v>
      </c>
      <c r="C3101">
        <v>32</v>
      </c>
      <c r="D3101" t="s">
        <v>3360</v>
      </c>
      <c r="E3101">
        <v>3200169</v>
      </c>
    </row>
    <row r="3102" spans="1:5" x14ac:dyDescent="0.35">
      <c r="A3102">
        <v>3200201</v>
      </c>
      <c r="B3102" t="s">
        <v>3363</v>
      </c>
      <c r="C3102">
        <v>32</v>
      </c>
      <c r="D3102" t="s">
        <v>3360</v>
      </c>
      <c r="E3102">
        <v>3200201</v>
      </c>
    </row>
    <row r="3103" spans="1:5" x14ac:dyDescent="0.35">
      <c r="A3103">
        <v>3200300</v>
      </c>
      <c r="B3103" t="s">
        <v>3364</v>
      </c>
      <c r="C3103">
        <v>32</v>
      </c>
      <c r="D3103" t="s">
        <v>3360</v>
      </c>
      <c r="E3103">
        <v>3200300</v>
      </c>
    </row>
    <row r="3104" spans="1:5" x14ac:dyDescent="0.35">
      <c r="A3104">
        <v>3200359</v>
      </c>
      <c r="B3104" t="s">
        <v>3365</v>
      </c>
      <c r="C3104">
        <v>32</v>
      </c>
      <c r="D3104" t="s">
        <v>3360</v>
      </c>
      <c r="E3104">
        <v>3200359</v>
      </c>
    </row>
    <row r="3105" spans="1:5" x14ac:dyDescent="0.35">
      <c r="A3105">
        <v>3200409</v>
      </c>
      <c r="B3105" t="s">
        <v>3366</v>
      </c>
      <c r="C3105">
        <v>32</v>
      </c>
      <c r="D3105" t="s">
        <v>3360</v>
      </c>
      <c r="E3105">
        <v>3200409</v>
      </c>
    </row>
    <row r="3106" spans="1:5" x14ac:dyDescent="0.35">
      <c r="A3106">
        <v>3200508</v>
      </c>
      <c r="B3106" t="s">
        <v>3367</v>
      </c>
      <c r="C3106">
        <v>32</v>
      </c>
      <c r="D3106" t="s">
        <v>3360</v>
      </c>
      <c r="E3106">
        <v>3200508</v>
      </c>
    </row>
    <row r="3107" spans="1:5" x14ac:dyDescent="0.35">
      <c r="A3107">
        <v>3200607</v>
      </c>
      <c r="B3107" t="s">
        <v>3368</v>
      </c>
      <c r="C3107">
        <v>32</v>
      </c>
      <c r="D3107" t="s">
        <v>3360</v>
      </c>
      <c r="E3107">
        <v>3200607</v>
      </c>
    </row>
    <row r="3108" spans="1:5" x14ac:dyDescent="0.35">
      <c r="A3108">
        <v>3200706</v>
      </c>
      <c r="B3108" t="s">
        <v>3369</v>
      </c>
      <c r="C3108">
        <v>32</v>
      </c>
      <c r="D3108" t="s">
        <v>3360</v>
      </c>
      <c r="E3108">
        <v>3200706</v>
      </c>
    </row>
    <row r="3109" spans="1:5" x14ac:dyDescent="0.35">
      <c r="A3109">
        <v>3200805</v>
      </c>
      <c r="B3109" t="s">
        <v>3370</v>
      </c>
      <c r="C3109">
        <v>32</v>
      </c>
      <c r="D3109" t="s">
        <v>3360</v>
      </c>
      <c r="E3109">
        <v>3200805</v>
      </c>
    </row>
    <row r="3110" spans="1:5" x14ac:dyDescent="0.35">
      <c r="A3110">
        <v>3200904</v>
      </c>
      <c r="B3110" t="s">
        <v>3371</v>
      </c>
      <c r="C3110">
        <v>32</v>
      </c>
      <c r="D3110" t="s">
        <v>3360</v>
      </c>
      <c r="E3110">
        <v>3200904</v>
      </c>
    </row>
    <row r="3111" spans="1:5" x14ac:dyDescent="0.35">
      <c r="A3111">
        <v>3201001</v>
      </c>
      <c r="B3111" t="s">
        <v>2601</v>
      </c>
      <c r="C3111">
        <v>32</v>
      </c>
      <c r="D3111" t="s">
        <v>3360</v>
      </c>
      <c r="E3111">
        <v>3201001</v>
      </c>
    </row>
    <row r="3112" spans="1:5" x14ac:dyDescent="0.35">
      <c r="A3112">
        <v>3201100</v>
      </c>
      <c r="B3112" t="s">
        <v>3372</v>
      </c>
      <c r="C3112">
        <v>32</v>
      </c>
      <c r="D3112" t="s">
        <v>3360</v>
      </c>
      <c r="E3112">
        <v>3201100</v>
      </c>
    </row>
    <row r="3113" spans="1:5" x14ac:dyDescent="0.35">
      <c r="A3113">
        <v>3201159</v>
      </c>
      <c r="B3113" t="s">
        <v>3373</v>
      </c>
      <c r="C3113">
        <v>32</v>
      </c>
      <c r="D3113" t="s">
        <v>3360</v>
      </c>
      <c r="E3113">
        <v>3201159</v>
      </c>
    </row>
    <row r="3114" spans="1:5" x14ac:dyDescent="0.35">
      <c r="A3114">
        <v>3201209</v>
      </c>
      <c r="B3114" t="s">
        <v>3374</v>
      </c>
      <c r="C3114">
        <v>32</v>
      </c>
      <c r="D3114" t="s">
        <v>3360</v>
      </c>
      <c r="E3114">
        <v>3201209</v>
      </c>
    </row>
    <row r="3115" spans="1:5" x14ac:dyDescent="0.35">
      <c r="A3115">
        <v>3201308</v>
      </c>
      <c r="B3115" t="s">
        <v>3375</v>
      </c>
      <c r="C3115">
        <v>32</v>
      </c>
      <c r="D3115" t="s">
        <v>3360</v>
      </c>
      <c r="E3115">
        <v>3201308</v>
      </c>
    </row>
    <row r="3116" spans="1:5" x14ac:dyDescent="0.35">
      <c r="A3116">
        <v>3201407</v>
      </c>
      <c r="B3116" t="s">
        <v>3376</v>
      </c>
      <c r="C3116">
        <v>32</v>
      </c>
      <c r="D3116" t="s">
        <v>3360</v>
      </c>
      <c r="E3116">
        <v>3201407</v>
      </c>
    </row>
    <row r="3117" spans="1:5" x14ac:dyDescent="0.35">
      <c r="A3117">
        <v>3201506</v>
      </c>
      <c r="B3117" t="s">
        <v>3377</v>
      </c>
      <c r="C3117">
        <v>32</v>
      </c>
      <c r="D3117" t="s">
        <v>3360</v>
      </c>
      <c r="E3117">
        <v>3201506</v>
      </c>
    </row>
    <row r="3118" spans="1:5" x14ac:dyDescent="0.35">
      <c r="A3118">
        <v>3201605</v>
      </c>
      <c r="B3118" t="s">
        <v>3378</v>
      </c>
      <c r="C3118">
        <v>32</v>
      </c>
      <c r="D3118" t="s">
        <v>3360</v>
      </c>
      <c r="E3118">
        <v>3201605</v>
      </c>
    </row>
    <row r="3119" spans="1:5" x14ac:dyDescent="0.35">
      <c r="A3119">
        <v>3201704</v>
      </c>
      <c r="B3119" t="s">
        <v>3379</v>
      </c>
      <c r="C3119">
        <v>32</v>
      </c>
      <c r="D3119" t="s">
        <v>3360</v>
      </c>
      <c r="E3119">
        <v>3201704</v>
      </c>
    </row>
    <row r="3120" spans="1:5" x14ac:dyDescent="0.35">
      <c r="A3120">
        <v>3201803</v>
      </c>
      <c r="B3120" t="s">
        <v>3380</v>
      </c>
      <c r="C3120">
        <v>32</v>
      </c>
      <c r="D3120" t="s">
        <v>3360</v>
      </c>
      <c r="E3120">
        <v>3201803</v>
      </c>
    </row>
    <row r="3121" spans="1:5" x14ac:dyDescent="0.35">
      <c r="A3121">
        <v>3201902</v>
      </c>
      <c r="B3121" t="s">
        <v>3381</v>
      </c>
      <c r="C3121">
        <v>32</v>
      </c>
      <c r="D3121" t="s">
        <v>3360</v>
      </c>
      <c r="E3121">
        <v>3201902</v>
      </c>
    </row>
    <row r="3122" spans="1:5" x14ac:dyDescent="0.35">
      <c r="A3122">
        <v>3202009</v>
      </c>
      <c r="B3122" t="s">
        <v>3382</v>
      </c>
      <c r="C3122">
        <v>32</v>
      </c>
      <c r="D3122" t="s">
        <v>3360</v>
      </c>
      <c r="E3122">
        <v>3202009</v>
      </c>
    </row>
    <row r="3123" spans="1:5" x14ac:dyDescent="0.35">
      <c r="A3123">
        <v>3202108</v>
      </c>
      <c r="B3123" t="s">
        <v>3383</v>
      </c>
      <c r="C3123">
        <v>32</v>
      </c>
      <c r="D3123" t="s">
        <v>3360</v>
      </c>
      <c r="E3123">
        <v>3202108</v>
      </c>
    </row>
    <row r="3124" spans="1:5" x14ac:dyDescent="0.35">
      <c r="A3124">
        <v>3202207</v>
      </c>
      <c r="B3124" t="s">
        <v>3384</v>
      </c>
      <c r="C3124">
        <v>32</v>
      </c>
      <c r="D3124" t="s">
        <v>3360</v>
      </c>
      <c r="E3124">
        <v>3202207</v>
      </c>
    </row>
    <row r="3125" spans="1:5" x14ac:dyDescent="0.35">
      <c r="A3125">
        <v>3202256</v>
      </c>
      <c r="B3125" t="s">
        <v>3385</v>
      </c>
      <c r="C3125">
        <v>32</v>
      </c>
      <c r="D3125" t="s">
        <v>3360</v>
      </c>
      <c r="E3125">
        <v>3202256</v>
      </c>
    </row>
    <row r="3126" spans="1:5" x14ac:dyDescent="0.35">
      <c r="A3126">
        <v>3202306</v>
      </c>
      <c r="B3126" t="s">
        <v>3386</v>
      </c>
      <c r="C3126">
        <v>32</v>
      </c>
      <c r="D3126" t="s">
        <v>3360</v>
      </c>
      <c r="E3126">
        <v>3202306</v>
      </c>
    </row>
    <row r="3127" spans="1:5" x14ac:dyDescent="0.35">
      <c r="A3127">
        <v>3202405</v>
      </c>
      <c r="B3127" t="s">
        <v>3387</v>
      </c>
      <c r="C3127">
        <v>32</v>
      </c>
      <c r="D3127" t="s">
        <v>3360</v>
      </c>
      <c r="E3127">
        <v>3202405</v>
      </c>
    </row>
    <row r="3128" spans="1:5" x14ac:dyDescent="0.35">
      <c r="A3128">
        <v>3202454</v>
      </c>
      <c r="B3128" t="s">
        <v>3388</v>
      </c>
      <c r="C3128">
        <v>32</v>
      </c>
      <c r="D3128" t="s">
        <v>3360</v>
      </c>
      <c r="E3128">
        <v>3202454</v>
      </c>
    </row>
    <row r="3129" spans="1:5" x14ac:dyDescent="0.35">
      <c r="A3129">
        <v>3202504</v>
      </c>
      <c r="B3129" t="s">
        <v>3389</v>
      </c>
      <c r="C3129">
        <v>32</v>
      </c>
      <c r="D3129" t="s">
        <v>3360</v>
      </c>
      <c r="E3129">
        <v>3202504</v>
      </c>
    </row>
    <row r="3130" spans="1:5" x14ac:dyDescent="0.35">
      <c r="A3130">
        <v>3202553</v>
      </c>
      <c r="B3130" t="s">
        <v>3390</v>
      </c>
      <c r="C3130">
        <v>32</v>
      </c>
      <c r="D3130" t="s">
        <v>3360</v>
      </c>
      <c r="E3130">
        <v>3202553</v>
      </c>
    </row>
    <row r="3131" spans="1:5" x14ac:dyDescent="0.35">
      <c r="A3131">
        <v>3202603</v>
      </c>
      <c r="B3131" t="s">
        <v>3391</v>
      </c>
      <c r="C3131">
        <v>32</v>
      </c>
      <c r="D3131" t="s">
        <v>3360</v>
      </c>
      <c r="E3131">
        <v>3202603</v>
      </c>
    </row>
    <row r="3132" spans="1:5" x14ac:dyDescent="0.35">
      <c r="A3132">
        <v>3202652</v>
      </c>
      <c r="B3132" t="s">
        <v>3392</v>
      </c>
      <c r="C3132">
        <v>32</v>
      </c>
      <c r="D3132" t="s">
        <v>3360</v>
      </c>
      <c r="E3132">
        <v>3202652</v>
      </c>
    </row>
    <row r="3133" spans="1:5" x14ac:dyDescent="0.35">
      <c r="A3133">
        <v>3202702</v>
      </c>
      <c r="B3133" t="s">
        <v>3393</v>
      </c>
      <c r="C3133">
        <v>32</v>
      </c>
      <c r="D3133" t="s">
        <v>3360</v>
      </c>
      <c r="E3133">
        <v>3202702</v>
      </c>
    </row>
    <row r="3134" spans="1:5" x14ac:dyDescent="0.35">
      <c r="A3134">
        <v>3202801</v>
      </c>
      <c r="B3134" t="s">
        <v>3394</v>
      </c>
      <c r="C3134">
        <v>32</v>
      </c>
      <c r="D3134" t="s">
        <v>3360</v>
      </c>
      <c r="E3134">
        <v>3202801</v>
      </c>
    </row>
    <row r="3135" spans="1:5" x14ac:dyDescent="0.35">
      <c r="A3135">
        <v>3202900</v>
      </c>
      <c r="B3135" t="s">
        <v>3395</v>
      </c>
      <c r="C3135">
        <v>32</v>
      </c>
      <c r="D3135" t="s">
        <v>3360</v>
      </c>
      <c r="E3135">
        <v>3202900</v>
      </c>
    </row>
    <row r="3136" spans="1:5" x14ac:dyDescent="0.35">
      <c r="A3136">
        <v>3203007</v>
      </c>
      <c r="B3136" t="s">
        <v>3396</v>
      </c>
      <c r="C3136">
        <v>32</v>
      </c>
      <c r="D3136" t="s">
        <v>3360</v>
      </c>
      <c r="E3136">
        <v>3203007</v>
      </c>
    </row>
    <row r="3137" spans="1:5" x14ac:dyDescent="0.35">
      <c r="A3137">
        <v>3203056</v>
      </c>
      <c r="B3137" t="s">
        <v>3397</v>
      </c>
      <c r="C3137">
        <v>32</v>
      </c>
      <c r="D3137" t="s">
        <v>3360</v>
      </c>
      <c r="E3137">
        <v>3203056</v>
      </c>
    </row>
    <row r="3138" spans="1:5" x14ac:dyDescent="0.35">
      <c r="A3138">
        <v>3203106</v>
      </c>
      <c r="B3138" t="s">
        <v>3398</v>
      </c>
      <c r="C3138">
        <v>32</v>
      </c>
      <c r="D3138" t="s">
        <v>3360</v>
      </c>
      <c r="E3138">
        <v>3203106</v>
      </c>
    </row>
    <row r="3139" spans="1:5" x14ac:dyDescent="0.35">
      <c r="A3139">
        <v>3203130</v>
      </c>
      <c r="B3139" t="s">
        <v>3399</v>
      </c>
      <c r="C3139">
        <v>32</v>
      </c>
      <c r="D3139" t="s">
        <v>3360</v>
      </c>
      <c r="E3139">
        <v>3203130</v>
      </c>
    </row>
    <row r="3140" spans="1:5" x14ac:dyDescent="0.35">
      <c r="A3140">
        <v>3203163</v>
      </c>
      <c r="B3140" t="s">
        <v>3400</v>
      </c>
      <c r="C3140">
        <v>32</v>
      </c>
      <c r="D3140" t="s">
        <v>3360</v>
      </c>
      <c r="E3140">
        <v>3203163</v>
      </c>
    </row>
    <row r="3141" spans="1:5" x14ac:dyDescent="0.35">
      <c r="A3141">
        <v>3203205</v>
      </c>
      <c r="B3141" t="s">
        <v>3401</v>
      </c>
      <c r="C3141">
        <v>32</v>
      </c>
      <c r="D3141" t="s">
        <v>3360</v>
      </c>
      <c r="E3141">
        <v>3203205</v>
      </c>
    </row>
    <row r="3142" spans="1:5" x14ac:dyDescent="0.35">
      <c r="A3142">
        <v>3203304</v>
      </c>
      <c r="B3142" t="s">
        <v>3402</v>
      </c>
      <c r="C3142">
        <v>32</v>
      </c>
      <c r="D3142" t="s">
        <v>3360</v>
      </c>
      <c r="E3142">
        <v>3203304</v>
      </c>
    </row>
    <row r="3143" spans="1:5" x14ac:dyDescent="0.35">
      <c r="A3143">
        <v>3203320</v>
      </c>
      <c r="B3143" t="s">
        <v>3403</v>
      </c>
      <c r="C3143">
        <v>32</v>
      </c>
      <c r="D3143" t="s">
        <v>3360</v>
      </c>
      <c r="E3143">
        <v>3203320</v>
      </c>
    </row>
    <row r="3144" spans="1:5" x14ac:dyDescent="0.35">
      <c r="A3144">
        <v>3203346</v>
      </c>
      <c r="B3144" t="s">
        <v>3404</v>
      </c>
      <c r="C3144">
        <v>32</v>
      </c>
      <c r="D3144" t="s">
        <v>3360</v>
      </c>
      <c r="E3144">
        <v>3203346</v>
      </c>
    </row>
    <row r="3145" spans="1:5" x14ac:dyDescent="0.35">
      <c r="A3145">
        <v>3203353</v>
      </c>
      <c r="B3145" t="s">
        <v>3405</v>
      </c>
      <c r="C3145">
        <v>32</v>
      </c>
      <c r="D3145" t="s">
        <v>3360</v>
      </c>
      <c r="E3145">
        <v>3203353</v>
      </c>
    </row>
    <row r="3146" spans="1:5" x14ac:dyDescent="0.35">
      <c r="A3146">
        <v>3203403</v>
      </c>
      <c r="B3146" t="s">
        <v>3406</v>
      </c>
      <c r="C3146">
        <v>32</v>
      </c>
      <c r="D3146" t="s">
        <v>3360</v>
      </c>
      <c r="E3146">
        <v>3203403</v>
      </c>
    </row>
    <row r="3147" spans="1:5" x14ac:dyDescent="0.35">
      <c r="A3147">
        <v>3203502</v>
      </c>
      <c r="B3147" t="s">
        <v>3407</v>
      </c>
      <c r="C3147">
        <v>32</v>
      </c>
      <c r="D3147" t="s">
        <v>3360</v>
      </c>
      <c r="E3147">
        <v>3203502</v>
      </c>
    </row>
    <row r="3148" spans="1:5" x14ac:dyDescent="0.35">
      <c r="A3148">
        <v>3203601</v>
      </c>
      <c r="B3148" t="s">
        <v>3408</v>
      </c>
      <c r="C3148">
        <v>32</v>
      </c>
      <c r="D3148" t="s">
        <v>3360</v>
      </c>
      <c r="E3148">
        <v>3203601</v>
      </c>
    </row>
    <row r="3149" spans="1:5" x14ac:dyDescent="0.35">
      <c r="A3149">
        <v>3203700</v>
      </c>
      <c r="B3149" t="s">
        <v>3409</v>
      </c>
      <c r="C3149">
        <v>32</v>
      </c>
      <c r="D3149" t="s">
        <v>3360</v>
      </c>
      <c r="E3149">
        <v>3203700</v>
      </c>
    </row>
    <row r="3150" spans="1:5" x14ac:dyDescent="0.35">
      <c r="A3150">
        <v>3203809</v>
      </c>
      <c r="B3150" t="s">
        <v>3410</v>
      </c>
      <c r="C3150">
        <v>32</v>
      </c>
      <c r="D3150" t="s">
        <v>3360</v>
      </c>
      <c r="E3150">
        <v>3203809</v>
      </c>
    </row>
    <row r="3151" spans="1:5" x14ac:dyDescent="0.35">
      <c r="A3151">
        <v>3203908</v>
      </c>
      <c r="B3151" t="s">
        <v>3411</v>
      </c>
      <c r="C3151">
        <v>32</v>
      </c>
      <c r="D3151" t="s">
        <v>3360</v>
      </c>
      <c r="E3151">
        <v>3203908</v>
      </c>
    </row>
    <row r="3152" spans="1:5" x14ac:dyDescent="0.35">
      <c r="A3152">
        <v>3204005</v>
      </c>
      <c r="B3152" t="s">
        <v>3412</v>
      </c>
      <c r="C3152">
        <v>32</v>
      </c>
      <c r="D3152" t="s">
        <v>3360</v>
      </c>
      <c r="E3152">
        <v>3204005</v>
      </c>
    </row>
    <row r="3153" spans="1:5" x14ac:dyDescent="0.35">
      <c r="A3153">
        <v>3204054</v>
      </c>
      <c r="B3153" t="s">
        <v>3413</v>
      </c>
      <c r="C3153">
        <v>32</v>
      </c>
      <c r="D3153" t="s">
        <v>3360</v>
      </c>
      <c r="E3153">
        <v>3204054</v>
      </c>
    </row>
    <row r="3154" spans="1:5" x14ac:dyDescent="0.35">
      <c r="A3154">
        <v>3204104</v>
      </c>
      <c r="B3154" t="s">
        <v>3414</v>
      </c>
      <c r="C3154">
        <v>32</v>
      </c>
      <c r="D3154" t="s">
        <v>3360</v>
      </c>
      <c r="E3154">
        <v>3204104</v>
      </c>
    </row>
    <row r="3155" spans="1:5" x14ac:dyDescent="0.35">
      <c r="A3155">
        <v>3204203</v>
      </c>
      <c r="B3155" t="s">
        <v>3415</v>
      </c>
      <c r="C3155">
        <v>32</v>
      </c>
      <c r="D3155" t="s">
        <v>3360</v>
      </c>
      <c r="E3155">
        <v>3204203</v>
      </c>
    </row>
    <row r="3156" spans="1:5" x14ac:dyDescent="0.35">
      <c r="A3156">
        <v>3204252</v>
      </c>
      <c r="B3156" t="s">
        <v>3416</v>
      </c>
      <c r="C3156">
        <v>32</v>
      </c>
      <c r="D3156" t="s">
        <v>3360</v>
      </c>
      <c r="E3156">
        <v>3204252</v>
      </c>
    </row>
    <row r="3157" spans="1:5" x14ac:dyDescent="0.35">
      <c r="A3157">
        <v>3204302</v>
      </c>
      <c r="B3157" t="s">
        <v>790</v>
      </c>
      <c r="C3157">
        <v>32</v>
      </c>
      <c r="D3157" t="s">
        <v>3360</v>
      </c>
      <c r="E3157">
        <v>3204302</v>
      </c>
    </row>
    <row r="3158" spans="1:5" x14ac:dyDescent="0.35">
      <c r="A3158">
        <v>3204351</v>
      </c>
      <c r="B3158" t="s">
        <v>3417</v>
      </c>
      <c r="C3158">
        <v>32</v>
      </c>
      <c r="D3158" t="s">
        <v>3360</v>
      </c>
      <c r="E3158">
        <v>3204351</v>
      </c>
    </row>
    <row r="3159" spans="1:5" x14ac:dyDescent="0.35">
      <c r="A3159">
        <v>3204401</v>
      </c>
      <c r="B3159" t="s">
        <v>3418</v>
      </c>
      <c r="C3159">
        <v>32</v>
      </c>
      <c r="D3159" t="s">
        <v>3360</v>
      </c>
      <c r="E3159">
        <v>3204401</v>
      </c>
    </row>
    <row r="3160" spans="1:5" x14ac:dyDescent="0.35">
      <c r="A3160">
        <v>3204500</v>
      </c>
      <c r="B3160" t="s">
        <v>3419</v>
      </c>
      <c r="C3160">
        <v>32</v>
      </c>
      <c r="D3160" t="s">
        <v>3360</v>
      </c>
      <c r="E3160">
        <v>3204500</v>
      </c>
    </row>
    <row r="3161" spans="1:5" x14ac:dyDescent="0.35">
      <c r="A3161">
        <v>3204559</v>
      </c>
      <c r="B3161" t="s">
        <v>3420</v>
      </c>
      <c r="C3161">
        <v>32</v>
      </c>
      <c r="D3161" t="s">
        <v>3360</v>
      </c>
      <c r="E3161">
        <v>3204559</v>
      </c>
    </row>
    <row r="3162" spans="1:5" x14ac:dyDescent="0.35">
      <c r="A3162">
        <v>3204609</v>
      </c>
      <c r="B3162" t="s">
        <v>3421</v>
      </c>
      <c r="C3162">
        <v>32</v>
      </c>
      <c r="D3162" t="s">
        <v>3360</v>
      </c>
      <c r="E3162">
        <v>3204609</v>
      </c>
    </row>
    <row r="3163" spans="1:5" x14ac:dyDescent="0.35">
      <c r="A3163">
        <v>3204658</v>
      </c>
      <c r="B3163" t="s">
        <v>3422</v>
      </c>
      <c r="C3163">
        <v>32</v>
      </c>
      <c r="D3163" t="s">
        <v>3360</v>
      </c>
      <c r="E3163">
        <v>3204658</v>
      </c>
    </row>
    <row r="3164" spans="1:5" x14ac:dyDescent="0.35">
      <c r="A3164">
        <v>3204708</v>
      </c>
      <c r="B3164" t="s">
        <v>3423</v>
      </c>
      <c r="C3164">
        <v>32</v>
      </c>
      <c r="D3164" t="s">
        <v>3360</v>
      </c>
      <c r="E3164">
        <v>3204708</v>
      </c>
    </row>
    <row r="3165" spans="1:5" x14ac:dyDescent="0.35">
      <c r="A3165">
        <v>3204807</v>
      </c>
      <c r="B3165" t="s">
        <v>3424</v>
      </c>
      <c r="C3165">
        <v>32</v>
      </c>
      <c r="D3165" t="s">
        <v>3360</v>
      </c>
      <c r="E3165">
        <v>3204807</v>
      </c>
    </row>
    <row r="3166" spans="1:5" x14ac:dyDescent="0.35">
      <c r="A3166">
        <v>3204906</v>
      </c>
      <c r="B3166" t="s">
        <v>3425</v>
      </c>
      <c r="C3166">
        <v>32</v>
      </c>
      <c r="D3166" t="s">
        <v>3360</v>
      </c>
      <c r="E3166">
        <v>3204906</v>
      </c>
    </row>
    <row r="3167" spans="1:5" x14ac:dyDescent="0.35">
      <c r="A3167">
        <v>3204955</v>
      </c>
      <c r="B3167" t="s">
        <v>3426</v>
      </c>
      <c r="C3167">
        <v>32</v>
      </c>
      <c r="D3167" t="s">
        <v>3360</v>
      </c>
      <c r="E3167">
        <v>3204955</v>
      </c>
    </row>
    <row r="3168" spans="1:5" x14ac:dyDescent="0.35">
      <c r="A3168">
        <v>3205002</v>
      </c>
      <c r="B3168" t="s">
        <v>3427</v>
      </c>
      <c r="C3168">
        <v>32</v>
      </c>
      <c r="D3168" t="s">
        <v>3360</v>
      </c>
      <c r="E3168">
        <v>3205002</v>
      </c>
    </row>
    <row r="3169" spans="1:5" x14ac:dyDescent="0.35">
      <c r="A3169">
        <v>3205010</v>
      </c>
      <c r="B3169" t="s">
        <v>3428</v>
      </c>
      <c r="C3169">
        <v>32</v>
      </c>
      <c r="D3169" t="s">
        <v>3360</v>
      </c>
      <c r="E3169">
        <v>3205010</v>
      </c>
    </row>
    <row r="3170" spans="1:5" x14ac:dyDescent="0.35">
      <c r="A3170">
        <v>3205036</v>
      </c>
      <c r="B3170" t="s">
        <v>3429</v>
      </c>
      <c r="C3170">
        <v>32</v>
      </c>
      <c r="D3170" t="s">
        <v>3360</v>
      </c>
      <c r="E3170">
        <v>3205036</v>
      </c>
    </row>
    <row r="3171" spans="1:5" x14ac:dyDescent="0.35">
      <c r="A3171">
        <v>3205069</v>
      </c>
      <c r="B3171" t="s">
        <v>3430</v>
      </c>
      <c r="C3171">
        <v>32</v>
      </c>
      <c r="D3171" t="s">
        <v>3360</v>
      </c>
      <c r="E3171">
        <v>3205069</v>
      </c>
    </row>
    <row r="3172" spans="1:5" x14ac:dyDescent="0.35">
      <c r="A3172">
        <v>3205101</v>
      </c>
      <c r="B3172" t="s">
        <v>1033</v>
      </c>
      <c r="C3172">
        <v>32</v>
      </c>
      <c r="D3172" t="s">
        <v>3360</v>
      </c>
      <c r="E3172">
        <v>3205101</v>
      </c>
    </row>
    <row r="3173" spans="1:5" x14ac:dyDescent="0.35">
      <c r="A3173">
        <v>3205150</v>
      </c>
      <c r="B3173" t="s">
        <v>3431</v>
      </c>
      <c r="C3173">
        <v>32</v>
      </c>
      <c r="D3173" t="s">
        <v>3360</v>
      </c>
      <c r="E3173">
        <v>3205150</v>
      </c>
    </row>
    <row r="3174" spans="1:5" x14ac:dyDescent="0.35">
      <c r="A3174">
        <v>3205176</v>
      </c>
      <c r="B3174" t="s">
        <v>3432</v>
      </c>
      <c r="C3174">
        <v>32</v>
      </c>
      <c r="D3174" t="s">
        <v>3360</v>
      </c>
      <c r="E3174">
        <v>3205176</v>
      </c>
    </row>
    <row r="3175" spans="1:5" x14ac:dyDescent="0.35">
      <c r="A3175">
        <v>3205200</v>
      </c>
      <c r="B3175" t="s">
        <v>3433</v>
      </c>
      <c r="C3175">
        <v>32</v>
      </c>
      <c r="D3175" t="s">
        <v>3360</v>
      </c>
      <c r="E3175">
        <v>3205200</v>
      </c>
    </row>
    <row r="3176" spans="1:5" x14ac:dyDescent="0.35">
      <c r="A3176">
        <v>3205309</v>
      </c>
      <c r="B3176" t="s">
        <v>3434</v>
      </c>
      <c r="C3176">
        <v>32</v>
      </c>
      <c r="D3176" t="s">
        <v>3360</v>
      </c>
      <c r="E3176">
        <v>3205309</v>
      </c>
    </row>
    <row r="3177" spans="1:5" x14ac:dyDescent="0.35">
      <c r="A3177">
        <v>3300100</v>
      </c>
      <c r="B3177" t="s">
        <v>3435</v>
      </c>
      <c r="C3177">
        <v>33</v>
      </c>
      <c r="D3177" t="s">
        <v>3436</v>
      </c>
      <c r="E3177">
        <v>3300100</v>
      </c>
    </row>
    <row r="3178" spans="1:5" x14ac:dyDescent="0.35">
      <c r="A3178">
        <v>3300159</v>
      </c>
      <c r="B3178" t="s">
        <v>3437</v>
      </c>
      <c r="C3178">
        <v>33</v>
      </c>
      <c r="D3178" t="s">
        <v>3436</v>
      </c>
      <c r="E3178">
        <v>3300159</v>
      </c>
    </row>
    <row r="3179" spans="1:5" x14ac:dyDescent="0.35">
      <c r="A3179">
        <v>3300209</v>
      </c>
      <c r="B3179" t="s">
        <v>3438</v>
      </c>
      <c r="C3179">
        <v>33</v>
      </c>
      <c r="D3179" t="s">
        <v>3436</v>
      </c>
      <c r="E3179">
        <v>3300209</v>
      </c>
    </row>
    <row r="3180" spans="1:5" x14ac:dyDescent="0.35">
      <c r="A3180">
        <v>3300225</v>
      </c>
      <c r="B3180" t="s">
        <v>3439</v>
      </c>
      <c r="C3180">
        <v>33</v>
      </c>
      <c r="D3180" t="s">
        <v>3436</v>
      </c>
      <c r="E3180">
        <v>3300225</v>
      </c>
    </row>
    <row r="3181" spans="1:5" x14ac:dyDescent="0.35">
      <c r="A3181">
        <v>3300233</v>
      </c>
      <c r="B3181" t="s">
        <v>3440</v>
      </c>
      <c r="C3181">
        <v>33</v>
      </c>
      <c r="D3181" t="s">
        <v>3436</v>
      </c>
      <c r="E3181">
        <v>3300233</v>
      </c>
    </row>
    <row r="3182" spans="1:5" x14ac:dyDescent="0.35">
      <c r="A3182">
        <v>3300258</v>
      </c>
      <c r="B3182" t="s">
        <v>3441</v>
      </c>
      <c r="C3182">
        <v>33</v>
      </c>
      <c r="D3182" t="s">
        <v>3436</v>
      </c>
      <c r="E3182">
        <v>3300258</v>
      </c>
    </row>
    <row r="3183" spans="1:5" x14ac:dyDescent="0.35">
      <c r="A3183">
        <v>3300308</v>
      </c>
      <c r="B3183" t="s">
        <v>3442</v>
      </c>
      <c r="C3183">
        <v>33</v>
      </c>
      <c r="D3183" t="s">
        <v>3436</v>
      </c>
      <c r="E3183">
        <v>3300308</v>
      </c>
    </row>
    <row r="3184" spans="1:5" x14ac:dyDescent="0.35">
      <c r="A3184">
        <v>3300407</v>
      </c>
      <c r="B3184" t="s">
        <v>3443</v>
      </c>
      <c r="C3184">
        <v>33</v>
      </c>
      <c r="D3184" t="s">
        <v>3436</v>
      </c>
      <c r="E3184">
        <v>3300407</v>
      </c>
    </row>
    <row r="3185" spans="1:5" x14ac:dyDescent="0.35">
      <c r="A3185">
        <v>3300456</v>
      </c>
      <c r="B3185" t="s">
        <v>3444</v>
      </c>
      <c r="C3185">
        <v>33</v>
      </c>
      <c r="D3185" t="s">
        <v>3436</v>
      </c>
      <c r="E3185">
        <v>3300456</v>
      </c>
    </row>
    <row r="3186" spans="1:5" x14ac:dyDescent="0.35">
      <c r="A3186">
        <v>3300506</v>
      </c>
      <c r="B3186" t="s">
        <v>856</v>
      </c>
      <c r="C3186">
        <v>33</v>
      </c>
      <c r="D3186" t="s">
        <v>3436</v>
      </c>
      <c r="E3186">
        <v>3300506</v>
      </c>
    </row>
    <row r="3187" spans="1:5" x14ac:dyDescent="0.35">
      <c r="A3187">
        <v>3300605</v>
      </c>
      <c r="B3187" t="s">
        <v>3445</v>
      </c>
      <c r="C3187">
        <v>33</v>
      </c>
      <c r="D3187" t="s">
        <v>3436</v>
      </c>
      <c r="E3187">
        <v>3300605</v>
      </c>
    </row>
    <row r="3188" spans="1:5" x14ac:dyDescent="0.35">
      <c r="A3188">
        <v>3300704</v>
      </c>
      <c r="B3188" t="s">
        <v>3446</v>
      </c>
      <c r="C3188">
        <v>33</v>
      </c>
      <c r="D3188" t="s">
        <v>3436</v>
      </c>
      <c r="E3188">
        <v>3300704</v>
      </c>
    </row>
    <row r="3189" spans="1:5" x14ac:dyDescent="0.35">
      <c r="A3189">
        <v>3300803</v>
      </c>
      <c r="B3189" t="s">
        <v>3447</v>
      </c>
      <c r="C3189">
        <v>33</v>
      </c>
      <c r="D3189" t="s">
        <v>3436</v>
      </c>
      <c r="E3189">
        <v>3300803</v>
      </c>
    </row>
    <row r="3190" spans="1:5" x14ac:dyDescent="0.35">
      <c r="A3190">
        <v>3300902</v>
      </c>
      <c r="B3190" t="s">
        <v>3448</v>
      </c>
      <c r="C3190">
        <v>33</v>
      </c>
      <c r="D3190" t="s">
        <v>3436</v>
      </c>
      <c r="E3190">
        <v>3300902</v>
      </c>
    </row>
    <row r="3191" spans="1:5" x14ac:dyDescent="0.35">
      <c r="A3191">
        <v>3300936</v>
      </c>
      <c r="B3191" t="s">
        <v>3449</v>
      </c>
      <c r="C3191">
        <v>33</v>
      </c>
      <c r="D3191" t="s">
        <v>3436</v>
      </c>
      <c r="E3191">
        <v>3300936</v>
      </c>
    </row>
    <row r="3192" spans="1:5" x14ac:dyDescent="0.35">
      <c r="A3192">
        <v>3300951</v>
      </c>
      <c r="B3192" t="s">
        <v>3450</v>
      </c>
      <c r="C3192">
        <v>33</v>
      </c>
      <c r="D3192" t="s">
        <v>3436</v>
      </c>
      <c r="E3192">
        <v>3300951</v>
      </c>
    </row>
    <row r="3193" spans="1:5" x14ac:dyDescent="0.35">
      <c r="A3193">
        <v>3301009</v>
      </c>
      <c r="B3193" t="s">
        <v>3451</v>
      </c>
      <c r="C3193">
        <v>33</v>
      </c>
      <c r="D3193" t="s">
        <v>3436</v>
      </c>
      <c r="E3193">
        <v>3301009</v>
      </c>
    </row>
    <row r="3194" spans="1:5" x14ac:dyDescent="0.35">
      <c r="A3194">
        <v>3301108</v>
      </c>
      <c r="B3194" t="s">
        <v>2650</v>
      </c>
      <c r="C3194">
        <v>33</v>
      </c>
      <c r="D3194" t="s">
        <v>3436</v>
      </c>
      <c r="E3194">
        <v>3301108</v>
      </c>
    </row>
    <row r="3195" spans="1:5" x14ac:dyDescent="0.35">
      <c r="A3195">
        <v>3301157</v>
      </c>
      <c r="B3195" t="s">
        <v>3452</v>
      </c>
      <c r="C3195">
        <v>33</v>
      </c>
      <c r="D3195" t="s">
        <v>3436</v>
      </c>
      <c r="E3195">
        <v>3301157</v>
      </c>
    </row>
    <row r="3196" spans="1:5" x14ac:dyDescent="0.35">
      <c r="A3196">
        <v>3301207</v>
      </c>
      <c r="B3196" t="s">
        <v>3453</v>
      </c>
      <c r="C3196">
        <v>33</v>
      </c>
      <c r="D3196" t="s">
        <v>3436</v>
      </c>
      <c r="E3196">
        <v>3301207</v>
      </c>
    </row>
    <row r="3197" spans="1:5" x14ac:dyDescent="0.35">
      <c r="A3197">
        <v>3301306</v>
      </c>
      <c r="B3197" t="s">
        <v>3454</v>
      </c>
      <c r="C3197">
        <v>33</v>
      </c>
      <c r="D3197" t="s">
        <v>3436</v>
      </c>
      <c r="E3197">
        <v>3301306</v>
      </c>
    </row>
    <row r="3198" spans="1:5" x14ac:dyDescent="0.35">
      <c r="A3198">
        <v>3301405</v>
      </c>
      <c r="B3198" t="s">
        <v>3455</v>
      </c>
      <c r="C3198">
        <v>33</v>
      </c>
      <c r="D3198" t="s">
        <v>3436</v>
      </c>
      <c r="E3198">
        <v>3301405</v>
      </c>
    </row>
    <row r="3199" spans="1:5" x14ac:dyDescent="0.35">
      <c r="A3199">
        <v>3301504</v>
      </c>
      <c r="B3199" t="s">
        <v>3456</v>
      </c>
      <c r="C3199">
        <v>33</v>
      </c>
      <c r="D3199" t="s">
        <v>3436</v>
      </c>
      <c r="E3199">
        <v>3301504</v>
      </c>
    </row>
    <row r="3200" spans="1:5" x14ac:dyDescent="0.35">
      <c r="A3200">
        <v>3301603</v>
      </c>
      <c r="B3200" t="s">
        <v>3457</v>
      </c>
      <c r="C3200">
        <v>33</v>
      </c>
      <c r="D3200" t="s">
        <v>3436</v>
      </c>
      <c r="E3200">
        <v>3301603</v>
      </c>
    </row>
    <row r="3201" spans="1:5" x14ac:dyDescent="0.35">
      <c r="A3201">
        <v>3301702</v>
      </c>
      <c r="B3201" t="s">
        <v>3458</v>
      </c>
      <c r="C3201">
        <v>33</v>
      </c>
      <c r="D3201" t="s">
        <v>3436</v>
      </c>
      <c r="E3201">
        <v>3301702</v>
      </c>
    </row>
    <row r="3202" spans="1:5" x14ac:dyDescent="0.35">
      <c r="A3202">
        <v>3301801</v>
      </c>
      <c r="B3202" t="s">
        <v>3459</v>
      </c>
      <c r="C3202">
        <v>33</v>
      </c>
      <c r="D3202" t="s">
        <v>3436</v>
      </c>
      <c r="E3202">
        <v>3301801</v>
      </c>
    </row>
    <row r="3203" spans="1:5" x14ac:dyDescent="0.35">
      <c r="A3203">
        <v>3301850</v>
      </c>
      <c r="B3203" t="s">
        <v>3460</v>
      </c>
      <c r="C3203">
        <v>33</v>
      </c>
      <c r="D3203" t="s">
        <v>3436</v>
      </c>
      <c r="E3203">
        <v>3301850</v>
      </c>
    </row>
    <row r="3204" spans="1:5" x14ac:dyDescent="0.35">
      <c r="A3204">
        <v>3301876</v>
      </c>
      <c r="B3204" t="s">
        <v>3461</v>
      </c>
      <c r="C3204">
        <v>33</v>
      </c>
      <c r="D3204" t="s">
        <v>3436</v>
      </c>
      <c r="E3204">
        <v>3301876</v>
      </c>
    </row>
    <row r="3205" spans="1:5" x14ac:dyDescent="0.35">
      <c r="A3205">
        <v>3301900</v>
      </c>
      <c r="B3205" t="s">
        <v>3462</v>
      </c>
      <c r="C3205">
        <v>33</v>
      </c>
      <c r="D3205" t="s">
        <v>3436</v>
      </c>
      <c r="E3205">
        <v>3301900</v>
      </c>
    </row>
    <row r="3206" spans="1:5" x14ac:dyDescent="0.35">
      <c r="A3206">
        <v>3302007</v>
      </c>
      <c r="B3206" t="s">
        <v>3463</v>
      </c>
      <c r="C3206">
        <v>33</v>
      </c>
      <c r="D3206" t="s">
        <v>3436</v>
      </c>
      <c r="E3206">
        <v>3302007</v>
      </c>
    </row>
    <row r="3207" spans="1:5" x14ac:dyDescent="0.35">
      <c r="A3207">
        <v>3302056</v>
      </c>
      <c r="B3207" t="s">
        <v>3464</v>
      </c>
      <c r="C3207">
        <v>33</v>
      </c>
      <c r="D3207" t="s">
        <v>3436</v>
      </c>
      <c r="E3207">
        <v>3302056</v>
      </c>
    </row>
    <row r="3208" spans="1:5" x14ac:dyDescent="0.35">
      <c r="A3208">
        <v>3302106</v>
      </c>
      <c r="B3208" t="s">
        <v>3465</v>
      </c>
      <c r="C3208">
        <v>33</v>
      </c>
      <c r="D3208" t="s">
        <v>3436</v>
      </c>
      <c r="E3208">
        <v>3302106</v>
      </c>
    </row>
    <row r="3209" spans="1:5" x14ac:dyDescent="0.35">
      <c r="A3209">
        <v>3302205</v>
      </c>
      <c r="B3209" t="s">
        <v>3466</v>
      </c>
      <c r="C3209">
        <v>33</v>
      </c>
      <c r="D3209" t="s">
        <v>3436</v>
      </c>
      <c r="E3209">
        <v>3302205</v>
      </c>
    </row>
    <row r="3210" spans="1:5" x14ac:dyDescent="0.35">
      <c r="A3210">
        <v>3302254</v>
      </c>
      <c r="B3210" t="s">
        <v>3467</v>
      </c>
      <c r="C3210">
        <v>33</v>
      </c>
      <c r="D3210" t="s">
        <v>3436</v>
      </c>
      <c r="E3210">
        <v>3302254</v>
      </c>
    </row>
    <row r="3211" spans="1:5" x14ac:dyDescent="0.35">
      <c r="A3211">
        <v>3302270</v>
      </c>
      <c r="B3211" t="s">
        <v>3468</v>
      </c>
      <c r="C3211">
        <v>33</v>
      </c>
      <c r="D3211" t="s">
        <v>3436</v>
      </c>
      <c r="E3211">
        <v>3302270</v>
      </c>
    </row>
    <row r="3212" spans="1:5" x14ac:dyDescent="0.35">
      <c r="A3212">
        <v>3302304</v>
      </c>
      <c r="B3212" t="s">
        <v>3469</v>
      </c>
      <c r="C3212">
        <v>33</v>
      </c>
      <c r="D3212" t="s">
        <v>3436</v>
      </c>
      <c r="E3212">
        <v>3302304</v>
      </c>
    </row>
    <row r="3213" spans="1:5" x14ac:dyDescent="0.35">
      <c r="A3213">
        <v>3302403</v>
      </c>
      <c r="B3213" t="s">
        <v>3470</v>
      </c>
      <c r="C3213">
        <v>33</v>
      </c>
      <c r="D3213" t="s">
        <v>3436</v>
      </c>
      <c r="E3213">
        <v>3302403</v>
      </c>
    </row>
    <row r="3214" spans="1:5" x14ac:dyDescent="0.35">
      <c r="A3214">
        <v>3302452</v>
      </c>
      <c r="B3214" t="s">
        <v>3471</v>
      </c>
      <c r="C3214">
        <v>33</v>
      </c>
      <c r="D3214" t="s">
        <v>3436</v>
      </c>
      <c r="E3214">
        <v>3302452</v>
      </c>
    </row>
    <row r="3215" spans="1:5" x14ac:dyDescent="0.35">
      <c r="A3215">
        <v>3302502</v>
      </c>
      <c r="B3215" t="s">
        <v>3472</v>
      </c>
      <c r="C3215">
        <v>33</v>
      </c>
      <c r="D3215" t="s">
        <v>3436</v>
      </c>
      <c r="E3215">
        <v>3302502</v>
      </c>
    </row>
    <row r="3216" spans="1:5" x14ac:dyDescent="0.35">
      <c r="A3216">
        <v>3302601</v>
      </c>
      <c r="B3216" t="s">
        <v>3473</v>
      </c>
      <c r="C3216">
        <v>33</v>
      </c>
      <c r="D3216" t="s">
        <v>3436</v>
      </c>
      <c r="E3216">
        <v>3302601</v>
      </c>
    </row>
    <row r="3217" spans="1:5" x14ac:dyDescent="0.35">
      <c r="A3217">
        <v>3302700</v>
      </c>
      <c r="B3217" t="s">
        <v>3474</v>
      </c>
      <c r="C3217">
        <v>33</v>
      </c>
      <c r="D3217" t="s">
        <v>3436</v>
      </c>
      <c r="E3217">
        <v>3302700</v>
      </c>
    </row>
    <row r="3218" spans="1:5" x14ac:dyDescent="0.35">
      <c r="A3218">
        <v>3302809</v>
      </c>
      <c r="B3218" t="s">
        <v>3475</v>
      </c>
      <c r="C3218">
        <v>33</v>
      </c>
      <c r="D3218" t="s">
        <v>3436</v>
      </c>
      <c r="E3218">
        <v>3302809</v>
      </c>
    </row>
    <row r="3219" spans="1:5" x14ac:dyDescent="0.35">
      <c r="A3219">
        <v>3302858</v>
      </c>
      <c r="B3219" t="s">
        <v>2999</v>
      </c>
      <c r="C3219">
        <v>33</v>
      </c>
      <c r="D3219" t="s">
        <v>3436</v>
      </c>
      <c r="E3219">
        <v>3302858</v>
      </c>
    </row>
    <row r="3220" spans="1:5" x14ac:dyDescent="0.35">
      <c r="A3220">
        <v>3302908</v>
      </c>
      <c r="B3220" t="s">
        <v>3476</v>
      </c>
      <c r="C3220">
        <v>33</v>
      </c>
      <c r="D3220" t="s">
        <v>3436</v>
      </c>
      <c r="E3220">
        <v>3302908</v>
      </c>
    </row>
    <row r="3221" spans="1:5" x14ac:dyDescent="0.35">
      <c r="A3221">
        <v>3303005</v>
      </c>
      <c r="B3221" t="s">
        <v>3477</v>
      </c>
      <c r="C3221">
        <v>33</v>
      </c>
      <c r="D3221" t="s">
        <v>3436</v>
      </c>
      <c r="E3221">
        <v>3303005</v>
      </c>
    </row>
    <row r="3222" spans="1:5" x14ac:dyDescent="0.35">
      <c r="A3222">
        <v>3303104</v>
      </c>
      <c r="B3222" t="s">
        <v>766</v>
      </c>
      <c r="C3222">
        <v>33</v>
      </c>
      <c r="D3222" t="s">
        <v>3436</v>
      </c>
      <c r="E3222">
        <v>3303104</v>
      </c>
    </row>
    <row r="3223" spans="1:5" x14ac:dyDescent="0.35">
      <c r="A3223">
        <v>3303203</v>
      </c>
      <c r="B3223" t="s">
        <v>3478</v>
      </c>
      <c r="C3223">
        <v>33</v>
      </c>
      <c r="D3223" t="s">
        <v>3436</v>
      </c>
      <c r="E3223">
        <v>3303203</v>
      </c>
    </row>
    <row r="3224" spans="1:5" x14ac:dyDescent="0.35">
      <c r="A3224">
        <v>3303302</v>
      </c>
      <c r="B3224" t="s">
        <v>3479</v>
      </c>
      <c r="C3224">
        <v>33</v>
      </c>
      <c r="D3224" t="s">
        <v>3436</v>
      </c>
      <c r="E3224">
        <v>3303302</v>
      </c>
    </row>
    <row r="3225" spans="1:5" x14ac:dyDescent="0.35">
      <c r="A3225">
        <v>3303401</v>
      </c>
      <c r="B3225" t="s">
        <v>3480</v>
      </c>
      <c r="C3225">
        <v>33</v>
      </c>
      <c r="D3225" t="s">
        <v>3436</v>
      </c>
      <c r="E3225">
        <v>3303401</v>
      </c>
    </row>
    <row r="3226" spans="1:5" x14ac:dyDescent="0.35">
      <c r="A3226">
        <v>3303500</v>
      </c>
      <c r="B3226" t="s">
        <v>3481</v>
      </c>
      <c r="C3226">
        <v>33</v>
      </c>
      <c r="D3226" t="s">
        <v>3436</v>
      </c>
      <c r="E3226">
        <v>3303500</v>
      </c>
    </row>
    <row r="3227" spans="1:5" x14ac:dyDescent="0.35">
      <c r="A3227">
        <v>3303609</v>
      </c>
      <c r="B3227" t="s">
        <v>3482</v>
      </c>
      <c r="C3227">
        <v>33</v>
      </c>
      <c r="D3227" t="s">
        <v>3436</v>
      </c>
      <c r="E3227">
        <v>3303609</v>
      </c>
    </row>
    <row r="3228" spans="1:5" x14ac:dyDescent="0.35">
      <c r="A3228">
        <v>3303708</v>
      </c>
      <c r="B3228" t="s">
        <v>3483</v>
      </c>
      <c r="C3228">
        <v>33</v>
      </c>
      <c r="D3228" t="s">
        <v>3436</v>
      </c>
      <c r="E3228">
        <v>3303708</v>
      </c>
    </row>
    <row r="3229" spans="1:5" x14ac:dyDescent="0.35">
      <c r="A3229">
        <v>3303807</v>
      </c>
      <c r="B3229" t="s">
        <v>3484</v>
      </c>
      <c r="C3229">
        <v>33</v>
      </c>
      <c r="D3229" t="s">
        <v>3436</v>
      </c>
      <c r="E3229">
        <v>3303807</v>
      </c>
    </row>
    <row r="3230" spans="1:5" x14ac:dyDescent="0.35">
      <c r="A3230">
        <v>3303856</v>
      </c>
      <c r="B3230" t="s">
        <v>3485</v>
      </c>
      <c r="C3230">
        <v>33</v>
      </c>
      <c r="D3230" t="s">
        <v>3436</v>
      </c>
      <c r="E3230">
        <v>3303856</v>
      </c>
    </row>
    <row r="3231" spans="1:5" x14ac:dyDescent="0.35">
      <c r="A3231">
        <v>3303906</v>
      </c>
      <c r="B3231" t="s">
        <v>3486</v>
      </c>
      <c r="C3231">
        <v>33</v>
      </c>
      <c r="D3231" t="s">
        <v>3436</v>
      </c>
      <c r="E3231">
        <v>3303906</v>
      </c>
    </row>
    <row r="3232" spans="1:5" x14ac:dyDescent="0.35">
      <c r="A3232">
        <v>3303955</v>
      </c>
      <c r="B3232" t="s">
        <v>3487</v>
      </c>
      <c r="C3232">
        <v>33</v>
      </c>
      <c r="D3232" t="s">
        <v>3436</v>
      </c>
      <c r="E3232">
        <v>3303955</v>
      </c>
    </row>
    <row r="3233" spans="1:5" x14ac:dyDescent="0.35">
      <c r="A3233">
        <v>3304003</v>
      </c>
      <c r="B3233" t="s">
        <v>3488</v>
      </c>
      <c r="C3233">
        <v>33</v>
      </c>
      <c r="D3233" t="s">
        <v>3436</v>
      </c>
      <c r="E3233">
        <v>3304003</v>
      </c>
    </row>
    <row r="3234" spans="1:5" x14ac:dyDescent="0.35">
      <c r="A3234">
        <v>3304102</v>
      </c>
      <c r="B3234" t="s">
        <v>3489</v>
      </c>
      <c r="C3234">
        <v>33</v>
      </c>
      <c r="D3234" t="s">
        <v>3436</v>
      </c>
      <c r="E3234">
        <v>3304102</v>
      </c>
    </row>
    <row r="3235" spans="1:5" x14ac:dyDescent="0.35">
      <c r="A3235">
        <v>3304110</v>
      </c>
      <c r="B3235" t="s">
        <v>3490</v>
      </c>
      <c r="C3235">
        <v>33</v>
      </c>
      <c r="D3235" t="s">
        <v>3436</v>
      </c>
      <c r="E3235">
        <v>3304110</v>
      </c>
    </row>
    <row r="3236" spans="1:5" x14ac:dyDescent="0.35">
      <c r="A3236">
        <v>3304128</v>
      </c>
      <c r="B3236" t="s">
        <v>3491</v>
      </c>
      <c r="C3236">
        <v>33</v>
      </c>
      <c r="D3236" t="s">
        <v>3436</v>
      </c>
      <c r="E3236">
        <v>3304128</v>
      </c>
    </row>
    <row r="3237" spans="1:5" x14ac:dyDescent="0.35">
      <c r="A3237">
        <v>3304144</v>
      </c>
      <c r="B3237" t="s">
        <v>3492</v>
      </c>
      <c r="C3237">
        <v>33</v>
      </c>
      <c r="D3237" t="s">
        <v>3436</v>
      </c>
      <c r="E3237">
        <v>3304144</v>
      </c>
    </row>
    <row r="3238" spans="1:5" x14ac:dyDescent="0.35">
      <c r="A3238">
        <v>3304151</v>
      </c>
      <c r="B3238" t="s">
        <v>3493</v>
      </c>
      <c r="C3238">
        <v>33</v>
      </c>
      <c r="D3238" t="s">
        <v>3436</v>
      </c>
      <c r="E3238">
        <v>3304151</v>
      </c>
    </row>
    <row r="3239" spans="1:5" x14ac:dyDescent="0.35">
      <c r="A3239">
        <v>3304201</v>
      </c>
      <c r="B3239" t="s">
        <v>3494</v>
      </c>
      <c r="C3239">
        <v>33</v>
      </c>
      <c r="D3239" t="s">
        <v>3436</v>
      </c>
      <c r="E3239">
        <v>3304201</v>
      </c>
    </row>
    <row r="3240" spans="1:5" x14ac:dyDescent="0.35">
      <c r="A3240">
        <v>3304300</v>
      </c>
      <c r="B3240" t="s">
        <v>3495</v>
      </c>
      <c r="C3240">
        <v>33</v>
      </c>
      <c r="D3240" t="s">
        <v>3436</v>
      </c>
      <c r="E3240">
        <v>3304300</v>
      </c>
    </row>
    <row r="3241" spans="1:5" x14ac:dyDescent="0.35">
      <c r="A3241">
        <v>3304409</v>
      </c>
      <c r="B3241" t="s">
        <v>3496</v>
      </c>
      <c r="C3241">
        <v>33</v>
      </c>
      <c r="D3241" t="s">
        <v>3436</v>
      </c>
      <c r="E3241">
        <v>3304409</v>
      </c>
    </row>
    <row r="3242" spans="1:5" x14ac:dyDescent="0.35">
      <c r="A3242">
        <v>3304508</v>
      </c>
      <c r="B3242" t="s">
        <v>3497</v>
      </c>
      <c r="C3242">
        <v>33</v>
      </c>
      <c r="D3242" t="s">
        <v>3436</v>
      </c>
      <c r="E3242">
        <v>3304508</v>
      </c>
    </row>
    <row r="3243" spans="1:5" x14ac:dyDescent="0.35">
      <c r="A3243">
        <v>3304524</v>
      </c>
      <c r="B3243" t="s">
        <v>3498</v>
      </c>
      <c r="C3243">
        <v>33</v>
      </c>
      <c r="D3243" t="s">
        <v>3436</v>
      </c>
      <c r="E3243">
        <v>3304524</v>
      </c>
    </row>
    <row r="3244" spans="1:5" x14ac:dyDescent="0.35">
      <c r="A3244">
        <v>3304557</v>
      </c>
      <c r="B3244" t="s">
        <v>3499</v>
      </c>
      <c r="C3244">
        <v>33</v>
      </c>
      <c r="D3244" t="s">
        <v>3436</v>
      </c>
      <c r="E3244">
        <v>3304557</v>
      </c>
    </row>
    <row r="3245" spans="1:5" x14ac:dyDescent="0.35">
      <c r="A3245">
        <v>3304607</v>
      </c>
      <c r="B3245" t="s">
        <v>3500</v>
      </c>
      <c r="C3245">
        <v>33</v>
      </c>
      <c r="D3245" t="s">
        <v>3436</v>
      </c>
      <c r="E3245">
        <v>3304607</v>
      </c>
    </row>
    <row r="3246" spans="1:5" x14ac:dyDescent="0.35">
      <c r="A3246">
        <v>3304706</v>
      </c>
      <c r="B3246" t="s">
        <v>3501</v>
      </c>
      <c r="C3246">
        <v>33</v>
      </c>
      <c r="D3246" t="s">
        <v>3436</v>
      </c>
      <c r="E3246">
        <v>3304706</v>
      </c>
    </row>
    <row r="3247" spans="1:5" x14ac:dyDescent="0.35">
      <c r="A3247">
        <v>3304755</v>
      </c>
      <c r="B3247" t="s">
        <v>3502</v>
      </c>
      <c r="C3247">
        <v>33</v>
      </c>
      <c r="D3247" t="s">
        <v>3436</v>
      </c>
      <c r="E3247">
        <v>3304755</v>
      </c>
    </row>
    <row r="3248" spans="1:5" x14ac:dyDescent="0.35">
      <c r="A3248">
        <v>3304805</v>
      </c>
      <c r="B3248" t="s">
        <v>3503</v>
      </c>
      <c r="C3248">
        <v>33</v>
      </c>
      <c r="D3248" t="s">
        <v>3436</v>
      </c>
      <c r="E3248">
        <v>3304805</v>
      </c>
    </row>
    <row r="3249" spans="1:5" x14ac:dyDescent="0.35">
      <c r="A3249">
        <v>3304904</v>
      </c>
      <c r="B3249" t="s">
        <v>3504</v>
      </c>
      <c r="C3249">
        <v>33</v>
      </c>
      <c r="D3249" t="s">
        <v>3436</v>
      </c>
      <c r="E3249">
        <v>3304904</v>
      </c>
    </row>
    <row r="3250" spans="1:5" x14ac:dyDescent="0.35">
      <c r="A3250">
        <v>3305000</v>
      </c>
      <c r="B3250" t="s">
        <v>3505</v>
      </c>
      <c r="C3250">
        <v>33</v>
      </c>
      <c r="D3250" t="s">
        <v>3436</v>
      </c>
      <c r="E3250">
        <v>3305000</v>
      </c>
    </row>
    <row r="3251" spans="1:5" x14ac:dyDescent="0.35">
      <c r="A3251">
        <v>3305109</v>
      </c>
      <c r="B3251" t="s">
        <v>3506</v>
      </c>
      <c r="C3251">
        <v>33</v>
      </c>
      <c r="D3251" t="s">
        <v>3436</v>
      </c>
      <c r="E3251">
        <v>3305109</v>
      </c>
    </row>
    <row r="3252" spans="1:5" x14ac:dyDescent="0.35">
      <c r="A3252">
        <v>3305133</v>
      </c>
      <c r="B3252" t="s">
        <v>3507</v>
      </c>
      <c r="C3252">
        <v>33</v>
      </c>
      <c r="D3252" t="s">
        <v>3436</v>
      </c>
      <c r="E3252">
        <v>3305133</v>
      </c>
    </row>
    <row r="3253" spans="1:5" x14ac:dyDescent="0.35">
      <c r="A3253">
        <v>3305158</v>
      </c>
      <c r="B3253" t="s">
        <v>3508</v>
      </c>
      <c r="C3253">
        <v>33</v>
      </c>
      <c r="D3253" t="s">
        <v>3436</v>
      </c>
      <c r="E3253">
        <v>3305158</v>
      </c>
    </row>
    <row r="3254" spans="1:5" x14ac:dyDescent="0.35">
      <c r="A3254">
        <v>3305208</v>
      </c>
      <c r="B3254" t="s">
        <v>3509</v>
      </c>
      <c r="C3254">
        <v>33</v>
      </c>
      <c r="D3254" t="s">
        <v>3436</v>
      </c>
      <c r="E3254">
        <v>3305208</v>
      </c>
    </row>
    <row r="3255" spans="1:5" x14ac:dyDescent="0.35">
      <c r="A3255">
        <v>3305307</v>
      </c>
      <c r="B3255" t="s">
        <v>3510</v>
      </c>
      <c r="C3255">
        <v>33</v>
      </c>
      <c r="D3255" t="s">
        <v>3436</v>
      </c>
      <c r="E3255">
        <v>3305307</v>
      </c>
    </row>
    <row r="3256" spans="1:5" x14ac:dyDescent="0.35">
      <c r="A3256">
        <v>3305406</v>
      </c>
      <c r="B3256" t="s">
        <v>652</v>
      </c>
      <c r="C3256">
        <v>33</v>
      </c>
      <c r="D3256" t="s">
        <v>3436</v>
      </c>
      <c r="E3256">
        <v>3305406</v>
      </c>
    </row>
    <row r="3257" spans="1:5" x14ac:dyDescent="0.35">
      <c r="A3257">
        <v>3305505</v>
      </c>
      <c r="B3257" t="s">
        <v>3511</v>
      </c>
      <c r="C3257">
        <v>33</v>
      </c>
      <c r="D3257" t="s">
        <v>3436</v>
      </c>
      <c r="E3257">
        <v>3305505</v>
      </c>
    </row>
    <row r="3258" spans="1:5" x14ac:dyDescent="0.35">
      <c r="A3258">
        <v>3305554</v>
      </c>
      <c r="B3258" t="s">
        <v>3512</v>
      </c>
      <c r="C3258">
        <v>33</v>
      </c>
      <c r="D3258" t="s">
        <v>3436</v>
      </c>
      <c r="E3258">
        <v>3305554</v>
      </c>
    </row>
    <row r="3259" spans="1:5" x14ac:dyDescent="0.35">
      <c r="A3259">
        <v>3305604</v>
      </c>
      <c r="B3259" t="s">
        <v>3513</v>
      </c>
      <c r="C3259">
        <v>33</v>
      </c>
      <c r="D3259" t="s">
        <v>3436</v>
      </c>
      <c r="E3259">
        <v>3305604</v>
      </c>
    </row>
    <row r="3260" spans="1:5" x14ac:dyDescent="0.35">
      <c r="A3260">
        <v>3305703</v>
      </c>
      <c r="B3260" t="s">
        <v>3514</v>
      </c>
      <c r="C3260">
        <v>33</v>
      </c>
      <c r="D3260" t="s">
        <v>3436</v>
      </c>
      <c r="E3260">
        <v>3305703</v>
      </c>
    </row>
    <row r="3261" spans="1:5" x14ac:dyDescent="0.35">
      <c r="A3261">
        <v>3305752</v>
      </c>
      <c r="B3261" t="s">
        <v>3515</v>
      </c>
      <c r="C3261">
        <v>33</v>
      </c>
      <c r="D3261" t="s">
        <v>3436</v>
      </c>
      <c r="E3261">
        <v>3305752</v>
      </c>
    </row>
    <row r="3262" spans="1:5" x14ac:dyDescent="0.35">
      <c r="A3262">
        <v>3305802</v>
      </c>
      <c r="B3262" t="s">
        <v>3516</v>
      </c>
      <c r="C3262">
        <v>33</v>
      </c>
      <c r="D3262" t="s">
        <v>3436</v>
      </c>
      <c r="E3262">
        <v>3305802</v>
      </c>
    </row>
    <row r="3263" spans="1:5" x14ac:dyDescent="0.35">
      <c r="A3263">
        <v>3305901</v>
      </c>
      <c r="B3263" t="s">
        <v>3517</v>
      </c>
      <c r="C3263">
        <v>33</v>
      </c>
      <c r="D3263" t="s">
        <v>3436</v>
      </c>
      <c r="E3263">
        <v>3305901</v>
      </c>
    </row>
    <row r="3264" spans="1:5" x14ac:dyDescent="0.35">
      <c r="A3264">
        <v>3306008</v>
      </c>
      <c r="B3264" t="s">
        <v>3518</v>
      </c>
      <c r="C3264">
        <v>33</v>
      </c>
      <c r="D3264" t="s">
        <v>3436</v>
      </c>
      <c r="E3264">
        <v>3306008</v>
      </c>
    </row>
    <row r="3265" spans="1:5" x14ac:dyDescent="0.35">
      <c r="A3265">
        <v>3306107</v>
      </c>
      <c r="B3265" t="s">
        <v>2515</v>
      </c>
      <c r="C3265">
        <v>33</v>
      </c>
      <c r="D3265" t="s">
        <v>3436</v>
      </c>
      <c r="E3265">
        <v>3306107</v>
      </c>
    </row>
    <row r="3266" spans="1:5" x14ac:dyDescent="0.35">
      <c r="A3266">
        <v>3306156</v>
      </c>
      <c r="B3266" t="s">
        <v>3519</v>
      </c>
      <c r="C3266">
        <v>33</v>
      </c>
      <c r="D3266" t="s">
        <v>3436</v>
      </c>
      <c r="E3266">
        <v>3306156</v>
      </c>
    </row>
    <row r="3267" spans="1:5" x14ac:dyDescent="0.35">
      <c r="A3267">
        <v>3306206</v>
      </c>
      <c r="B3267" t="s">
        <v>3520</v>
      </c>
      <c r="C3267">
        <v>33</v>
      </c>
      <c r="D3267" t="s">
        <v>3436</v>
      </c>
      <c r="E3267">
        <v>3306206</v>
      </c>
    </row>
    <row r="3268" spans="1:5" x14ac:dyDescent="0.35">
      <c r="A3268">
        <v>3306305</v>
      </c>
      <c r="B3268" t="s">
        <v>3521</v>
      </c>
      <c r="C3268">
        <v>33</v>
      </c>
      <c r="D3268" t="s">
        <v>3436</v>
      </c>
      <c r="E3268">
        <v>3306305</v>
      </c>
    </row>
    <row r="3269" spans="1:5" x14ac:dyDescent="0.35">
      <c r="A3269">
        <v>3500105</v>
      </c>
      <c r="B3269" t="s">
        <v>3522</v>
      </c>
      <c r="C3269">
        <v>35</v>
      </c>
      <c r="D3269" t="s">
        <v>22</v>
      </c>
      <c r="E3269">
        <v>3500105</v>
      </c>
    </row>
    <row r="3270" spans="1:5" x14ac:dyDescent="0.35">
      <c r="A3270">
        <v>3500204</v>
      </c>
      <c r="B3270" t="s">
        <v>3523</v>
      </c>
      <c r="C3270">
        <v>35</v>
      </c>
      <c r="D3270" t="s">
        <v>22</v>
      </c>
      <c r="E3270">
        <v>3500204</v>
      </c>
    </row>
    <row r="3271" spans="1:5" x14ac:dyDescent="0.35">
      <c r="A3271">
        <v>3500303</v>
      </c>
      <c r="B3271" t="s">
        <v>3524</v>
      </c>
      <c r="C3271">
        <v>35</v>
      </c>
      <c r="D3271" t="s">
        <v>22</v>
      </c>
      <c r="E3271">
        <v>3500303</v>
      </c>
    </row>
    <row r="3272" spans="1:5" x14ac:dyDescent="0.35">
      <c r="A3272">
        <v>3500402</v>
      </c>
      <c r="B3272" t="s">
        <v>3525</v>
      </c>
      <c r="C3272">
        <v>35</v>
      </c>
      <c r="D3272" t="s">
        <v>22</v>
      </c>
      <c r="E3272">
        <v>3500402</v>
      </c>
    </row>
    <row r="3273" spans="1:5" x14ac:dyDescent="0.35">
      <c r="A3273">
        <v>3500501</v>
      </c>
      <c r="B3273" t="s">
        <v>3526</v>
      </c>
      <c r="C3273">
        <v>35</v>
      </c>
      <c r="D3273" t="s">
        <v>22</v>
      </c>
      <c r="E3273">
        <v>3500501</v>
      </c>
    </row>
    <row r="3274" spans="1:5" x14ac:dyDescent="0.35">
      <c r="A3274">
        <v>3500550</v>
      </c>
      <c r="B3274" t="s">
        <v>3527</v>
      </c>
      <c r="C3274">
        <v>35</v>
      </c>
      <c r="D3274" t="s">
        <v>22</v>
      </c>
      <c r="E3274">
        <v>3500550</v>
      </c>
    </row>
    <row r="3275" spans="1:5" x14ac:dyDescent="0.35">
      <c r="A3275">
        <v>3500600</v>
      </c>
      <c r="B3275" t="s">
        <v>3528</v>
      </c>
      <c r="C3275">
        <v>35</v>
      </c>
      <c r="D3275" t="s">
        <v>22</v>
      </c>
      <c r="E3275">
        <v>3500600</v>
      </c>
    </row>
    <row r="3276" spans="1:5" x14ac:dyDescent="0.35">
      <c r="A3276">
        <v>3500709</v>
      </c>
      <c r="B3276" t="s">
        <v>3529</v>
      </c>
      <c r="C3276">
        <v>35</v>
      </c>
      <c r="D3276" t="s">
        <v>22</v>
      </c>
      <c r="E3276">
        <v>3500709</v>
      </c>
    </row>
    <row r="3277" spans="1:5" x14ac:dyDescent="0.35">
      <c r="A3277">
        <v>3500758</v>
      </c>
      <c r="B3277" t="s">
        <v>3530</v>
      </c>
      <c r="C3277">
        <v>35</v>
      </c>
      <c r="D3277" t="s">
        <v>22</v>
      </c>
      <c r="E3277">
        <v>3500758</v>
      </c>
    </row>
    <row r="3278" spans="1:5" x14ac:dyDescent="0.35">
      <c r="A3278">
        <v>3500808</v>
      </c>
      <c r="B3278" t="s">
        <v>3531</v>
      </c>
      <c r="C3278">
        <v>35</v>
      </c>
      <c r="D3278" t="s">
        <v>22</v>
      </c>
      <c r="E3278">
        <v>3500808</v>
      </c>
    </row>
    <row r="3279" spans="1:5" x14ac:dyDescent="0.35">
      <c r="A3279">
        <v>3500907</v>
      </c>
      <c r="B3279" t="s">
        <v>3532</v>
      </c>
      <c r="C3279">
        <v>35</v>
      </c>
      <c r="D3279" t="s">
        <v>22</v>
      </c>
      <c r="E3279">
        <v>3500907</v>
      </c>
    </row>
    <row r="3280" spans="1:5" x14ac:dyDescent="0.35">
      <c r="A3280">
        <v>3501004</v>
      </c>
      <c r="B3280" t="s">
        <v>3533</v>
      </c>
      <c r="C3280">
        <v>35</v>
      </c>
      <c r="D3280" t="s">
        <v>22</v>
      </c>
      <c r="E3280">
        <v>3501004</v>
      </c>
    </row>
    <row r="3281" spans="1:5" x14ac:dyDescent="0.35">
      <c r="A3281">
        <v>3501103</v>
      </c>
      <c r="B3281" t="s">
        <v>510</v>
      </c>
      <c r="C3281">
        <v>35</v>
      </c>
      <c r="D3281" t="s">
        <v>22</v>
      </c>
      <c r="E3281">
        <v>3501103</v>
      </c>
    </row>
    <row r="3282" spans="1:5" x14ac:dyDescent="0.35">
      <c r="A3282">
        <v>3501152</v>
      </c>
      <c r="B3282" t="s">
        <v>3534</v>
      </c>
      <c r="C3282">
        <v>35</v>
      </c>
      <c r="D3282" t="s">
        <v>22</v>
      </c>
      <c r="E3282">
        <v>3501152</v>
      </c>
    </row>
    <row r="3283" spans="1:5" x14ac:dyDescent="0.35">
      <c r="A3283">
        <v>3501202</v>
      </c>
      <c r="B3283" t="s">
        <v>3535</v>
      </c>
      <c r="C3283">
        <v>35</v>
      </c>
      <c r="D3283" t="s">
        <v>22</v>
      </c>
      <c r="E3283">
        <v>3501202</v>
      </c>
    </row>
    <row r="3284" spans="1:5" x14ac:dyDescent="0.35">
      <c r="A3284">
        <v>3501301</v>
      </c>
      <c r="B3284" t="s">
        <v>3536</v>
      </c>
      <c r="C3284">
        <v>35</v>
      </c>
      <c r="D3284" t="s">
        <v>22</v>
      </c>
      <c r="E3284">
        <v>3501301</v>
      </c>
    </row>
    <row r="3285" spans="1:5" x14ac:dyDescent="0.35">
      <c r="A3285">
        <v>3501400</v>
      </c>
      <c r="B3285" t="s">
        <v>3537</v>
      </c>
      <c r="C3285">
        <v>35</v>
      </c>
      <c r="D3285" t="s">
        <v>22</v>
      </c>
      <c r="E3285">
        <v>3501400</v>
      </c>
    </row>
    <row r="3286" spans="1:5" x14ac:dyDescent="0.35">
      <c r="A3286">
        <v>3501509</v>
      </c>
      <c r="B3286" t="s">
        <v>3538</v>
      </c>
      <c r="C3286">
        <v>35</v>
      </c>
      <c r="D3286" t="s">
        <v>22</v>
      </c>
      <c r="E3286">
        <v>3501509</v>
      </c>
    </row>
    <row r="3287" spans="1:5" x14ac:dyDescent="0.35">
      <c r="A3287">
        <v>3501608</v>
      </c>
      <c r="B3287" t="s">
        <v>3539</v>
      </c>
      <c r="C3287">
        <v>35</v>
      </c>
      <c r="D3287" t="s">
        <v>22</v>
      </c>
      <c r="E3287">
        <v>3501608</v>
      </c>
    </row>
    <row r="3288" spans="1:5" x14ac:dyDescent="0.35">
      <c r="A3288">
        <v>3501707</v>
      </c>
      <c r="B3288" t="s">
        <v>3540</v>
      </c>
      <c r="C3288">
        <v>35</v>
      </c>
      <c r="D3288" t="s">
        <v>22</v>
      </c>
      <c r="E3288">
        <v>3501707</v>
      </c>
    </row>
    <row r="3289" spans="1:5" x14ac:dyDescent="0.35">
      <c r="A3289">
        <v>3501806</v>
      </c>
      <c r="B3289" t="s">
        <v>3541</v>
      </c>
      <c r="C3289">
        <v>35</v>
      </c>
      <c r="D3289" t="s">
        <v>22</v>
      </c>
      <c r="E3289">
        <v>3501806</v>
      </c>
    </row>
    <row r="3290" spans="1:5" x14ac:dyDescent="0.35">
      <c r="A3290">
        <v>3501905</v>
      </c>
      <c r="B3290" t="s">
        <v>1610</v>
      </c>
      <c r="C3290">
        <v>35</v>
      </c>
      <c r="D3290" t="s">
        <v>22</v>
      </c>
      <c r="E3290">
        <v>3501905</v>
      </c>
    </row>
    <row r="3291" spans="1:5" x14ac:dyDescent="0.35">
      <c r="A3291">
        <v>3502002</v>
      </c>
      <c r="B3291" t="s">
        <v>3542</v>
      </c>
      <c r="C3291">
        <v>35</v>
      </c>
      <c r="D3291" t="s">
        <v>22</v>
      </c>
      <c r="E3291">
        <v>3502002</v>
      </c>
    </row>
    <row r="3292" spans="1:5" x14ac:dyDescent="0.35">
      <c r="A3292">
        <v>3502101</v>
      </c>
      <c r="B3292" t="s">
        <v>3543</v>
      </c>
      <c r="C3292">
        <v>35</v>
      </c>
      <c r="D3292" t="s">
        <v>22</v>
      </c>
      <c r="E3292">
        <v>3502101</v>
      </c>
    </row>
    <row r="3293" spans="1:5" x14ac:dyDescent="0.35">
      <c r="A3293">
        <v>3502200</v>
      </c>
      <c r="B3293" t="s">
        <v>3544</v>
      </c>
      <c r="C3293">
        <v>35</v>
      </c>
      <c r="D3293" t="s">
        <v>22</v>
      </c>
      <c r="E3293">
        <v>3502200</v>
      </c>
    </row>
    <row r="3294" spans="1:5" x14ac:dyDescent="0.35">
      <c r="A3294">
        <v>3502309</v>
      </c>
      <c r="B3294" t="s">
        <v>3545</v>
      </c>
      <c r="C3294">
        <v>35</v>
      </c>
      <c r="D3294" t="s">
        <v>22</v>
      </c>
      <c r="E3294">
        <v>3502309</v>
      </c>
    </row>
    <row r="3295" spans="1:5" x14ac:dyDescent="0.35">
      <c r="A3295">
        <v>3502408</v>
      </c>
      <c r="B3295" t="s">
        <v>3546</v>
      </c>
      <c r="C3295">
        <v>35</v>
      </c>
      <c r="D3295" t="s">
        <v>22</v>
      </c>
      <c r="E3295">
        <v>3502408</v>
      </c>
    </row>
    <row r="3296" spans="1:5" x14ac:dyDescent="0.35">
      <c r="A3296">
        <v>3502507</v>
      </c>
      <c r="B3296" t="s">
        <v>1611</v>
      </c>
      <c r="C3296">
        <v>35</v>
      </c>
      <c r="D3296" t="s">
        <v>22</v>
      </c>
      <c r="E3296">
        <v>3502507</v>
      </c>
    </row>
    <row r="3297" spans="1:5" x14ac:dyDescent="0.35">
      <c r="A3297">
        <v>3502606</v>
      </c>
      <c r="B3297" t="s">
        <v>3547</v>
      </c>
      <c r="C3297">
        <v>35</v>
      </c>
      <c r="D3297" t="s">
        <v>22</v>
      </c>
      <c r="E3297">
        <v>3502606</v>
      </c>
    </row>
    <row r="3298" spans="1:5" x14ac:dyDescent="0.35">
      <c r="A3298">
        <v>3502705</v>
      </c>
      <c r="B3298" t="s">
        <v>3548</v>
      </c>
      <c r="C3298">
        <v>35</v>
      </c>
      <c r="D3298" t="s">
        <v>22</v>
      </c>
      <c r="E3298">
        <v>3502705</v>
      </c>
    </row>
    <row r="3299" spans="1:5" x14ac:dyDescent="0.35">
      <c r="A3299">
        <v>3502754</v>
      </c>
      <c r="B3299" t="s">
        <v>3549</v>
      </c>
      <c r="C3299">
        <v>35</v>
      </c>
      <c r="D3299" t="s">
        <v>22</v>
      </c>
      <c r="E3299">
        <v>3502754</v>
      </c>
    </row>
    <row r="3300" spans="1:5" x14ac:dyDescent="0.35">
      <c r="A3300">
        <v>3502804</v>
      </c>
      <c r="B3300" t="s">
        <v>3550</v>
      </c>
      <c r="C3300">
        <v>35</v>
      </c>
      <c r="D3300" t="s">
        <v>22</v>
      </c>
      <c r="E3300">
        <v>3502804</v>
      </c>
    </row>
    <row r="3301" spans="1:5" x14ac:dyDescent="0.35">
      <c r="A3301">
        <v>3502903</v>
      </c>
      <c r="B3301" t="s">
        <v>3551</v>
      </c>
      <c r="C3301">
        <v>35</v>
      </c>
      <c r="D3301" t="s">
        <v>22</v>
      </c>
      <c r="E3301">
        <v>3502903</v>
      </c>
    </row>
    <row r="3302" spans="1:5" x14ac:dyDescent="0.35">
      <c r="A3302">
        <v>3503000</v>
      </c>
      <c r="B3302" t="s">
        <v>3552</v>
      </c>
      <c r="C3302">
        <v>35</v>
      </c>
      <c r="D3302" t="s">
        <v>22</v>
      </c>
      <c r="E3302">
        <v>3503000</v>
      </c>
    </row>
    <row r="3303" spans="1:5" x14ac:dyDescent="0.35">
      <c r="A3303">
        <v>3503109</v>
      </c>
      <c r="B3303" t="s">
        <v>3553</v>
      </c>
      <c r="C3303">
        <v>35</v>
      </c>
      <c r="D3303" t="s">
        <v>22</v>
      </c>
      <c r="E3303">
        <v>3503109</v>
      </c>
    </row>
    <row r="3304" spans="1:5" x14ac:dyDescent="0.35">
      <c r="A3304">
        <v>3503158</v>
      </c>
      <c r="B3304" t="s">
        <v>3554</v>
      </c>
      <c r="C3304">
        <v>35</v>
      </c>
      <c r="D3304" t="s">
        <v>22</v>
      </c>
      <c r="E3304">
        <v>3503158</v>
      </c>
    </row>
    <row r="3305" spans="1:5" x14ac:dyDescent="0.35">
      <c r="A3305">
        <v>3503208</v>
      </c>
      <c r="B3305" t="s">
        <v>3555</v>
      </c>
      <c r="C3305">
        <v>35</v>
      </c>
      <c r="D3305" t="s">
        <v>22</v>
      </c>
      <c r="E3305">
        <v>3503208</v>
      </c>
    </row>
    <row r="3306" spans="1:5" x14ac:dyDescent="0.35">
      <c r="A3306">
        <v>3503307</v>
      </c>
      <c r="B3306" t="s">
        <v>3556</v>
      </c>
      <c r="C3306">
        <v>35</v>
      </c>
      <c r="D3306" t="s">
        <v>22</v>
      </c>
      <c r="E3306">
        <v>3503307</v>
      </c>
    </row>
    <row r="3307" spans="1:5" x14ac:dyDescent="0.35">
      <c r="A3307">
        <v>3503356</v>
      </c>
      <c r="B3307" t="s">
        <v>3557</v>
      </c>
      <c r="C3307">
        <v>35</v>
      </c>
      <c r="D3307" t="s">
        <v>22</v>
      </c>
      <c r="E3307">
        <v>3503356</v>
      </c>
    </row>
    <row r="3308" spans="1:5" x14ac:dyDescent="0.35">
      <c r="A3308">
        <v>3503406</v>
      </c>
      <c r="B3308" t="s">
        <v>3558</v>
      </c>
      <c r="C3308">
        <v>35</v>
      </c>
      <c r="D3308" t="s">
        <v>22</v>
      </c>
      <c r="E3308">
        <v>3503406</v>
      </c>
    </row>
    <row r="3309" spans="1:5" x14ac:dyDescent="0.35">
      <c r="A3309">
        <v>3503505</v>
      </c>
      <c r="B3309" t="s">
        <v>3559</v>
      </c>
      <c r="C3309">
        <v>35</v>
      </c>
      <c r="D3309" t="s">
        <v>22</v>
      </c>
      <c r="E3309">
        <v>3503505</v>
      </c>
    </row>
    <row r="3310" spans="1:5" x14ac:dyDescent="0.35">
      <c r="A3310">
        <v>3503604</v>
      </c>
      <c r="B3310" t="s">
        <v>3560</v>
      </c>
      <c r="C3310">
        <v>35</v>
      </c>
      <c r="D3310" t="s">
        <v>22</v>
      </c>
      <c r="E3310">
        <v>3503604</v>
      </c>
    </row>
    <row r="3311" spans="1:5" x14ac:dyDescent="0.35">
      <c r="A3311">
        <v>3503703</v>
      </c>
      <c r="B3311" t="s">
        <v>3561</v>
      </c>
      <c r="C3311">
        <v>35</v>
      </c>
      <c r="D3311" t="s">
        <v>22</v>
      </c>
      <c r="E3311">
        <v>3503703</v>
      </c>
    </row>
    <row r="3312" spans="1:5" x14ac:dyDescent="0.35">
      <c r="A3312">
        <v>3503802</v>
      </c>
      <c r="B3312" t="s">
        <v>3562</v>
      </c>
      <c r="C3312">
        <v>35</v>
      </c>
      <c r="D3312" t="s">
        <v>22</v>
      </c>
      <c r="E3312">
        <v>3503802</v>
      </c>
    </row>
    <row r="3313" spans="1:5" x14ac:dyDescent="0.35">
      <c r="A3313">
        <v>3503901</v>
      </c>
      <c r="B3313" t="s">
        <v>3563</v>
      </c>
      <c r="C3313">
        <v>35</v>
      </c>
      <c r="D3313" t="s">
        <v>22</v>
      </c>
      <c r="E3313">
        <v>3503901</v>
      </c>
    </row>
    <row r="3314" spans="1:5" x14ac:dyDescent="0.35">
      <c r="A3314">
        <v>3503950</v>
      </c>
      <c r="B3314" t="s">
        <v>3564</v>
      </c>
      <c r="C3314">
        <v>35</v>
      </c>
      <c r="D3314" t="s">
        <v>22</v>
      </c>
      <c r="E3314">
        <v>3503950</v>
      </c>
    </row>
    <row r="3315" spans="1:5" x14ac:dyDescent="0.35">
      <c r="A3315">
        <v>3504008</v>
      </c>
      <c r="B3315" t="s">
        <v>3565</v>
      </c>
      <c r="C3315">
        <v>35</v>
      </c>
      <c r="D3315" t="s">
        <v>22</v>
      </c>
      <c r="E3315">
        <v>3504008</v>
      </c>
    </row>
    <row r="3316" spans="1:5" x14ac:dyDescent="0.35">
      <c r="A3316">
        <v>3504107</v>
      </c>
      <c r="B3316" t="s">
        <v>3566</v>
      </c>
      <c r="C3316">
        <v>35</v>
      </c>
      <c r="D3316" t="s">
        <v>22</v>
      </c>
      <c r="E3316">
        <v>3504107</v>
      </c>
    </row>
    <row r="3317" spans="1:5" x14ac:dyDescent="0.35">
      <c r="A3317">
        <v>3504206</v>
      </c>
      <c r="B3317" t="s">
        <v>3567</v>
      </c>
      <c r="C3317">
        <v>35</v>
      </c>
      <c r="D3317" t="s">
        <v>22</v>
      </c>
      <c r="E3317">
        <v>3504206</v>
      </c>
    </row>
    <row r="3318" spans="1:5" x14ac:dyDescent="0.35">
      <c r="A3318">
        <v>3504305</v>
      </c>
      <c r="B3318" t="s">
        <v>3568</v>
      </c>
      <c r="C3318">
        <v>35</v>
      </c>
      <c r="D3318" t="s">
        <v>22</v>
      </c>
      <c r="E3318">
        <v>3504305</v>
      </c>
    </row>
    <row r="3319" spans="1:5" x14ac:dyDescent="0.35">
      <c r="A3319">
        <v>3504404</v>
      </c>
      <c r="B3319" t="s">
        <v>3569</v>
      </c>
      <c r="C3319">
        <v>35</v>
      </c>
      <c r="D3319" t="s">
        <v>22</v>
      </c>
      <c r="E3319">
        <v>3504404</v>
      </c>
    </row>
    <row r="3320" spans="1:5" x14ac:dyDescent="0.35">
      <c r="A3320">
        <v>3504503</v>
      </c>
      <c r="B3320" t="s">
        <v>3570</v>
      </c>
      <c r="C3320">
        <v>35</v>
      </c>
      <c r="D3320" t="s">
        <v>22</v>
      </c>
      <c r="E3320">
        <v>3504503</v>
      </c>
    </row>
    <row r="3321" spans="1:5" x14ac:dyDescent="0.35">
      <c r="A3321">
        <v>3504602</v>
      </c>
      <c r="B3321" t="s">
        <v>3571</v>
      </c>
      <c r="C3321">
        <v>35</v>
      </c>
      <c r="D3321" t="s">
        <v>22</v>
      </c>
      <c r="E3321">
        <v>3504602</v>
      </c>
    </row>
    <row r="3322" spans="1:5" x14ac:dyDescent="0.35">
      <c r="A3322">
        <v>3504701</v>
      </c>
      <c r="B3322" t="s">
        <v>3572</v>
      </c>
      <c r="C3322">
        <v>35</v>
      </c>
      <c r="D3322" t="s">
        <v>22</v>
      </c>
      <c r="E3322">
        <v>3504701</v>
      </c>
    </row>
    <row r="3323" spans="1:5" x14ac:dyDescent="0.35">
      <c r="A3323">
        <v>3504800</v>
      </c>
      <c r="B3323" t="s">
        <v>3573</v>
      </c>
      <c r="C3323">
        <v>35</v>
      </c>
      <c r="D3323" t="s">
        <v>22</v>
      </c>
      <c r="E3323">
        <v>3504800</v>
      </c>
    </row>
    <row r="3324" spans="1:5" x14ac:dyDescent="0.35">
      <c r="A3324">
        <v>3504909</v>
      </c>
      <c r="B3324" t="s">
        <v>3574</v>
      </c>
      <c r="C3324">
        <v>35</v>
      </c>
      <c r="D3324" t="s">
        <v>22</v>
      </c>
      <c r="E3324">
        <v>3504909</v>
      </c>
    </row>
    <row r="3325" spans="1:5" x14ac:dyDescent="0.35">
      <c r="A3325">
        <v>3505005</v>
      </c>
      <c r="B3325" t="s">
        <v>3575</v>
      </c>
      <c r="C3325">
        <v>35</v>
      </c>
      <c r="D3325" t="s">
        <v>22</v>
      </c>
      <c r="E3325">
        <v>3505005</v>
      </c>
    </row>
    <row r="3326" spans="1:5" x14ac:dyDescent="0.35">
      <c r="A3326">
        <v>3505104</v>
      </c>
      <c r="B3326" t="s">
        <v>3576</v>
      </c>
      <c r="C3326">
        <v>35</v>
      </c>
      <c r="D3326" t="s">
        <v>22</v>
      </c>
      <c r="E3326">
        <v>3505104</v>
      </c>
    </row>
    <row r="3327" spans="1:5" x14ac:dyDescent="0.35">
      <c r="A3327">
        <v>3505203</v>
      </c>
      <c r="B3327" t="s">
        <v>3577</v>
      </c>
      <c r="C3327">
        <v>35</v>
      </c>
      <c r="D3327" t="s">
        <v>22</v>
      </c>
      <c r="E3327">
        <v>3505203</v>
      </c>
    </row>
    <row r="3328" spans="1:5" x14ac:dyDescent="0.35">
      <c r="A3328">
        <v>3505302</v>
      </c>
      <c r="B3328" t="s">
        <v>3578</v>
      </c>
      <c r="C3328">
        <v>35</v>
      </c>
      <c r="D3328" t="s">
        <v>22</v>
      </c>
      <c r="E3328">
        <v>3505302</v>
      </c>
    </row>
    <row r="3329" spans="1:5" x14ac:dyDescent="0.35">
      <c r="A3329">
        <v>3505351</v>
      </c>
      <c r="B3329" t="s">
        <v>3579</v>
      </c>
      <c r="C3329">
        <v>35</v>
      </c>
      <c r="D3329" t="s">
        <v>22</v>
      </c>
      <c r="E3329">
        <v>3505351</v>
      </c>
    </row>
    <row r="3330" spans="1:5" x14ac:dyDescent="0.35">
      <c r="A3330">
        <v>3505401</v>
      </c>
      <c r="B3330" t="s">
        <v>3580</v>
      </c>
      <c r="C3330">
        <v>35</v>
      </c>
      <c r="D3330" t="s">
        <v>22</v>
      </c>
      <c r="E3330">
        <v>3505401</v>
      </c>
    </row>
    <row r="3331" spans="1:5" x14ac:dyDescent="0.35">
      <c r="A3331">
        <v>3505500</v>
      </c>
      <c r="B3331" t="s">
        <v>3581</v>
      </c>
      <c r="C3331">
        <v>35</v>
      </c>
      <c r="D3331" t="s">
        <v>22</v>
      </c>
      <c r="E3331">
        <v>3505500</v>
      </c>
    </row>
    <row r="3332" spans="1:5" x14ac:dyDescent="0.35">
      <c r="A3332">
        <v>3505609</v>
      </c>
      <c r="B3332" t="s">
        <v>3582</v>
      </c>
      <c r="C3332">
        <v>35</v>
      </c>
      <c r="D3332" t="s">
        <v>22</v>
      </c>
      <c r="E3332">
        <v>3505609</v>
      </c>
    </row>
    <row r="3333" spans="1:5" x14ac:dyDescent="0.35">
      <c r="A3333">
        <v>3505708</v>
      </c>
      <c r="B3333" t="s">
        <v>3583</v>
      </c>
      <c r="C3333">
        <v>35</v>
      </c>
      <c r="D3333" t="s">
        <v>22</v>
      </c>
      <c r="E3333">
        <v>3505708</v>
      </c>
    </row>
    <row r="3334" spans="1:5" x14ac:dyDescent="0.35">
      <c r="A3334">
        <v>3505807</v>
      </c>
      <c r="B3334" t="s">
        <v>3584</v>
      </c>
      <c r="C3334">
        <v>35</v>
      </c>
      <c r="D3334" t="s">
        <v>22</v>
      </c>
      <c r="E3334">
        <v>3505807</v>
      </c>
    </row>
    <row r="3335" spans="1:5" x14ac:dyDescent="0.35">
      <c r="A3335">
        <v>3505906</v>
      </c>
      <c r="B3335" t="s">
        <v>3585</v>
      </c>
      <c r="C3335">
        <v>35</v>
      </c>
      <c r="D3335" t="s">
        <v>22</v>
      </c>
      <c r="E3335">
        <v>3505906</v>
      </c>
    </row>
    <row r="3336" spans="1:5" x14ac:dyDescent="0.35">
      <c r="A3336">
        <v>3506003</v>
      </c>
      <c r="B3336" t="s">
        <v>361</v>
      </c>
      <c r="C3336">
        <v>35</v>
      </c>
      <c r="D3336" t="s">
        <v>22</v>
      </c>
      <c r="E3336">
        <v>3506003</v>
      </c>
    </row>
    <row r="3337" spans="1:5" x14ac:dyDescent="0.35">
      <c r="A3337">
        <v>3506102</v>
      </c>
      <c r="B3337" t="s">
        <v>346</v>
      </c>
      <c r="C3337">
        <v>35</v>
      </c>
      <c r="D3337" t="s">
        <v>22</v>
      </c>
      <c r="E3337">
        <v>3506102</v>
      </c>
    </row>
    <row r="3338" spans="1:5" x14ac:dyDescent="0.35">
      <c r="A3338">
        <v>3506201</v>
      </c>
      <c r="B3338" t="s">
        <v>3586</v>
      </c>
      <c r="C3338">
        <v>35</v>
      </c>
      <c r="D3338" t="s">
        <v>22</v>
      </c>
      <c r="E3338">
        <v>3506201</v>
      </c>
    </row>
    <row r="3339" spans="1:5" x14ac:dyDescent="0.35">
      <c r="A3339">
        <v>3506300</v>
      </c>
      <c r="B3339" t="s">
        <v>3587</v>
      </c>
      <c r="C3339">
        <v>35</v>
      </c>
      <c r="D3339" t="s">
        <v>22</v>
      </c>
      <c r="E3339">
        <v>3506300</v>
      </c>
    </row>
    <row r="3340" spans="1:5" x14ac:dyDescent="0.35">
      <c r="A3340">
        <v>3506359</v>
      </c>
      <c r="B3340" t="s">
        <v>3588</v>
      </c>
      <c r="C3340">
        <v>35</v>
      </c>
      <c r="D3340" t="s">
        <v>22</v>
      </c>
      <c r="E3340">
        <v>3506359</v>
      </c>
    </row>
    <row r="3341" spans="1:5" x14ac:dyDescent="0.35">
      <c r="A3341">
        <v>3506409</v>
      </c>
      <c r="B3341" t="s">
        <v>3589</v>
      </c>
      <c r="C3341">
        <v>35</v>
      </c>
      <c r="D3341" t="s">
        <v>22</v>
      </c>
      <c r="E3341">
        <v>3506409</v>
      </c>
    </row>
    <row r="3342" spans="1:5" x14ac:dyDescent="0.35">
      <c r="A3342">
        <v>3506508</v>
      </c>
      <c r="B3342" t="s">
        <v>3590</v>
      </c>
      <c r="C3342">
        <v>35</v>
      </c>
      <c r="D3342" t="s">
        <v>22</v>
      </c>
      <c r="E3342">
        <v>3506508</v>
      </c>
    </row>
    <row r="3343" spans="1:5" x14ac:dyDescent="0.35">
      <c r="A3343">
        <v>3506607</v>
      </c>
      <c r="B3343" t="s">
        <v>3591</v>
      </c>
      <c r="C3343">
        <v>35</v>
      </c>
      <c r="D3343" t="s">
        <v>22</v>
      </c>
      <c r="E3343">
        <v>3506607</v>
      </c>
    </row>
    <row r="3344" spans="1:5" x14ac:dyDescent="0.35">
      <c r="A3344">
        <v>3506706</v>
      </c>
      <c r="B3344" t="s">
        <v>3592</v>
      </c>
      <c r="C3344">
        <v>35</v>
      </c>
      <c r="D3344" t="s">
        <v>22</v>
      </c>
      <c r="E3344">
        <v>3506706</v>
      </c>
    </row>
    <row r="3345" spans="1:5" x14ac:dyDescent="0.35">
      <c r="A3345">
        <v>3506805</v>
      </c>
      <c r="B3345" t="s">
        <v>1067</v>
      </c>
      <c r="C3345">
        <v>35</v>
      </c>
      <c r="D3345" t="s">
        <v>22</v>
      </c>
      <c r="E3345">
        <v>3506805</v>
      </c>
    </row>
    <row r="3346" spans="1:5" x14ac:dyDescent="0.35">
      <c r="A3346">
        <v>3506904</v>
      </c>
      <c r="B3346" t="s">
        <v>3593</v>
      </c>
      <c r="C3346">
        <v>35</v>
      </c>
      <c r="D3346" t="s">
        <v>22</v>
      </c>
      <c r="E3346">
        <v>3506904</v>
      </c>
    </row>
    <row r="3347" spans="1:5" x14ac:dyDescent="0.35">
      <c r="A3347">
        <v>3507001</v>
      </c>
      <c r="B3347" t="s">
        <v>3594</v>
      </c>
      <c r="C3347">
        <v>35</v>
      </c>
      <c r="D3347" t="s">
        <v>22</v>
      </c>
      <c r="E3347">
        <v>3507001</v>
      </c>
    </row>
    <row r="3348" spans="1:5" x14ac:dyDescent="0.35">
      <c r="A3348">
        <v>3507100</v>
      </c>
      <c r="B3348" t="s">
        <v>3595</v>
      </c>
      <c r="C3348">
        <v>35</v>
      </c>
      <c r="D3348" t="s">
        <v>22</v>
      </c>
      <c r="E3348">
        <v>3507100</v>
      </c>
    </row>
    <row r="3349" spans="1:5" x14ac:dyDescent="0.35">
      <c r="A3349">
        <v>3507159</v>
      </c>
      <c r="B3349" t="s">
        <v>3596</v>
      </c>
      <c r="C3349">
        <v>35</v>
      </c>
      <c r="D3349" t="s">
        <v>22</v>
      </c>
      <c r="E3349">
        <v>3507159</v>
      </c>
    </row>
    <row r="3350" spans="1:5" x14ac:dyDescent="0.35">
      <c r="A3350">
        <v>3507209</v>
      </c>
      <c r="B3350" t="s">
        <v>3597</v>
      </c>
      <c r="C3350">
        <v>35</v>
      </c>
      <c r="D3350" t="s">
        <v>22</v>
      </c>
      <c r="E3350">
        <v>3507209</v>
      </c>
    </row>
    <row r="3351" spans="1:5" x14ac:dyDescent="0.35">
      <c r="A3351">
        <v>3507308</v>
      </c>
      <c r="B3351" t="s">
        <v>3598</v>
      </c>
      <c r="C3351">
        <v>35</v>
      </c>
      <c r="D3351" t="s">
        <v>22</v>
      </c>
      <c r="E3351">
        <v>3507308</v>
      </c>
    </row>
    <row r="3352" spans="1:5" x14ac:dyDescent="0.35">
      <c r="A3352">
        <v>3507407</v>
      </c>
      <c r="B3352" t="s">
        <v>1633</v>
      </c>
      <c r="C3352">
        <v>35</v>
      </c>
      <c r="D3352" t="s">
        <v>22</v>
      </c>
      <c r="E3352">
        <v>3507407</v>
      </c>
    </row>
    <row r="3353" spans="1:5" x14ac:dyDescent="0.35">
      <c r="A3353">
        <v>3507456</v>
      </c>
      <c r="B3353" t="s">
        <v>3599</v>
      </c>
      <c r="C3353">
        <v>35</v>
      </c>
      <c r="D3353" t="s">
        <v>22</v>
      </c>
      <c r="E3353">
        <v>3507456</v>
      </c>
    </row>
    <row r="3354" spans="1:5" x14ac:dyDescent="0.35">
      <c r="A3354">
        <v>3507506</v>
      </c>
      <c r="B3354" t="s">
        <v>3600</v>
      </c>
      <c r="C3354">
        <v>35</v>
      </c>
      <c r="D3354" t="s">
        <v>22</v>
      </c>
      <c r="E3354">
        <v>3507506</v>
      </c>
    </row>
    <row r="3355" spans="1:5" x14ac:dyDescent="0.35">
      <c r="A3355">
        <v>3507605</v>
      </c>
      <c r="B3355" t="s">
        <v>3601</v>
      </c>
      <c r="C3355">
        <v>35</v>
      </c>
      <c r="D3355" t="s">
        <v>22</v>
      </c>
      <c r="E3355">
        <v>3507605</v>
      </c>
    </row>
    <row r="3356" spans="1:5" x14ac:dyDescent="0.35">
      <c r="A3356">
        <v>3507704</v>
      </c>
      <c r="B3356" t="s">
        <v>3602</v>
      </c>
      <c r="C3356">
        <v>35</v>
      </c>
      <c r="D3356" t="s">
        <v>22</v>
      </c>
      <c r="E3356">
        <v>3507704</v>
      </c>
    </row>
    <row r="3357" spans="1:5" x14ac:dyDescent="0.35">
      <c r="A3357">
        <v>3507753</v>
      </c>
      <c r="B3357" t="s">
        <v>3603</v>
      </c>
      <c r="C3357">
        <v>35</v>
      </c>
      <c r="D3357" t="s">
        <v>22</v>
      </c>
      <c r="E3357">
        <v>3507753</v>
      </c>
    </row>
    <row r="3358" spans="1:5" x14ac:dyDescent="0.35">
      <c r="A3358">
        <v>3507803</v>
      </c>
      <c r="B3358" t="s">
        <v>3604</v>
      </c>
      <c r="C3358">
        <v>35</v>
      </c>
      <c r="D3358" t="s">
        <v>22</v>
      </c>
      <c r="E3358">
        <v>3507803</v>
      </c>
    </row>
    <row r="3359" spans="1:5" x14ac:dyDescent="0.35">
      <c r="A3359">
        <v>3507902</v>
      </c>
      <c r="B3359" t="s">
        <v>3605</v>
      </c>
      <c r="C3359">
        <v>35</v>
      </c>
      <c r="D3359" t="s">
        <v>22</v>
      </c>
      <c r="E3359">
        <v>3507902</v>
      </c>
    </row>
    <row r="3360" spans="1:5" x14ac:dyDescent="0.35">
      <c r="A3360">
        <v>3508009</v>
      </c>
      <c r="B3360" t="s">
        <v>3606</v>
      </c>
      <c r="C3360">
        <v>35</v>
      </c>
      <c r="D3360" t="s">
        <v>22</v>
      </c>
      <c r="E3360">
        <v>3508009</v>
      </c>
    </row>
    <row r="3361" spans="1:5" x14ac:dyDescent="0.35">
      <c r="A3361">
        <v>3508108</v>
      </c>
      <c r="B3361" t="s">
        <v>3607</v>
      </c>
      <c r="C3361">
        <v>35</v>
      </c>
      <c r="D3361" t="s">
        <v>22</v>
      </c>
      <c r="E3361">
        <v>3508108</v>
      </c>
    </row>
    <row r="3362" spans="1:5" x14ac:dyDescent="0.35">
      <c r="A3362">
        <v>3508207</v>
      </c>
      <c r="B3362" t="s">
        <v>3608</v>
      </c>
      <c r="C3362">
        <v>35</v>
      </c>
      <c r="D3362" t="s">
        <v>22</v>
      </c>
      <c r="E3362">
        <v>3508207</v>
      </c>
    </row>
    <row r="3363" spans="1:5" x14ac:dyDescent="0.35">
      <c r="A3363">
        <v>3508306</v>
      </c>
      <c r="B3363" t="s">
        <v>3609</v>
      </c>
      <c r="C3363">
        <v>35</v>
      </c>
      <c r="D3363" t="s">
        <v>22</v>
      </c>
      <c r="E3363">
        <v>3508306</v>
      </c>
    </row>
    <row r="3364" spans="1:5" x14ac:dyDescent="0.35">
      <c r="A3364">
        <v>3508405</v>
      </c>
      <c r="B3364" t="s">
        <v>3610</v>
      </c>
      <c r="C3364">
        <v>35</v>
      </c>
      <c r="D3364" t="s">
        <v>22</v>
      </c>
      <c r="E3364">
        <v>3508405</v>
      </c>
    </row>
    <row r="3365" spans="1:5" x14ac:dyDescent="0.35">
      <c r="A3365">
        <v>3508504</v>
      </c>
      <c r="B3365" t="s">
        <v>3611</v>
      </c>
      <c r="C3365">
        <v>35</v>
      </c>
      <c r="D3365" t="s">
        <v>22</v>
      </c>
      <c r="E3365">
        <v>3508504</v>
      </c>
    </row>
    <row r="3366" spans="1:5" x14ac:dyDescent="0.35">
      <c r="A3366">
        <v>3508603</v>
      </c>
      <c r="B3366" t="s">
        <v>3612</v>
      </c>
      <c r="C3366">
        <v>35</v>
      </c>
      <c r="D3366" t="s">
        <v>22</v>
      </c>
      <c r="E3366">
        <v>3508603</v>
      </c>
    </row>
    <row r="3367" spans="1:5" x14ac:dyDescent="0.35">
      <c r="A3367">
        <v>3508702</v>
      </c>
      <c r="B3367" t="s">
        <v>3613</v>
      </c>
      <c r="C3367">
        <v>35</v>
      </c>
      <c r="D3367" t="s">
        <v>22</v>
      </c>
      <c r="E3367">
        <v>3508702</v>
      </c>
    </row>
    <row r="3368" spans="1:5" x14ac:dyDescent="0.35">
      <c r="A3368">
        <v>3508801</v>
      </c>
      <c r="B3368" t="s">
        <v>341</v>
      </c>
      <c r="C3368">
        <v>35</v>
      </c>
      <c r="D3368" t="s">
        <v>22</v>
      </c>
      <c r="E3368">
        <v>3508801</v>
      </c>
    </row>
    <row r="3369" spans="1:5" x14ac:dyDescent="0.35">
      <c r="A3369">
        <v>3508900</v>
      </c>
      <c r="B3369" t="s">
        <v>3614</v>
      </c>
      <c r="C3369">
        <v>35</v>
      </c>
      <c r="D3369" t="s">
        <v>22</v>
      </c>
      <c r="E3369">
        <v>3508900</v>
      </c>
    </row>
    <row r="3370" spans="1:5" x14ac:dyDescent="0.35">
      <c r="A3370">
        <v>3509007</v>
      </c>
      <c r="B3370" t="s">
        <v>3615</v>
      </c>
      <c r="C3370">
        <v>35</v>
      </c>
      <c r="D3370" t="s">
        <v>22</v>
      </c>
      <c r="E3370">
        <v>3509007</v>
      </c>
    </row>
    <row r="3371" spans="1:5" x14ac:dyDescent="0.35">
      <c r="A3371">
        <v>3509106</v>
      </c>
      <c r="B3371" t="s">
        <v>3616</v>
      </c>
      <c r="C3371">
        <v>35</v>
      </c>
      <c r="D3371" t="s">
        <v>22</v>
      </c>
      <c r="E3371">
        <v>3509106</v>
      </c>
    </row>
    <row r="3372" spans="1:5" x14ac:dyDescent="0.35">
      <c r="A3372">
        <v>3509205</v>
      </c>
      <c r="B3372" t="s">
        <v>3617</v>
      </c>
      <c r="C3372">
        <v>35</v>
      </c>
      <c r="D3372" t="s">
        <v>22</v>
      </c>
      <c r="E3372">
        <v>3509205</v>
      </c>
    </row>
    <row r="3373" spans="1:5" x14ac:dyDescent="0.35">
      <c r="A3373">
        <v>3509254</v>
      </c>
      <c r="B3373" t="s">
        <v>3618</v>
      </c>
      <c r="C3373">
        <v>35</v>
      </c>
      <c r="D3373" t="s">
        <v>22</v>
      </c>
      <c r="E3373">
        <v>3509254</v>
      </c>
    </row>
    <row r="3374" spans="1:5" x14ac:dyDescent="0.35">
      <c r="A3374">
        <v>3509304</v>
      </c>
      <c r="B3374" t="s">
        <v>3619</v>
      </c>
      <c r="C3374">
        <v>35</v>
      </c>
      <c r="D3374" t="s">
        <v>22</v>
      </c>
      <c r="E3374">
        <v>3509304</v>
      </c>
    </row>
    <row r="3375" spans="1:5" x14ac:dyDescent="0.35">
      <c r="A3375">
        <v>3509403</v>
      </c>
      <c r="B3375" t="s">
        <v>3620</v>
      </c>
      <c r="C3375">
        <v>35</v>
      </c>
      <c r="D3375" t="s">
        <v>22</v>
      </c>
      <c r="E3375">
        <v>3509403</v>
      </c>
    </row>
    <row r="3376" spans="1:5" x14ac:dyDescent="0.35">
      <c r="A3376">
        <v>3509452</v>
      </c>
      <c r="B3376" t="s">
        <v>3621</v>
      </c>
      <c r="C3376">
        <v>35</v>
      </c>
      <c r="D3376" t="s">
        <v>22</v>
      </c>
      <c r="E3376">
        <v>3509452</v>
      </c>
    </row>
    <row r="3377" spans="1:5" x14ac:dyDescent="0.35">
      <c r="A3377">
        <v>3509502</v>
      </c>
      <c r="B3377" t="s">
        <v>3622</v>
      </c>
      <c r="C3377">
        <v>35</v>
      </c>
      <c r="D3377" t="s">
        <v>22</v>
      </c>
      <c r="E3377">
        <v>3509502</v>
      </c>
    </row>
    <row r="3378" spans="1:5" x14ac:dyDescent="0.35">
      <c r="A3378">
        <v>3509601</v>
      </c>
      <c r="B3378" t="s">
        <v>3623</v>
      </c>
      <c r="C3378">
        <v>35</v>
      </c>
      <c r="D3378" t="s">
        <v>22</v>
      </c>
      <c r="E3378">
        <v>3509601</v>
      </c>
    </row>
    <row r="3379" spans="1:5" x14ac:dyDescent="0.35">
      <c r="A3379">
        <v>3509700</v>
      </c>
      <c r="B3379" t="s">
        <v>3624</v>
      </c>
      <c r="C3379">
        <v>35</v>
      </c>
      <c r="D3379" t="s">
        <v>22</v>
      </c>
      <c r="E3379">
        <v>3509700</v>
      </c>
    </row>
    <row r="3380" spans="1:5" x14ac:dyDescent="0.35">
      <c r="A3380">
        <v>3509809</v>
      </c>
      <c r="B3380" t="s">
        <v>3625</v>
      </c>
      <c r="C3380">
        <v>35</v>
      </c>
      <c r="D3380" t="s">
        <v>22</v>
      </c>
      <c r="E3380">
        <v>3509809</v>
      </c>
    </row>
    <row r="3381" spans="1:5" x14ac:dyDescent="0.35">
      <c r="A3381">
        <v>3509908</v>
      </c>
      <c r="B3381" t="s">
        <v>3626</v>
      </c>
      <c r="C3381">
        <v>35</v>
      </c>
      <c r="D3381" t="s">
        <v>22</v>
      </c>
      <c r="E3381">
        <v>3509908</v>
      </c>
    </row>
    <row r="3382" spans="1:5" x14ac:dyDescent="0.35">
      <c r="A3382">
        <v>3509957</v>
      </c>
      <c r="B3382" t="s">
        <v>3627</v>
      </c>
      <c r="C3382">
        <v>35</v>
      </c>
      <c r="D3382" t="s">
        <v>22</v>
      </c>
      <c r="E3382">
        <v>3509957</v>
      </c>
    </row>
    <row r="3383" spans="1:5" x14ac:dyDescent="0.35">
      <c r="A3383">
        <v>3510005</v>
      </c>
      <c r="B3383" t="s">
        <v>3628</v>
      </c>
      <c r="C3383">
        <v>35</v>
      </c>
      <c r="D3383" t="s">
        <v>22</v>
      </c>
      <c r="E3383">
        <v>3510005</v>
      </c>
    </row>
    <row r="3384" spans="1:5" x14ac:dyDescent="0.35">
      <c r="A3384">
        <v>3510104</v>
      </c>
      <c r="B3384" t="s">
        <v>3629</v>
      </c>
      <c r="C3384">
        <v>35</v>
      </c>
      <c r="D3384" t="s">
        <v>22</v>
      </c>
      <c r="E3384">
        <v>3510104</v>
      </c>
    </row>
    <row r="3385" spans="1:5" x14ac:dyDescent="0.35">
      <c r="A3385">
        <v>3510153</v>
      </c>
      <c r="B3385" t="s">
        <v>3630</v>
      </c>
      <c r="C3385">
        <v>35</v>
      </c>
      <c r="D3385" t="s">
        <v>22</v>
      </c>
      <c r="E3385">
        <v>3510153</v>
      </c>
    </row>
    <row r="3386" spans="1:5" x14ac:dyDescent="0.35">
      <c r="A3386">
        <v>3510203</v>
      </c>
      <c r="B3386" t="s">
        <v>3631</v>
      </c>
      <c r="C3386">
        <v>35</v>
      </c>
      <c r="D3386" t="s">
        <v>22</v>
      </c>
      <c r="E3386">
        <v>3510203</v>
      </c>
    </row>
    <row r="3387" spans="1:5" x14ac:dyDescent="0.35">
      <c r="A3387">
        <v>3510302</v>
      </c>
      <c r="B3387" t="s">
        <v>3632</v>
      </c>
      <c r="C3387">
        <v>35</v>
      </c>
      <c r="D3387" t="s">
        <v>22</v>
      </c>
      <c r="E3387">
        <v>3510302</v>
      </c>
    </row>
    <row r="3388" spans="1:5" x14ac:dyDescent="0.35">
      <c r="A3388">
        <v>3510401</v>
      </c>
      <c r="B3388" t="s">
        <v>3633</v>
      </c>
      <c r="C3388">
        <v>35</v>
      </c>
      <c r="D3388" t="s">
        <v>22</v>
      </c>
      <c r="E3388">
        <v>3510401</v>
      </c>
    </row>
    <row r="3389" spans="1:5" x14ac:dyDescent="0.35">
      <c r="A3389">
        <v>3510500</v>
      </c>
      <c r="B3389" t="s">
        <v>3634</v>
      </c>
      <c r="C3389">
        <v>35</v>
      </c>
      <c r="D3389" t="s">
        <v>22</v>
      </c>
      <c r="E3389">
        <v>3510500</v>
      </c>
    </row>
    <row r="3390" spans="1:5" x14ac:dyDescent="0.35">
      <c r="A3390">
        <v>3510609</v>
      </c>
      <c r="B3390" t="s">
        <v>3635</v>
      </c>
      <c r="C3390">
        <v>35</v>
      </c>
      <c r="D3390" t="s">
        <v>22</v>
      </c>
      <c r="E3390">
        <v>3510609</v>
      </c>
    </row>
    <row r="3391" spans="1:5" x14ac:dyDescent="0.35">
      <c r="A3391">
        <v>3510708</v>
      </c>
      <c r="B3391" t="s">
        <v>3636</v>
      </c>
      <c r="C3391">
        <v>35</v>
      </c>
      <c r="D3391" t="s">
        <v>22</v>
      </c>
      <c r="E3391">
        <v>3510708</v>
      </c>
    </row>
    <row r="3392" spans="1:5" x14ac:dyDescent="0.35">
      <c r="A3392">
        <v>3510807</v>
      </c>
      <c r="B3392" t="s">
        <v>3637</v>
      </c>
      <c r="C3392">
        <v>35</v>
      </c>
      <c r="D3392" t="s">
        <v>22</v>
      </c>
      <c r="E3392">
        <v>3510807</v>
      </c>
    </row>
    <row r="3393" spans="1:5" x14ac:dyDescent="0.35">
      <c r="A3393">
        <v>3510906</v>
      </c>
      <c r="B3393" t="s">
        <v>3638</v>
      </c>
      <c r="C3393">
        <v>35</v>
      </c>
      <c r="D3393" t="s">
        <v>22</v>
      </c>
      <c r="E3393">
        <v>3510906</v>
      </c>
    </row>
    <row r="3394" spans="1:5" x14ac:dyDescent="0.35">
      <c r="A3394">
        <v>3511003</v>
      </c>
      <c r="B3394" t="s">
        <v>3639</v>
      </c>
      <c r="C3394">
        <v>35</v>
      </c>
      <c r="D3394" t="s">
        <v>22</v>
      </c>
      <c r="E3394">
        <v>3511003</v>
      </c>
    </row>
    <row r="3395" spans="1:5" x14ac:dyDescent="0.35">
      <c r="A3395">
        <v>3511102</v>
      </c>
      <c r="B3395" t="s">
        <v>3640</v>
      </c>
      <c r="C3395">
        <v>35</v>
      </c>
      <c r="D3395" t="s">
        <v>22</v>
      </c>
      <c r="E3395">
        <v>3511102</v>
      </c>
    </row>
    <row r="3396" spans="1:5" x14ac:dyDescent="0.35">
      <c r="A3396">
        <v>3511201</v>
      </c>
      <c r="B3396" t="s">
        <v>3641</v>
      </c>
      <c r="C3396">
        <v>35</v>
      </c>
      <c r="D3396" t="s">
        <v>22</v>
      </c>
      <c r="E3396">
        <v>3511201</v>
      </c>
    </row>
    <row r="3397" spans="1:5" x14ac:dyDescent="0.35">
      <c r="A3397">
        <v>3511300</v>
      </c>
      <c r="B3397" t="s">
        <v>875</v>
      </c>
      <c r="C3397">
        <v>35</v>
      </c>
      <c r="D3397" t="s">
        <v>22</v>
      </c>
      <c r="E3397">
        <v>3511300</v>
      </c>
    </row>
    <row r="3398" spans="1:5" x14ac:dyDescent="0.35">
      <c r="A3398">
        <v>3511409</v>
      </c>
      <c r="B3398" t="s">
        <v>3642</v>
      </c>
      <c r="C3398">
        <v>35</v>
      </c>
      <c r="D3398" t="s">
        <v>22</v>
      </c>
      <c r="E3398">
        <v>3511409</v>
      </c>
    </row>
    <row r="3399" spans="1:5" x14ac:dyDescent="0.35">
      <c r="A3399">
        <v>3511508</v>
      </c>
      <c r="B3399" t="s">
        <v>3643</v>
      </c>
      <c r="C3399">
        <v>35</v>
      </c>
      <c r="D3399" t="s">
        <v>22</v>
      </c>
      <c r="E3399">
        <v>3511508</v>
      </c>
    </row>
    <row r="3400" spans="1:5" x14ac:dyDescent="0.35">
      <c r="A3400">
        <v>3511607</v>
      </c>
      <c r="B3400" t="s">
        <v>3644</v>
      </c>
      <c r="C3400">
        <v>35</v>
      </c>
      <c r="D3400" t="s">
        <v>22</v>
      </c>
      <c r="E3400">
        <v>3511607</v>
      </c>
    </row>
    <row r="3401" spans="1:5" x14ac:dyDescent="0.35">
      <c r="A3401">
        <v>3511706</v>
      </c>
      <c r="B3401" t="s">
        <v>3645</v>
      </c>
      <c r="C3401">
        <v>35</v>
      </c>
      <c r="D3401" t="s">
        <v>22</v>
      </c>
      <c r="E3401">
        <v>3511706</v>
      </c>
    </row>
    <row r="3402" spans="1:5" x14ac:dyDescent="0.35">
      <c r="A3402">
        <v>3511904</v>
      </c>
      <c r="B3402" t="s">
        <v>3646</v>
      </c>
      <c r="C3402">
        <v>35</v>
      </c>
      <c r="D3402" t="s">
        <v>22</v>
      </c>
      <c r="E3402">
        <v>3511904</v>
      </c>
    </row>
    <row r="3403" spans="1:5" x14ac:dyDescent="0.35">
      <c r="A3403">
        <v>3512001</v>
      </c>
      <c r="B3403" t="s">
        <v>3647</v>
      </c>
      <c r="C3403">
        <v>35</v>
      </c>
      <c r="D3403" t="s">
        <v>22</v>
      </c>
      <c r="E3403">
        <v>3512001</v>
      </c>
    </row>
    <row r="3404" spans="1:5" x14ac:dyDescent="0.35">
      <c r="A3404">
        <v>3512100</v>
      </c>
      <c r="B3404" t="s">
        <v>3648</v>
      </c>
      <c r="C3404">
        <v>35</v>
      </c>
      <c r="D3404" t="s">
        <v>22</v>
      </c>
      <c r="E3404">
        <v>3512100</v>
      </c>
    </row>
    <row r="3405" spans="1:5" x14ac:dyDescent="0.35">
      <c r="A3405">
        <v>3512209</v>
      </c>
      <c r="B3405" t="s">
        <v>3649</v>
      </c>
      <c r="C3405">
        <v>35</v>
      </c>
      <c r="D3405" t="s">
        <v>22</v>
      </c>
      <c r="E3405">
        <v>3512209</v>
      </c>
    </row>
    <row r="3406" spans="1:5" x14ac:dyDescent="0.35">
      <c r="A3406">
        <v>3512308</v>
      </c>
      <c r="B3406" t="s">
        <v>3650</v>
      </c>
      <c r="C3406">
        <v>35</v>
      </c>
      <c r="D3406" t="s">
        <v>22</v>
      </c>
      <c r="E3406">
        <v>3512308</v>
      </c>
    </row>
    <row r="3407" spans="1:5" x14ac:dyDescent="0.35">
      <c r="A3407">
        <v>3512407</v>
      </c>
      <c r="B3407" t="s">
        <v>3651</v>
      </c>
      <c r="C3407">
        <v>35</v>
      </c>
      <c r="D3407" t="s">
        <v>22</v>
      </c>
      <c r="E3407">
        <v>3512407</v>
      </c>
    </row>
    <row r="3408" spans="1:5" x14ac:dyDescent="0.35">
      <c r="A3408">
        <v>3512506</v>
      </c>
      <c r="B3408" t="s">
        <v>3652</v>
      </c>
      <c r="C3408">
        <v>35</v>
      </c>
      <c r="D3408" t="s">
        <v>22</v>
      </c>
      <c r="E3408">
        <v>3512506</v>
      </c>
    </row>
    <row r="3409" spans="1:5" x14ac:dyDescent="0.35">
      <c r="A3409">
        <v>3512605</v>
      </c>
      <c r="B3409" t="s">
        <v>3653</v>
      </c>
      <c r="C3409">
        <v>35</v>
      </c>
      <c r="D3409" t="s">
        <v>22</v>
      </c>
      <c r="E3409">
        <v>3512605</v>
      </c>
    </row>
    <row r="3410" spans="1:5" x14ac:dyDescent="0.35">
      <c r="A3410">
        <v>3512704</v>
      </c>
      <c r="B3410" t="s">
        <v>3654</v>
      </c>
      <c r="C3410">
        <v>35</v>
      </c>
      <c r="D3410" t="s">
        <v>22</v>
      </c>
      <c r="E3410">
        <v>3512704</v>
      </c>
    </row>
    <row r="3411" spans="1:5" x14ac:dyDescent="0.35">
      <c r="A3411">
        <v>3512803</v>
      </c>
      <c r="B3411" t="s">
        <v>3655</v>
      </c>
      <c r="C3411">
        <v>35</v>
      </c>
      <c r="D3411" t="s">
        <v>22</v>
      </c>
      <c r="E3411">
        <v>3512803</v>
      </c>
    </row>
    <row r="3412" spans="1:5" x14ac:dyDescent="0.35">
      <c r="A3412">
        <v>3512902</v>
      </c>
      <c r="B3412" t="s">
        <v>3656</v>
      </c>
      <c r="C3412">
        <v>35</v>
      </c>
      <c r="D3412" t="s">
        <v>22</v>
      </c>
      <c r="E3412">
        <v>3512902</v>
      </c>
    </row>
    <row r="3413" spans="1:5" x14ac:dyDescent="0.35">
      <c r="A3413">
        <v>3513009</v>
      </c>
      <c r="B3413" t="s">
        <v>3657</v>
      </c>
      <c r="C3413">
        <v>35</v>
      </c>
      <c r="D3413" t="s">
        <v>22</v>
      </c>
      <c r="E3413">
        <v>3513009</v>
      </c>
    </row>
    <row r="3414" spans="1:5" x14ac:dyDescent="0.35">
      <c r="A3414">
        <v>3513108</v>
      </c>
      <c r="B3414" t="s">
        <v>3658</v>
      </c>
      <c r="C3414">
        <v>35</v>
      </c>
      <c r="D3414" t="s">
        <v>22</v>
      </c>
      <c r="E3414">
        <v>3513108</v>
      </c>
    </row>
    <row r="3415" spans="1:5" x14ac:dyDescent="0.35">
      <c r="A3415">
        <v>3513207</v>
      </c>
      <c r="B3415" t="s">
        <v>3659</v>
      </c>
      <c r="C3415">
        <v>35</v>
      </c>
      <c r="D3415" t="s">
        <v>22</v>
      </c>
      <c r="E3415">
        <v>3513207</v>
      </c>
    </row>
    <row r="3416" spans="1:5" x14ac:dyDescent="0.35">
      <c r="A3416">
        <v>3513306</v>
      </c>
      <c r="B3416" t="s">
        <v>3660</v>
      </c>
      <c r="C3416">
        <v>35</v>
      </c>
      <c r="D3416" t="s">
        <v>22</v>
      </c>
      <c r="E3416">
        <v>3513306</v>
      </c>
    </row>
    <row r="3417" spans="1:5" x14ac:dyDescent="0.35">
      <c r="A3417">
        <v>3513405</v>
      </c>
      <c r="B3417" t="s">
        <v>3661</v>
      </c>
      <c r="C3417">
        <v>35</v>
      </c>
      <c r="D3417" t="s">
        <v>22</v>
      </c>
      <c r="E3417">
        <v>3513405</v>
      </c>
    </row>
    <row r="3418" spans="1:5" x14ac:dyDescent="0.35">
      <c r="A3418">
        <v>3513504</v>
      </c>
      <c r="B3418" t="s">
        <v>3662</v>
      </c>
      <c r="C3418">
        <v>35</v>
      </c>
      <c r="D3418" t="s">
        <v>22</v>
      </c>
      <c r="E3418">
        <v>3513504</v>
      </c>
    </row>
    <row r="3419" spans="1:5" x14ac:dyDescent="0.35">
      <c r="A3419">
        <v>3513603</v>
      </c>
      <c r="B3419" t="s">
        <v>3663</v>
      </c>
      <c r="C3419">
        <v>35</v>
      </c>
      <c r="D3419" t="s">
        <v>22</v>
      </c>
      <c r="E3419">
        <v>3513603</v>
      </c>
    </row>
    <row r="3420" spans="1:5" x14ac:dyDescent="0.35">
      <c r="A3420">
        <v>3513702</v>
      </c>
      <c r="B3420" t="s">
        <v>3664</v>
      </c>
      <c r="C3420">
        <v>35</v>
      </c>
      <c r="D3420" t="s">
        <v>22</v>
      </c>
      <c r="E3420">
        <v>3513702</v>
      </c>
    </row>
    <row r="3421" spans="1:5" x14ac:dyDescent="0.35">
      <c r="A3421">
        <v>3513801</v>
      </c>
      <c r="B3421" t="s">
        <v>3665</v>
      </c>
      <c r="C3421">
        <v>35</v>
      </c>
      <c r="D3421" t="s">
        <v>22</v>
      </c>
      <c r="E3421">
        <v>3513801</v>
      </c>
    </row>
    <row r="3422" spans="1:5" x14ac:dyDescent="0.35">
      <c r="A3422">
        <v>3513850</v>
      </c>
      <c r="B3422" t="s">
        <v>3666</v>
      </c>
      <c r="C3422">
        <v>35</v>
      </c>
      <c r="D3422" t="s">
        <v>22</v>
      </c>
      <c r="E3422">
        <v>3513850</v>
      </c>
    </row>
    <row r="3423" spans="1:5" x14ac:dyDescent="0.35">
      <c r="A3423">
        <v>3513900</v>
      </c>
      <c r="B3423" t="s">
        <v>3667</v>
      </c>
      <c r="C3423">
        <v>35</v>
      </c>
      <c r="D3423" t="s">
        <v>22</v>
      </c>
      <c r="E3423">
        <v>3513900</v>
      </c>
    </row>
    <row r="3424" spans="1:5" x14ac:dyDescent="0.35">
      <c r="A3424">
        <v>3514007</v>
      </c>
      <c r="B3424" t="s">
        <v>3668</v>
      </c>
      <c r="C3424">
        <v>35</v>
      </c>
      <c r="D3424" t="s">
        <v>22</v>
      </c>
      <c r="E3424">
        <v>3514007</v>
      </c>
    </row>
    <row r="3425" spans="1:5" x14ac:dyDescent="0.35">
      <c r="A3425">
        <v>3514106</v>
      </c>
      <c r="B3425" t="s">
        <v>3669</v>
      </c>
      <c r="C3425">
        <v>35</v>
      </c>
      <c r="D3425" t="s">
        <v>22</v>
      </c>
      <c r="E3425">
        <v>3514106</v>
      </c>
    </row>
    <row r="3426" spans="1:5" x14ac:dyDescent="0.35">
      <c r="A3426">
        <v>3514205</v>
      </c>
      <c r="B3426" t="s">
        <v>3670</v>
      </c>
      <c r="C3426">
        <v>35</v>
      </c>
      <c r="D3426" t="s">
        <v>22</v>
      </c>
      <c r="E3426">
        <v>3514205</v>
      </c>
    </row>
    <row r="3427" spans="1:5" x14ac:dyDescent="0.35">
      <c r="A3427">
        <v>3514304</v>
      </c>
      <c r="B3427" t="s">
        <v>3671</v>
      </c>
      <c r="C3427">
        <v>35</v>
      </c>
      <c r="D3427" t="s">
        <v>22</v>
      </c>
      <c r="E3427">
        <v>3514304</v>
      </c>
    </row>
    <row r="3428" spans="1:5" x14ac:dyDescent="0.35">
      <c r="A3428">
        <v>3514403</v>
      </c>
      <c r="B3428" t="s">
        <v>3672</v>
      </c>
      <c r="C3428">
        <v>35</v>
      </c>
      <c r="D3428" t="s">
        <v>22</v>
      </c>
      <c r="E3428">
        <v>3514403</v>
      </c>
    </row>
    <row r="3429" spans="1:5" x14ac:dyDescent="0.35">
      <c r="A3429">
        <v>3514502</v>
      </c>
      <c r="B3429" t="s">
        <v>3673</v>
      </c>
      <c r="C3429">
        <v>35</v>
      </c>
      <c r="D3429" t="s">
        <v>22</v>
      </c>
      <c r="E3429">
        <v>3514502</v>
      </c>
    </row>
    <row r="3430" spans="1:5" x14ac:dyDescent="0.35">
      <c r="A3430">
        <v>3514601</v>
      </c>
      <c r="B3430" t="s">
        <v>3674</v>
      </c>
      <c r="C3430">
        <v>35</v>
      </c>
      <c r="D3430" t="s">
        <v>22</v>
      </c>
      <c r="E3430">
        <v>3514601</v>
      </c>
    </row>
    <row r="3431" spans="1:5" x14ac:dyDescent="0.35">
      <c r="A3431">
        <v>3514700</v>
      </c>
      <c r="B3431" t="s">
        <v>3675</v>
      </c>
      <c r="C3431">
        <v>35</v>
      </c>
      <c r="D3431" t="s">
        <v>22</v>
      </c>
      <c r="E3431">
        <v>3514700</v>
      </c>
    </row>
    <row r="3432" spans="1:5" x14ac:dyDescent="0.35">
      <c r="A3432">
        <v>3514809</v>
      </c>
      <c r="B3432" t="s">
        <v>3676</v>
      </c>
      <c r="C3432">
        <v>35</v>
      </c>
      <c r="D3432" t="s">
        <v>22</v>
      </c>
      <c r="E3432">
        <v>3514809</v>
      </c>
    </row>
    <row r="3433" spans="1:5" x14ac:dyDescent="0.35">
      <c r="A3433">
        <v>3514908</v>
      </c>
      <c r="B3433" t="s">
        <v>3677</v>
      </c>
      <c r="C3433">
        <v>35</v>
      </c>
      <c r="D3433" t="s">
        <v>22</v>
      </c>
      <c r="E3433">
        <v>3514908</v>
      </c>
    </row>
    <row r="3434" spans="1:5" x14ac:dyDescent="0.35">
      <c r="A3434">
        <v>3514924</v>
      </c>
      <c r="B3434" t="s">
        <v>3678</v>
      </c>
      <c r="C3434">
        <v>35</v>
      </c>
      <c r="D3434" t="s">
        <v>22</v>
      </c>
      <c r="E3434">
        <v>3514924</v>
      </c>
    </row>
    <row r="3435" spans="1:5" x14ac:dyDescent="0.35">
      <c r="A3435">
        <v>3514957</v>
      </c>
      <c r="B3435" t="s">
        <v>3679</v>
      </c>
      <c r="C3435">
        <v>35</v>
      </c>
      <c r="D3435" t="s">
        <v>22</v>
      </c>
      <c r="E3435">
        <v>3514957</v>
      </c>
    </row>
    <row r="3436" spans="1:5" x14ac:dyDescent="0.35">
      <c r="A3436">
        <v>3515004</v>
      </c>
      <c r="B3436" t="s">
        <v>3680</v>
      </c>
      <c r="C3436">
        <v>35</v>
      </c>
      <c r="D3436" t="s">
        <v>22</v>
      </c>
      <c r="E3436">
        <v>3515004</v>
      </c>
    </row>
    <row r="3437" spans="1:5" x14ac:dyDescent="0.35">
      <c r="A3437">
        <v>3515103</v>
      </c>
      <c r="B3437" t="s">
        <v>3681</v>
      </c>
      <c r="C3437">
        <v>35</v>
      </c>
      <c r="D3437" t="s">
        <v>22</v>
      </c>
      <c r="E3437">
        <v>3515103</v>
      </c>
    </row>
    <row r="3438" spans="1:5" x14ac:dyDescent="0.35">
      <c r="A3438">
        <v>3515129</v>
      </c>
      <c r="B3438" t="s">
        <v>3682</v>
      </c>
      <c r="C3438">
        <v>35</v>
      </c>
      <c r="D3438" t="s">
        <v>22</v>
      </c>
      <c r="E3438">
        <v>3515129</v>
      </c>
    </row>
    <row r="3439" spans="1:5" x14ac:dyDescent="0.35">
      <c r="A3439">
        <v>3515152</v>
      </c>
      <c r="B3439" t="s">
        <v>3683</v>
      </c>
      <c r="C3439">
        <v>35</v>
      </c>
      <c r="D3439" t="s">
        <v>22</v>
      </c>
      <c r="E3439">
        <v>3515152</v>
      </c>
    </row>
    <row r="3440" spans="1:5" x14ac:dyDescent="0.35">
      <c r="A3440">
        <v>3515186</v>
      </c>
      <c r="B3440" t="s">
        <v>3684</v>
      </c>
      <c r="C3440">
        <v>35</v>
      </c>
      <c r="D3440" t="s">
        <v>22</v>
      </c>
      <c r="E3440">
        <v>3515186</v>
      </c>
    </row>
    <row r="3441" spans="1:5" x14ac:dyDescent="0.35">
      <c r="A3441">
        <v>3515194</v>
      </c>
      <c r="B3441" t="s">
        <v>3685</v>
      </c>
      <c r="C3441">
        <v>35</v>
      </c>
      <c r="D3441" t="s">
        <v>22</v>
      </c>
      <c r="E3441">
        <v>3515194</v>
      </c>
    </row>
    <row r="3442" spans="1:5" x14ac:dyDescent="0.35">
      <c r="A3442">
        <v>3515202</v>
      </c>
      <c r="B3442" t="s">
        <v>3686</v>
      </c>
      <c r="C3442">
        <v>35</v>
      </c>
      <c r="D3442" t="s">
        <v>22</v>
      </c>
      <c r="E3442">
        <v>3515202</v>
      </c>
    </row>
    <row r="3443" spans="1:5" x14ac:dyDescent="0.35">
      <c r="A3443">
        <v>3515301</v>
      </c>
      <c r="B3443" t="s">
        <v>3687</v>
      </c>
      <c r="C3443">
        <v>35</v>
      </c>
      <c r="D3443" t="s">
        <v>22</v>
      </c>
      <c r="E3443">
        <v>3515301</v>
      </c>
    </row>
    <row r="3444" spans="1:5" x14ac:dyDescent="0.35">
      <c r="A3444">
        <v>3515350</v>
      </c>
      <c r="B3444" t="s">
        <v>3688</v>
      </c>
      <c r="C3444">
        <v>35</v>
      </c>
      <c r="D3444" t="s">
        <v>22</v>
      </c>
      <c r="E3444">
        <v>3515350</v>
      </c>
    </row>
    <row r="3445" spans="1:5" x14ac:dyDescent="0.35">
      <c r="A3445">
        <v>3515400</v>
      </c>
      <c r="B3445" t="s">
        <v>3689</v>
      </c>
      <c r="C3445">
        <v>35</v>
      </c>
      <c r="D3445" t="s">
        <v>22</v>
      </c>
      <c r="E3445">
        <v>3515400</v>
      </c>
    </row>
    <row r="3446" spans="1:5" x14ac:dyDescent="0.35">
      <c r="A3446">
        <v>3515509</v>
      </c>
      <c r="B3446" t="s">
        <v>3690</v>
      </c>
      <c r="C3446">
        <v>35</v>
      </c>
      <c r="D3446" t="s">
        <v>22</v>
      </c>
      <c r="E3446">
        <v>3515509</v>
      </c>
    </row>
    <row r="3447" spans="1:5" x14ac:dyDescent="0.35">
      <c r="A3447">
        <v>3515608</v>
      </c>
      <c r="B3447" t="s">
        <v>3691</v>
      </c>
      <c r="C3447">
        <v>35</v>
      </c>
      <c r="D3447" t="s">
        <v>22</v>
      </c>
      <c r="E3447">
        <v>3515608</v>
      </c>
    </row>
    <row r="3448" spans="1:5" x14ac:dyDescent="0.35">
      <c r="A3448">
        <v>3515657</v>
      </c>
      <c r="B3448" t="s">
        <v>3692</v>
      </c>
      <c r="C3448">
        <v>35</v>
      </c>
      <c r="D3448" t="s">
        <v>22</v>
      </c>
      <c r="E3448">
        <v>3515657</v>
      </c>
    </row>
    <row r="3449" spans="1:5" x14ac:dyDescent="0.35">
      <c r="A3449">
        <v>3515707</v>
      </c>
      <c r="B3449" t="s">
        <v>3693</v>
      </c>
      <c r="C3449">
        <v>35</v>
      </c>
      <c r="D3449" t="s">
        <v>22</v>
      </c>
      <c r="E3449">
        <v>3515707</v>
      </c>
    </row>
    <row r="3450" spans="1:5" x14ac:dyDescent="0.35">
      <c r="A3450">
        <v>3515806</v>
      </c>
      <c r="B3450" t="s">
        <v>3694</v>
      </c>
      <c r="C3450">
        <v>35</v>
      </c>
      <c r="D3450" t="s">
        <v>22</v>
      </c>
      <c r="E3450">
        <v>3515806</v>
      </c>
    </row>
    <row r="3451" spans="1:5" x14ac:dyDescent="0.35">
      <c r="A3451">
        <v>3515905</v>
      </c>
      <c r="B3451" t="s">
        <v>3695</v>
      </c>
      <c r="C3451">
        <v>35</v>
      </c>
      <c r="D3451" t="s">
        <v>22</v>
      </c>
      <c r="E3451">
        <v>3515905</v>
      </c>
    </row>
    <row r="3452" spans="1:5" x14ac:dyDescent="0.35">
      <c r="A3452">
        <v>3516002</v>
      </c>
      <c r="B3452" t="s">
        <v>3696</v>
      </c>
      <c r="C3452">
        <v>35</v>
      </c>
      <c r="D3452" t="s">
        <v>22</v>
      </c>
      <c r="E3452">
        <v>3516002</v>
      </c>
    </row>
    <row r="3453" spans="1:5" x14ac:dyDescent="0.35">
      <c r="A3453">
        <v>3516101</v>
      </c>
      <c r="B3453" t="s">
        <v>3697</v>
      </c>
      <c r="C3453">
        <v>35</v>
      </c>
      <c r="D3453" t="s">
        <v>22</v>
      </c>
      <c r="E3453">
        <v>3516101</v>
      </c>
    </row>
    <row r="3454" spans="1:5" x14ac:dyDescent="0.35">
      <c r="A3454">
        <v>3516200</v>
      </c>
      <c r="B3454" t="s">
        <v>3698</v>
      </c>
      <c r="C3454">
        <v>35</v>
      </c>
      <c r="D3454" t="s">
        <v>22</v>
      </c>
      <c r="E3454">
        <v>3516200</v>
      </c>
    </row>
    <row r="3455" spans="1:5" x14ac:dyDescent="0.35">
      <c r="A3455">
        <v>3516309</v>
      </c>
      <c r="B3455" t="s">
        <v>3699</v>
      </c>
      <c r="C3455">
        <v>35</v>
      </c>
      <c r="D3455" t="s">
        <v>22</v>
      </c>
      <c r="E3455">
        <v>3516309</v>
      </c>
    </row>
    <row r="3456" spans="1:5" x14ac:dyDescent="0.35">
      <c r="A3456">
        <v>3516408</v>
      </c>
      <c r="B3456" t="s">
        <v>3700</v>
      </c>
      <c r="C3456">
        <v>35</v>
      </c>
      <c r="D3456" t="s">
        <v>22</v>
      </c>
      <c r="E3456">
        <v>3516408</v>
      </c>
    </row>
    <row r="3457" spans="1:5" x14ac:dyDescent="0.35">
      <c r="A3457">
        <v>3516507</v>
      </c>
      <c r="B3457" t="s">
        <v>3701</v>
      </c>
      <c r="C3457">
        <v>35</v>
      </c>
      <c r="D3457" t="s">
        <v>22</v>
      </c>
      <c r="E3457">
        <v>3516507</v>
      </c>
    </row>
    <row r="3458" spans="1:5" x14ac:dyDescent="0.35">
      <c r="A3458">
        <v>3516606</v>
      </c>
      <c r="B3458" t="s">
        <v>3702</v>
      </c>
      <c r="C3458">
        <v>35</v>
      </c>
      <c r="D3458" t="s">
        <v>22</v>
      </c>
      <c r="E3458">
        <v>3516606</v>
      </c>
    </row>
    <row r="3459" spans="1:5" x14ac:dyDescent="0.35">
      <c r="A3459">
        <v>3516705</v>
      </c>
      <c r="B3459" t="s">
        <v>3703</v>
      </c>
      <c r="C3459">
        <v>35</v>
      </c>
      <c r="D3459" t="s">
        <v>22</v>
      </c>
      <c r="E3459">
        <v>3516705</v>
      </c>
    </row>
    <row r="3460" spans="1:5" x14ac:dyDescent="0.35">
      <c r="A3460">
        <v>3516804</v>
      </c>
      <c r="B3460" t="s">
        <v>3704</v>
      </c>
      <c r="C3460">
        <v>35</v>
      </c>
      <c r="D3460" t="s">
        <v>22</v>
      </c>
      <c r="E3460">
        <v>3516804</v>
      </c>
    </row>
    <row r="3461" spans="1:5" x14ac:dyDescent="0.35">
      <c r="A3461">
        <v>3516853</v>
      </c>
      <c r="B3461" t="s">
        <v>3705</v>
      </c>
      <c r="C3461">
        <v>35</v>
      </c>
      <c r="D3461" t="s">
        <v>22</v>
      </c>
      <c r="E3461">
        <v>3516853</v>
      </c>
    </row>
    <row r="3462" spans="1:5" x14ac:dyDescent="0.35">
      <c r="A3462">
        <v>3516903</v>
      </c>
      <c r="B3462" t="s">
        <v>3706</v>
      </c>
      <c r="C3462">
        <v>35</v>
      </c>
      <c r="D3462" t="s">
        <v>22</v>
      </c>
      <c r="E3462">
        <v>3516903</v>
      </c>
    </row>
    <row r="3463" spans="1:5" x14ac:dyDescent="0.35">
      <c r="A3463">
        <v>3517000</v>
      </c>
      <c r="B3463" t="s">
        <v>3707</v>
      </c>
      <c r="C3463">
        <v>35</v>
      </c>
      <c r="D3463" t="s">
        <v>22</v>
      </c>
      <c r="E3463">
        <v>3517000</v>
      </c>
    </row>
    <row r="3464" spans="1:5" x14ac:dyDescent="0.35">
      <c r="A3464">
        <v>3517109</v>
      </c>
      <c r="B3464" t="s">
        <v>3708</v>
      </c>
      <c r="C3464">
        <v>35</v>
      </c>
      <c r="D3464" t="s">
        <v>22</v>
      </c>
      <c r="E3464">
        <v>3517109</v>
      </c>
    </row>
    <row r="3465" spans="1:5" x14ac:dyDescent="0.35">
      <c r="A3465">
        <v>3517208</v>
      </c>
      <c r="B3465" t="s">
        <v>3709</v>
      </c>
      <c r="C3465">
        <v>35</v>
      </c>
      <c r="D3465" t="s">
        <v>22</v>
      </c>
      <c r="E3465">
        <v>3517208</v>
      </c>
    </row>
    <row r="3466" spans="1:5" x14ac:dyDescent="0.35">
      <c r="A3466">
        <v>3517307</v>
      </c>
      <c r="B3466" t="s">
        <v>3710</v>
      </c>
      <c r="C3466">
        <v>35</v>
      </c>
      <c r="D3466" t="s">
        <v>22</v>
      </c>
      <c r="E3466">
        <v>3517307</v>
      </c>
    </row>
    <row r="3467" spans="1:5" x14ac:dyDescent="0.35">
      <c r="A3467">
        <v>3517406</v>
      </c>
      <c r="B3467" t="s">
        <v>3711</v>
      </c>
      <c r="C3467">
        <v>35</v>
      </c>
      <c r="D3467" t="s">
        <v>22</v>
      </c>
      <c r="E3467">
        <v>3517406</v>
      </c>
    </row>
    <row r="3468" spans="1:5" x14ac:dyDescent="0.35">
      <c r="A3468">
        <v>3517505</v>
      </c>
      <c r="B3468" t="s">
        <v>3712</v>
      </c>
      <c r="C3468">
        <v>35</v>
      </c>
      <c r="D3468" t="s">
        <v>22</v>
      </c>
      <c r="E3468">
        <v>3517505</v>
      </c>
    </row>
    <row r="3469" spans="1:5" x14ac:dyDescent="0.35">
      <c r="A3469">
        <v>3517604</v>
      </c>
      <c r="B3469" t="s">
        <v>3713</v>
      </c>
      <c r="C3469">
        <v>35</v>
      </c>
      <c r="D3469" t="s">
        <v>22</v>
      </c>
      <c r="E3469">
        <v>3517604</v>
      </c>
    </row>
    <row r="3470" spans="1:5" x14ac:dyDescent="0.35">
      <c r="A3470">
        <v>3517703</v>
      </c>
      <c r="B3470" t="s">
        <v>3714</v>
      </c>
      <c r="C3470">
        <v>35</v>
      </c>
      <c r="D3470" t="s">
        <v>22</v>
      </c>
      <c r="E3470">
        <v>3517703</v>
      </c>
    </row>
    <row r="3471" spans="1:5" x14ac:dyDescent="0.35">
      <c r="A3471">
        <v>3517802</v>
      </c>
      <c r="B3471" t="s">
        <v>3715</v>
      </c>
      <c r="C3471">
        <v>35</v>
      </c>
      <c r="D3471" t="s">
        <v>22</v>
      </c>
      <c r="E3471">
        <v>3517802</v>
      </c>
    </row>
    <row r="3472" spans="1:5" x14ac:dyDescent="0.35">
      <c r="A3472">
        <v>3517901</v>
      </c>
      <c r="B3472" t="s">
        <v>3716</v>
      </c>
      <c r="C3472">
        <v>35</v>
      </c>
      <c r="D3472" t="s">
        <v>22</v>
      </c>
      <c r="E3472">
        <v>3517901</v>
      </c>
    </row>
    <row r="3473" spans="1:5" x14ac:dyDescent="0.35">
      <c r="A3473">
        <v>3518008</v>
      </c>
      <c r="B3473" t="s">
        <v>3717</v>
      </c>
      <c r="C3473">
        <v>35</v>
      </c>
      <c r="D3473" t="s">
        <v>22</v>
      </c>
      <c r="E3473">
        <v>3518008</v>
      </c>
    </row>
    <row r="3474" spans="1:5" x14ac:dyDescent="0.35">
      <c r="A3474">
        <v>3518107</v>
      </c>
      <c r="B3474" t="s">
        <v>3718</v>
      </c>
      <c r="C3474">
        <v>35</v>
      </c>
      <c r="D3474" t="s">
        <v>22</v>
      </c>
      <c r="E3474">
        <v>3518107</v>
      </c>
    </row>
    <row r="3475" spans="1:5" x14ac:dyDescent="0.35">
      <c r="A3475">
        <v>3518206</v>
      </c>
      <c r="B3475" t="s">
        <v>351</v>
      </c>
      <c r="C3475">
        <v>35</v>
      </c>
      <c r="D3475" t="s">
        <v>22</v>
      </c>
      <c r="E3475">
        <v>3518206</v>
      </c>
    </row>
    <row r="3476" spans="1:5" x14ac:dyDescent="0.35">
      <c r="A3476">
        <v>3518305</v>
      </c>
      <c r="B3476" t="s">
        <v>3719</v>
      </c>
      <c r="C3476">
        <v>35</v>
      </c>
      <c r="D3476" t="s">
        <v>22</v>
      </c>
      <c r="E3476">
        <v>3518305</v>
      </c>
    </row>
    <row r="3477" spans="1:5" x14ac:dyDescent="0.35">
      <c r="A3477">
        <v>3518404</v>
      </c>
      <c r="B3477" t="s">
        <v>3720</v>
      </c>
      <c r="C3477">
        <v>35</v>
      </c>
      <c r="D3477" t="s">
        <v>22</v>
      </c>
      <c r="E3477">
        <v>3518404</v>
      </c>
    </row>
    <row r="3478" spans="1:5" x14ac:dyDescent="0.35">
      <c r="A3478">
        <v>3518503</v>
      </c>
      <c r="B3478" t="s">
        <v>3721</v>
      </c>
      <c r="C3478">
        <v>35</v>
      </c>
      <c r="D3478" t="s">
        <v>22</v>
      </c>
      <c r="E3478">
        <v>3518503</v>
      </c>
    </row>
    <row r="3479" spans="1:5" x14ac:dyDescent="0.35">
      <c r="A3479">
        <v>3518602</v>
      </c>
      <c r="B3479" t="s">
        <v>3722</v>
      </c>
      <c r="C3479">
        <v>35</v>
      </c>
      <c r="D3479" t="s">
        <v>22</v>
      </c>
      <c r="E3479">
        <v>3518602</v>
      </c>
    </row>
    <row r="3480" spans="1:5" x14ac:dyDescent="0.35">
      <c r="A3480">
        <v>3518701</v>
      </c>
      <c r="B3480" t="s">
        <v>3723</v>
      </c>
      <c r="C3480">
        <v>35</v>
      </c>
      <c r="D3480" t="s">
        <v>22</v>
      </c>
      <c r="E3480">
        <v>3518701</v>
      </c>
    </row>
    <row r="3481" spans="1:5" x14ac:dyDescent="0.35">
      <c r="A3481">
        <v>3518800</v>
      </c>
      <c r="B3481" t="s">
        <v>3724</v>
      </c>
      <c r="C3481">
        <v>35</v>
      </c>
      <c r="D3481" t="s">
        <v>22</v>
      </c>
      <c r="E3481">
        <v>3518800</v>
      </c>
    </row>
    <row r="3482" spans="1:5" x14ac:dyDescent="0.35">
      <c r="A3482">
        <v>3518859</v>
      </c>
      <c r="B3482" t="s">
        <v>3725</v>
      </c>
      <c r="C3482">
        <v>35</v>
      </c>
      <c r="D3482" t="s">
        <v>22</v>
      </c>
      <c r="E3482">
        <v>3518859</v>
      </c>
    </row>
    <row r="3483" spans="1:5" x14ac:dyDescent="0.35">
      <c r="A3483">
        <v>3518909</v>
      </c>
      <c r="B3483" t="s">
        <v>3726</v>
      </c>
      <c r="C3483">
        <v>35</v>
      </c>
      <c r="D3483" t="s">
        <v>22</v>
      </c>
      <c r="E3483">
        <v>3518909</v>
      </c>
    </row>
    <row r="3484" spans="1:5" x14ac:dyDescent="0.35">
      <c r="A3484">
        <v>3519006</v>
      </c>
      <c r="B3484" t="s">
        <v>3727</v>
      </c>
      <c r="C3484">
        <v>35</v>
      </c>
      <c r="D3484" t="s">
        <v>22</v>
      </c>
      <c r="E3484">
        <v>3519006</v>
      </c>
    </row>
    <row r="3485" spans="1:5" x14ac:dyDescent="0.35">
      <c r="A3485">
        <v>3519055</v>
      </c>
      <c r="B3485" t="s">
        <v>3728</v>
      </c>
      <c r="C3485">
        <v>35</v>
      </c>
      <c r="D3485" t="s">
        <v>22</v>
      </c>
      <c r="E3485">
        <v>3519055</v>
      </c>
    </row>
    <row r="3486" spans="1:5" x14ac:dyDescent="0.35">
      <c r="A3486">
        <v>3519071</v>
      </c>
      <c r="B3486" t="s">
        <v>3729</v>
      </c>
      <c r="C3486">
        <v>35</v>
      </c>
      <c r="D3486" t="s">
        <v>22</v>
      </c>
      <c r="E3486">
        <v>3519071</v>
      </c>
    </row>
    <row r="3487" spans="1:5" x14ac:dyDescent="0.35">
      <c r="A3487">
        <v>3519105</v>
      </c>
      <c r="B3487" t="s">
        <v>3730</v>
      </c>
      <c r="C3487">
        <v>35</v>
      </c>
      <c r="D3487" t="s">
        <v>22</v>
      </c>
      <c r="E3487">
        <v>3519105</v>
      </c>
    </row>
    <row r="3488" spans="1:5" x14ac:dyDescent="0.35">
      <c r="A3488">
        <v>3519204</v>
      </c>
      <c r="B3488" t="s">
        <v>3731</v>
      </c>
      <c r="C3488">
        <v>35</v>
      </c>
      <c r="D3488" t="s">
        <v>22</v>
      </c>
      <c r="E3488">
        <v>3519204</v>
      </c>
    </row>
    <row r="3489" spans="1:5" x14ac:dyDescent="0.35">
      <c r="A3489">
        <v>3519253</v>
      </c>
      <c r="B3489" t="s">
        <v>3732</v>
      </c>
      <c r="C3489">
        <v>35</v>
      </c>
      <c r="D3489" t="s">
        <v>22</v>
      </c>
      <c r="E3489">
        <v>3519253</v>
      </c>
    </row>
    <row r="3490" spans="1:5" x14ac:dyDescent="0.35">
      <c r="A3490">
        <v>3519303</v>
      </c>
      <c r="B3490" t="s">
        <v>3733</v>
      </c>
      <c r="C3490">
        <v>35</v>
      </c>
      <c r="D3490" t="s">
        <v>22</v>
      </c>
      <c r="E3490">
        <v>3519303</v>
      </c>
    </row>
    <row r="3491" spans="1:5" x14ac:dyDescent="0.35">
      <c r="A3491">
        <v>3519402</v>
      </c>
      <c r="B3491" t="s">
        <v>3734</v>
      </c>
      <c r="C3491">
        <v>35</v>
      </c>
      <c r="D3491" t="s">
        <v>22</v>
      </c>
      <c r="E3491">
        <v>3519402</v>
      </c>
    </row>
    <row r="3492" spans="1:5" x14ac:dyDescent="0.35">
      <c r="A3492">
        <v>3519501</v>
      </c>
      <c r="B3492" t="s">
        <v>3735</v>
      </c>
      <c r="C3492">
        <v>35</v>
      </c>
      <c r="D3492" t="s">
        <v>22</v>
      </c>
      <c r="E3492">
        <v>3519501</v>
      </c>
    </row>
    <row r="3493" spans="1:5" x14ac:dyDescent="0.35">
      <c r="A3493">
        <v>3519600</v>
      </c>
      <c r="B3493" t="s">
        <v>3736</v>
      </c>
      <c r="C3493">
        <v>35</v>
      </c>
      <c r="D3493" t="s">
        <v>22</v>
      </c>
      <c r="E3493">
        <v>3519600</v>
      </c>
    </row>
    <row r="3494" spans="1:5" x14ac:dyDescent="0.35">
      <c r="A3494">
        <v>3519709</v>
      </c>
      <c r="B3494" t="s">
        <v>3737</v>
      </c>
      <c r="C3494">
        <v>35</v>
      </c>
      <c r="D3494" t="s">
        <v>22</v>
      </c>
      <c r="E3494">
        <v>3519709</v>
      </c>
    </row>
    <row r="3495" spans="1:5" x14ac:dyDescent="0.35">
      <c r="A3495">
        <v>3519808</v>
      </c>
      <c r="B3495" t="s">
        <v>3738</v>
      </c>
      <c r="C3495">
        <v>35</v>
      </c>
      <c r="D3495" t="s">
        <v>22</v>
      </c>
      <c r="E3495">
        <v>3519808</v>
      </c>
    </row>
    <row r="3496" spans="1:5" x14ac:dyDescent="0.35">
      <c r="A3496">
        <v>3519907</v>
      </c>
      <c r="B3496" t="s">
        <v>3739</v>
      </c>
      <c r="C3496">
        <v>35</v>
      </c>
      <c r="D3496" t="s">
        <v>22</v>
      </c>
      <c r="E3496">
        <v>3519907</v>
      </c>
    </row>
    <row r="3497" spans="1:5" x14ac:dyDescent="0.35">
      <c r="A3497">
        <v>3520004</v>
      </c>
      <c r="B3497" t="s">
        <v>3740</v>
      </c>
      <c r="C3497">
        <v>35</v>
      </c>
      <c r="D3497" t="s">
        <v>22</v>
      </c>
      <c r="E3497">
        <v>3520004</v>
      </c>
    </row>
    <row r="3498" spans="1:5" x14ac:dyDescent="0.35">
      <c r="A3498">
        <v>3520103</v>
      </c>
      <c r="B3498" t="s">
        <v>3741</v>
      </c>
      <c r="C3498">
        <v>35</v>
      </c>
      <c r="D3498" t="s">
        <v>22</v>
      </c>
      <c r="E3498">
        <v>3520103</v>
      </c>
    </row>
    <row r="3499" spans="1:5" x14ac:dyDescent="0.35">
      <c r="A3499">
        <v>3520202</v>
      </c>
      <c r="B3499" t="s">
        <v>3742</v>
      </c>
      <c r="C3499">
        <v>35</v>
      </c>
      <c r="D3499" t="s">
        <v>22</v>
      </c>
      <c r="E3499">
        <v>3520202</v>
      </c>
    </row>
    <row r="3500" spans="1:5" x14ac:dyDescent="0.35">
      <c r="A3500">
        <v>3520301</v>
      </c>
      <c r="B3500" t="s">
        <v>3743</v>
      </c>
      <c r="C3500">
        <v>35</v>
      </c>
      <c r="D3500" t="s">
        <v>22</v>
      </c>
      <c r="E3500">
        <v>3520301</v>
      </c>
    </row>
    <row r="3501" spans="1:5" x14ac:dyDescent="0.35">
      <c r="A3501">
        <v>3520400</v>
      </c>
      <c r="B3501" t="s">
        <v>3744</v>
      </c>
      <c r="C3501">
        <v>35</v>
      </c>
      <c r="D3501" t="s">
        <v>22</v>
      </c>
      <c r="E3501">
        <v>3520400</v>
      </c>
    </row>
    <row r="3502" spans="1:5" x14ac:dyDescent="0.35">
      <c r="A3502">
        <v>3520426</v>
      </c>
      <c r="B3502" t="s">
        <v>3745</v>
      </c>
      <c r="C3502">
        <v>35</v>
      </c>
      <c r="D3502" t="s">
        <v>22</v>
      </c>
      <c r="E3502">
        <v>3520426</v>
      </c>
    </row>
    <row r="3503" spans="1:5" x14ac:dyDescent="0.35">
      <c r="A3503">
        <v>3520442</v>
      </c>
      <c r="B3503" t="s">
        <v>3746</v>
      </c>
      <c r="C3503">
        <v>35</v>
      </c>
      <c r="D3503" t="s">
        <v>22</v>
      </c>
      <c r="E3503">
        <v>3520442</v>
      </c>
    </row>
    <row r="3504" spans="1:5" x14ac:dyDescent="0.35">
      <c r="A3504">
        <v>3520509</v>
      </c>
      <c r="B3504" t="s">
        <v>3747</v>
      </c>
      <c r="C3504">
        <v>35</v>
      </c>
      <c r="D3504" t="s">
        <v>22</v>
      </c>
      <c r="E3504">
        <v>3520509</v>
      </c>
    </row>
    <row r="3505" spans="1:5" x14ac:dyDescent="0.35">
      <c r="A3505">
        <v>3520608</v>
      </c>
      <c r="B3505" t="s">
        <v>3748</v>
      </c>
      <c r="C3505">
        <v>35</v>
      </c>
      <c r="D3505" t="s">
        <v>22</v>
      </c>
      <c r="E3505">
        <v>3520608</v>
      </c>
    </row>
    <row r="3506" spans="1:5" x14ac:dyDescent="0.35">
      <c r="A3506">
        <v>3520707</v>
      </c>
      <c r="B3506" t="s">
        <v>3749</v>
      </c>
      <c r="C3506">
        <v>35</v>
      </c>
      <c r="D3506" t="s">
        <v>22</v>
      </c>
      <c r="E3506">
        <v>3520707</v>
      </c>
    </row>
    <row r="3507" spans="1:5" x14ac:dyDescent="0.35">
      <c r="A3507">
        <v>3520806</v>
      </c>
      <c r="B3507" t="s">
        <v>3750</v>
      </c>
      <c r="C3507">
        <v>35</v>
      </c>
      <c r="D3507" t="s">
        <v>22</v>
      </c>
      <c r="E3507">
        <v>3520806</v>
      </c>
    </row>
    <row r="3508" spans="1:5" x14ac:dyDescent="0.35">
      <c r="A3508">
        <v>3520905</v>
      </c>
      <c r="B3508" t="s">
        <v>3751</v>
      </c>
      <c r="C3508">
        <v>35</v>
      </c>
      <c r="D3508" t="s">
        <v>22</v>
      </c>
      <c r="E3508">
        <v>3520905</v>
      </c>
    </row>
    <row r="3509" spans="1:5" x14ac:dyDescent="0.35">
      <c r="A3509">
        <v>3521002</v>
      </c>
      <c r="B3509" t="s">
        <v>3752</v>
      </c>
      <c r="C3509">
        <v>35</v>
      </c>
      <c r="D3509" t="s">
        <v>22</v>
      </c>
      <c r="E3509">
        <v>3521002</v>
      </c>
    </row>
    <row r="3510" spans="1:5" x14ac:dyDescent="0.35">
      <c r="A3510">
        <v>3521101</v>
      </c>
      <c r="B3510" t="s">
        <v>3753</v>
      </c>
      <c r="C3510">
        <v>35</v>
      </c>
      <c r="D3510" t="s">
        <v>22</v>
      </c>
      <c r="E3510">
        <v>3521101</v>
      </c>
    </row>
    <row r="3511" spans="1:5" x14ac:dyDescent="0.35">
      <c r="A3511">
        <v>3521150</v>
      </c>
      <c r="B3511" t="s">
        <v>3754</v>
      </c>
      <c r="C3511">
        <v>35</v>
      </c>
      <c r="D3511" t="s">
        <v>22</v>
      </c>
      <c r="E3511">
        <v>3521150</v>
      </c>
    </row>
    <row r="3512" spans="1:5" x14ac:dyDescent="0.35">
      <c r="A3512">
        <v>3521200</v>
      </c>
      <c r="B3512" t="s">
        <v>3755</v>
      </c>
      <c r="C3512">
        <v>35</v>
      </c>
      <c r="D3512" t="s">
        <v>22</v>
      </c>
      <c r="E3512">
        <v>3521200</v>
      </c>
    </row>
    <row r="3513" spans="1:5" x14ac:dyDescent="0.35">
      <c r="A3513">
        <v>3521309</v>
      </c>
      <c r="B3513" t="s">
        <v>3756</v>
      </c>
      <c r="C3513">
        <v>35</v>
      </c>
      <c r="D3513" t="s">
        <v>22</v>
      </c>
      <c r="E3513">
        <v>3521309</v>
      </c>
    </row>
    <row r="3514" spans="1:5" x14ac:dyDescent="0.35">
      <c r="A3514">
        <v>3521408</v>
      </c>
      <c r="B3514" t="s">
        <v>3757</v>
      </c>
      <c r="C3514">
        <v>35</v>
      </c>
      <c r="D3514" t="s">
        <v>22</v>
      </c>
      <c r="E3514">
        <v>3521408</v>
      </c>
    </row>
    <row r="3515" spans="1:5" x14ac:dyDescent="0.35">
      <c r="A3515">
        <v>3521507</v>
      </c>
      <c r="B3515" t="s">
        <v>3758</v>
      </c>
      <c r="C3515">
        <v>35</v>
      </c>
      <c r="D3515" t="s">
        <v>22</v>
      </c>
      <c r="E3515">
        <v>3521507</v>
      </c>
    </row>
    <row r="3516" spans="1:5" x14ac:dyDescent="0.35">
      <c r="A3516">
        <v>3521606</v>
      </c>
      <c r="B3516" t="s">
        <v>3759</v>
      </c>
      <c r="C3516">
        <v>35</v>
      </c>
      <c r="D3516" t="s">
        <v>22</v>
      </c>
      <c r="E3516">
        <v>3521606</v>
      </c>
    </row>
    <row r="3517" spans="1:5" x14ac:dyDescent="0.35">
      <c r="A3517">
        <v>3521705</v>
      </c>
      <c r="B3517" t="s">
        <v>3760</v>
      </c>
      <c r="C3517">
        <v>35</v>
      </c>
      <c r="D3517" t="s">
        <v>22</v>
      </c>
      <c r="E3517">
        <v>3521705</v>
      </c>
    </row>
    <row r="3518" spans="1:5" x14ac:dyDescent="0.35">
      <c r="A3518">
        <v>3521804</v>
      </c>
      <c r="B3518" t="s">
        <v>3761</v>
      </c>
      <c r="C3518">
        <v>35</v>
      </c>
      <c r="D3518" t="s">
        <v>22</v>
      </c>
      <c r="E3518">
        <v>3521804</v>
      </c>
    </row>
    <row r="3519" spans="1:5" x14ac:dyDescent="0.35">
      <c r="A3519">
        <v>3521903</v>
      </c>
      <c r="B3519" t="s">
        <v>3762</v>
      </c>
      <c r="C3519">
        <v>35</v>
      </c>
      <c r="D3519" t="s">
        <v>22</v>
      </c>
      <c r="E3519">
        <v>3521903</v>
      </c>
    </row>
    <row r="3520" spans="1:5" x14ac:dyDescent="0.35">
      <c r="A3520">
        <v>3522000</v>
      </c>
      <c r="B3520" t="s">
        <v>3763</v>
      </c>
      <c r="C3520">
        <v>35</v>
      </c>
      <c r="D3520" t="s">
        <v>22</v>
      </c>
      <c r="E3520">
        <v>3522000</v>
      </c>
    </row>
    <row r="3521" spans="1:5" x14ac:dyDescent="0.35">
      <c r="A3521">
        <v>3522109</v>
      </c>
      <c r="B3521" t="s">
        <v>3764</v>
      </c>
      <c r="C3521">
        <v>35</v>
      </c>
      <c r="D3521" t="s">
        <v>22</v>
      </c>
      <c r="E3521">
        <v>3522109</v>
      </c>
    </row>
    <row r="3522" spans="1:5" x14ac:dyDescent="0.35">
      <c r="A3522">
        <v>3522158</v>
      </c>
      <c r="B3522" t="s">
        <v>3765</v>
      </c>
      <c r="C3522">
        <v>35</v>
      </c>
      <c r="D3522" t="s">
        <v>22</v>
      </c>
      <c r="E3522">
        <v>3522158</v>
      </c>
    </row>
    <row r="3523" spans="1:5" x14ac:dyDescent="0.35">
      <c r="A3523">
        <v>3522208</v>
      </c>
      <c r="B3523" t="s">
        <v>3766</v>
      </c>
      <c r="C3523">
        <v>35</v>
      </c>
      <c r="D3523" t="s">
        <v>22</v>
      </c>
      <c r="E3523">
        <v>3522208</v>
      </c>
    </row>
    <row r="3524" spans="1:5" x14ac:dyDescent="0.35">
      <c r="A3524">
        <v>3522307</v>
      </c>
      <c r="B3524" t="s">
        <v>3767</v>
      </c>
      <c r="C3524">
        <v>35</v>
      </c>
      <c r="D3524" t="s">
        <v>22</v>
      </c>
      <c r="E3524">
        <v>3522307</v>
      </c>
    </row>
    <row r="3525" spans="1:5" x14ac:dyDescent="0.35">
      <c r="A3525">
        <v>3522406</v>
      </c>
      <c r="B3525" t="s">
        <v>2899</v>
      </c>
      <c r="C3525">
        <v>35</v>
      </c>
      <c r="D3525" t="s">
        <v>22</v>
      </c>
      <c r="E3525">
        <v>3522406</v>
      </c>
    </row>
    <row r="3526" spans="1:5" x14ac:dyDescent="0.35">
      <c r="A3526">
        <v>3522505</v>
      </c>
      <c r="B3526" t="s">
        <v>3768</v>
      </c>
      <c r="C3526">
        <v>35</v>
      </c>
      <c r="D3526" t="s">
        <v>22</v>
      </c>
      <c r="E3526">
        <v>3522505</v>
      </c>
    </row>
    <row r="3527" spans="1:5" x14ac:dyDescent="0.35">
      <c r="A3527">
        <v>3522604</v>
      </c>
      <c r="B3527" t="s">
        <v>3769</v>
      </c>
      <c r="C3527">
        <v>35</v>
      </c>
      <c r="D3527" t="s">
        <v>22</v>
      </c>
      <c r="E3527">
        <v>3522604</v>
      </c>
    </row>
    <row r="3528" spans="1:5" x14ac:dyDescent="0.35">
      <c r="A3528">
        <v>3522653</v>
      </c>
      <c r="B3528" t="s">
        <v>3770</v>
      </c>
      <c r="C3528">
        <v>35</v>
      </c>
      <c r="D3528" t="s">
        <v>22</v>
      </c>
      <c r="E3528">
        <v>3522653</v>
      </c>
    </row>
    <row r="3529" spans="1:5" x14ac:dyDescent="0.35">
      <c r="A3529">
        <v>3522703</v>
      </c>
      <c r="B3529" t="s">
        <v>3771</v>
      </c>
      <c r="C3529">
        <v>35</v>
      </c>
      <c r="D3529" t="s">
        <v>22</v>
      </c>
      <c r="E3529">
        <v>3522703</v>
      </c>
    </row>
    <row r="3530" spans="1:5" x14ac:dyDescent="0.35">
      <c r="A3530">
        <v>3522802</v>
      </c>
      <c r="B3530" t="s">
        <v>1686</v>
      </c>
      <c r="C3530">
        <v>35</v>
      </c>
      <c r="D3530" t="s">
        <v>22</v>
      </c>
      <c r="E3530">
        <v>3522802</v>
      </c>
    </row>
    <row r="3531" spans="1:5" x14ac:dyDescent="0.35">
      <c r="A3531">
        <v>3522901</v>
      </c>
      <c r="B3531" t="s">
        <v>3772</v>
      </c>
      <c r="C3531">
        <v>35</v>
      </c>
      <c r="D3531" t="s">
        <v>22</v>
      </c>
      <c r="E3531">
        <v>3522901</v>
      </c>
    </row>
    <row r="3532" spans="1:5" x14ac:dyDescent="0.35">
      <c r="A3532">
        <v>3523008</v>
      </c>
      <c r="B3532" t="s">
        <v>3773</v>
      </c>
      <c r="C3532">
        <v>35</v>
      </c>
      <c r="D3532" t="s">
        <v>22</v>
      </c>
      <c r="E3532">
        <v>3523008</v>
      </c>
    </row>
    <row r="3533" spans="1:5" x14ac:dyDescent="0.35">
      <c r="A3533">
        <v>3523107</v>
      </c>
      <c r="B3533" t="s">
        <v>3774</v>
      </c>
      <c r="C3533">
        <v>35</v>
      </c>
      <c r="D3533" t="s">
        <v>22</v>
      </c>
      <c r="E3533">
        <v>3523107</v>
      </c>
    </row>
    <row r="3534" spans="1:5" x14ac:dyDescent="0.35">
      <c r="A3534">
        <v>3523206</v>
      </c>
      <c r="B3534" t="s">
        <v>3775</v>
      </c>
      <c r="C3534">
        <v>35</v>
      </c>
      <c r="D3534" t="s">
        <v>22</v>
      </c>
      <c r="E3534">
        <v>3523206</v>
      </c>
    </row>
    <row r="3535" spans="1:5" x14ac:dyDescent="0.35">
      <c r="A3535">
        <v>3523305</v>
      </c>
      <c r="B3535" t="s">
        <v>3776</v>
      </c>
      <c r="C3535">
        <v>35</v>
      </c>
      <c r="D3535" t="s">
        <v>22</v>
      </c>
      <c r="E3535">
        <v>3523305</v>
      </c>
    </row>
    <row r="3536" spans="1:5" x14ac:dyDescent="0.35">
      <c r="A3536">
        <v>3523404</v>
      </c>
      <c r="B3536" t="s">
        <v>3777</v>
      </c>
      <c r="C3536">
        <v>35</v>
      </c>
      <c r="D3536" t="s">
        <v>22</v>
      </c>
      <c r="E3536">
        <v>3523404</v>
      </c>
    </row>
    <row r="3537" spans="1:5" x14ac:dyDescent="0.35">
      <c r="A3537">
        <v>3523503</v>
      </c>
      <c r="B3537" t="s">
        <v>3778</v>
      </c>
      <c r="C3537">
        <v>35</v>
      </c>
      <c r="D3537" t="s">
        <v>22</v>
      </c>
      <c r="E3537">
        <v>3523503</v>
      </c>
    </row>
    <row r="3538" spans="1:5" x14ac:dyDescent="0.35">
      <c r="A3538">
        <v>3523602</v>
      </c>
      <c r="B3538" t="s">
        <v>3779</v>
      </c>
      <c r="C3538">
        <v>35</v>
      </c>
      <c r="D3538" t="s">
        <v>22</v>
      </c>
      <c r="E3538">
        <v>3523602</v>
      </c>
    </row>
    <row r="3539" spans="1:5" x14ac:dyDescent="0.35">
      <c r="A3539">
        <v>3523701</v>
      </c>
      <c r="B3539" t="s">
        <v>3780</v>
      </c>
      <c r="C3539">
        <v>35</v>
      </c>
      <c r="D3539" t="s">
        <v>22</v>
      </c>
      <c r="E3539">
        <v>3523701</v>
      </c>
    </row>
    <row r="3540" spans="1:5" x14ac:dyDescent="0.35">
      <c r="A3540">
        <v>3523800</v>
      </c>
      <c r="B3540" t="s">
        <v>3781</v>
      </c>
      <c r="C3540">
        <v>35</v>
      </c>
      <c r="D3540" t="s">
        <v>22</v>
      </c>
      <c r="E3540">
        <v>3523800</v>
      </c>
    </row>
    <row r="3541" spans="1:5" x14ac:dyDescent="0.35">
      <c r="A3541">
        <v>3523909</v>
      </c>
      <c r="B3541" t="s">
        <v>3782</v>
      </c>
      <c r="C3541">
        <v>35</v>
      </c>
      <c r="D3541" t="s">
        <v>22</v>
      </c>
      <c r="E3541">
        <v>3523909</v>
      </c>
    </row>
    <row r="3542" spans="1:5" x14ac:dyDescent="0.35">
      <c r="A3542">
        <v>3524006</v>
      </c>
      <c r="B3542" t="s">
        <v>3783</v>
      </c>
      <c r="C3542">
        <v>35</v>
      </c>
      <c r="D3542" t="s">
        <v>22</v>
      </c>
      <c r="E3542">
        <v>3524006</v>
      </c>
    </row>
    <row r="3543" spans="1:5" x14ac:dyDescent="0.35">
      <c r="A3543">
        <v>3524105</v>
      </c>
      <c r="B3543" t="s">
        <v>3784</v>
      </c>
      <c r="C3543">
        <v>35</v>
      </c>
      <c r="D3543" t="s">
        <v>22</v>
      </c>
      <c r="E3543">
        <v>3524105</v>
      </c>
    </row>
    <row r="3544" spans="1:5" x14ac:dyDescent="0.35">
      <c r="A3544">
        <v>3524204</v>
      </c>
      <c r="B3544" t="s">
        <v>2332</v>
      </c>
      <c r="C3544">
        <v>35</v>
      </c>
      <c r="D3544" t="s">
        <v>22</v>
      </c>
      <c r="E3544">
        <v>3524204</v>
      </c>
    </row>
    <row r="3545" spans="1:5" x14ac:dyDescent="0.35">
      <c r="A3545">
        <v>3524303</v>
      </c>
      <c r="B3545" t="s">
        <v>3785</v>
      </c>
      <c r="C3545">
        <v>35</v>
      </c>
      <c r="D3545" t="s">
        <v>22</v>
      </c>
      <c r="E3545">
        <v>3524303</v>
      </c>
    </row>
    <row r="3546" spans="1:5" x14ac:dyDescent="0.35">
      <c r="A3546">
        <v>3524402</v>
      </c>
      <c r="B3546" t="s">
        <v>3786</v>
      </c>
      <c r="C3546">
        <v>35</v>
      </c>
      <c r="D3546" t="s">
        <v>22</v>
      </c>
      <c r="E3546">
        <v>3524402</v>
      </c>
    </row>
    <row r="3547" spans="1:5" x14ac:dyDescent="0.35">
      <c r="A3547">
        <v>3524501</v>
      </c>
      <c r="B3547" t="s">
        <v>3787</v>
      </c>
      <c r="C3547">
        <v>35</v>
      </c>
      <c r="D3547" t="s">
        <v>22</v>
      </c>
      <c r="E3547">
        <v>3524501</v>
      </c>
    </row>
    <row r="3548" spans="1:5" x14ac:dyDescent="0.35">
      <c r="A3548">
        <v>3524600</v>
      </c>
      <c r="B3548" t="s">
        <v>3788</v>
      </c>
      <c r="C3548">
        <v>35</v>
      </c>
      <c r="D3548" t="s">
        <v>22</v>
      </c>
      <c r="E3548">
        <v>3524600</v>
      </c>
    </row>
    <row r="3549" spans="1:5" x14ac:dyDescent="0.35">
      <c r="A3549">
        <v>3524709</v>
      </c>
      <c r="B3549" t="s">
        <v>3789</v>
      </c>
      <c r="C3549">
        <v>35</v>
      </c>
      <c r="D3549" t="s">
        <v>22</v>
      </c>
      <c r="E3549">
        <v>3524709</v>
      </c>
    </row>
    <row r="3550" spans="1:5" x14ac:dyDescent="0.35">
      <c r="A3550">
        <v>3524808</v>
      </c>
      <c r="B3550" t="s">
        <v>3790</v>
      </c>
      <c r="C3550">
        <v>35</v>
      </c>
      <c r="D3550" t="s">
        <v>22</v>
      </c>
      <c r="E3550">
        <v>3524808</v>
      </c>
    </row>
    <row r="3551" spans="1:5" x14ac:dyDescent="0.35">
      <c r="A3551">
        <v>3524907</v>
      </c>
      <c r="B3551" t="s">
        <v>3791</v>
      </c>
      <c r="C3551">
        <v>35</v>
      </c>
      <c r="D3551" t="s">
        <v>22</v>
      </c>
      <c r="E3551">
        <v>3524907</v>
      </c>
    </row>
    <row r="3552" spans="1:5" x14ac:dyDescent="0.35">
      <c r="A3552">
        <v>3525003</v>
      </c>
      <c r="B3552" t="s">
        <v>3792</v>
      </c>
      <c r="C3552">
        <v>35</v>
      </c>
      <c r="D3552" t="s">
        <v>22</v>
      </c>
      <c r="E3552">
        <v>3525003</v>
      </c>
    </row>
    <row r="3553" spans="1:5" x14ac:dyDescent="0.35">
      <c r="A3553">
        <v>3525102</v>
      </c>
      <c r="B3553" t="s">
        <v>3793</v>
      </c>
      <c r="C3553">
        <v>35</v>
      </c>
      <c r="D3553" t="s">
        <v>22</v>
      </c>
      <c r="E3553">
        <v>3525102</v>
      </c>
    </row>
    <row r="3554" spans="1:5" x14ac:dyDescent="0.35">
      <c r="A3554">
        <v>3525201</v>
      </c>
      <c r="B3554" t="s">
        <v>3794</v>
      </c>
      <c r="C3554">
        <v>35</v>
      </c>
      <c r="D3554" t="s">
        <v>22</v>
      </c>
      <c r="E3554">
        <v>3525201</v>
      </c>
    </row>
    <row r="3555" spans="1:5" x14ac:dyDescent="0.35">
      <c r="A3555">
        <v>3525300</v>
      </c>
      <c r="B3555" t="s">
        <v>3795</v>
      </c>
      <c r="C3555">
        <v>35</v>
      </c>
      <c r="D3555" t="s">
        <v>22</v>
      </c>
      <c r="E3555">
        <v>3525300</v>
      </c>
    </row>
    <row r="3556" spans="1:5" x14ac:dyDescent="0.35">
      <c r="A3556">
        <v>3525409</v>
      </c>
      <c r="B3556" t="s">
        <v>3796</v>
      </c>
      <c r="C3556">
        <v>35</v>
      </c>
      <c r="D3556" t="s">
        <v>22</v>
      </c>
      <c r="E3556">
        <v>3525409</v>
      </c>
    </row>
    <row r="3557" spans="1:5" x14ac:dyDescent="0.35">
      <c r="A3557">
        <v>3525508</v>
      </c>
      <c r="B3557" t="s">
        <v>3797</v>
      </c>
      <c r="C3557">
        <v>35</v>
      </c>
      <c r="D3557" t="s">
        <v>22</v>
      </c>
      <c r="E3557">
        <v>3525508</v>
      </c>
    </row>
    <row r="3558" spans="1:5" x14ac:dyDescent="0.35">
      <c r="A3558">
        <v>3525607</v>
      </c>
      <c r="B3558" t="s">
        <v>3798</v>
      </c>
      <c r="C3558">
        <v>35</v>
      </c>
      <c r="D3558" t="s">
        <v>22</v>
      </c>
      <c r="E3558">
        <v>3525607</v>
      </c>
    </row>
    <row r="3559" spans="1:5" x14ac:dyDescent="0.35">
      <c r="A3559">
        <v>3525706</v>
      </c>
      <c r="B3559" t="s">
        <v>3799</v>
      </c>
      <c r="C3559">
        <v>35</v>
      </c>
      <c r="D3559" t="s">
        <v>22</v>
      </c>
      <c r="E3559">
        <v>3525706</v>
      </c>
    </row>
    <row r="3560" spans="1:5" x14ac:dyDescent="0.35">
      <c r="A3560">
        <v>3525805</v>
      </c>
      <c r="B3560" t="s">
        <v>3800</v>
      </c>
      <c r="C3560">
        <v>35</v>
      </c>
      <c r="D3560" t="s">
        <v>22</v>
      </c>
      <c r="E3560">
        <v>3525805</v>
      </c>
    </row>
    <row r="3561" spans="1:5" x14ac:dyDescent="0.35">
      <c r="A3561">
        <v>3525854</v>
      </c>
      <c r="B3561" t="s">
        <v>3801</v>
      </c>
      <c r="C3561">
        <v>35</v>
      </c>
      <c r="D3561" t="s">
        <v>22</v>
      </c>
      <c r="E3561">
        <v>3525854</v>
      </c>
    </row>
    <row r="3562" spans="1:5" x14ac:dyDescent="0.35">
      <c r="A3562">
        <v>3525904</v>
      </c>
      <c r="B3562" t="s">
        <v>3802</v>
      </c>
      <c r="C3562">
        <v>35</v>
      </c>
      <c r="D3562" t="s">
        <v>22</v>
      </c>
      <c r="E3562">
        <v>3525904</v>
      </c>
    </row>
    <row r="3563" spans="1:5" x14ac:dyDescent="0.35">
      <c r="A3563">
        <v>3526001</v>
      </c>
      <c r="B3563" t="s">
        <v>3803</v>
      </c>
      <c r="C3563">
        <v>35</v>
      </c>
      <c r="D3563" t="s">
        <v>22</v>
      </c>
      <c r="E3563">
        <v>3526001</v>
      </c>
    </row>
    <row r="3564" spans="1:5" x14ac:dyDescent="0.35">
      <c r="A3564">
        <v>3526100</v>
      </c>
      <c r="B3564" t="s">
        <v>3804</v>
      </c>
      <c r="C3564">
        <v>35</v>
      </c>
      <c r="D3564" t="s">
        <v>22</v>
      </c>
      <c r="E3564">
        <v>3526100</v>
      </c>
    </row>
    <row r="3565" spans="1:5" x14ac:dyDescent="0.35">
      <c r="A3565">
        <v>3526209</v>
      </c>
      <c r="B3565" t="s">
        <v>3805</v>
      </c>
      <c r="C3565">
        <v>35</v>
      </c>
      <c r="D3565" t="s">
        <v>22</v>
      </c>
      <c r="E3565">
        <v>3526209</v>
      </c>
    </row>
    <row r="3566" spans="1:5" x14ac:dyDescent="0.35">
      <c r="A3566">
        <v>3526308</v>
      </c>
      <c r="B3566" t="s">
        <v>3806</v>
      </c>
      <c r="C3566">
        <v>35</v>
      </c>
      <c r="D3566" t="s">
        <v>22</v>
      </c>
      <c r="E3566">
        <v>3526308</v>
      </c>
    </row>
    <row r="3567" spans="1:5" x14ac:dyDescent="0.35">
      <c r="A3567">
        <v>3526407</v>
      </c>
      <c r="B3567" t="s">
        <v>3807</v>
      </c>
      <c r="C3567">
        <v>35</v>
      </c>
      <c r="D3567" t="s">
        <v>22</v>
      </c>
      <c r="E3567">
        <v>3526407</v>
      </c>
    </row>
    <row r="3568" spans="1:5" x14ac:dyDescent="0.35">
      <c r="A3568">
        <v>3526506</v>
      </c>
      <c r="B3568" t="s">
        <v>3808</v>
      </c>
      <c r="C3568">
        <v>35</v>
      </c>
      <c r="D3568" t="s">
        <v>22</v>
      </c>
      <c r="E3568">
        <v>3526506</v>
      </c>
    </row>
    <row r="3569" spans="1:5" x14ac:dyDescent="0.35">
      <c r="A3569">
        <v>3526605</v>
      </c>
      <c r="B3569" t="s">
        <v>3809</v>
      </c>
      <c r="C3569">
        <v>35</v>
      </c>
      <c r="D3569" t="s">
        <v>22</v>
      </c>
      <c r="E3569">
        <v>3526605</v>
      </c>
    </row>
    <row r="3570" spans="1:5" x14ac:dyDescent="0.35">
      <c r="A3570">
        <v>3526704</v>
      </c>
      <c r="B3570" t="s">
        <v>3810</v>
      </c>
      <c r="C3570">
        <v>35</v>
      </c>
      <c r="D3570" t="s">
        <v>22</v>
      </c>
      <c r="E3570">
        <v>3526704</v>
      </c>
    </row>
    <row r="3571" spans="1:5" x14ac:dyDescent="0.35">
      <c r="A3571">
        <v>3526803</v>
      </c>
      <c r="B3571" t="s">
        <v>3811</v>
      </c>
      <c r="C3571">
        <v>35</v>
      </c>
      <c r="D3571" t="s">
        <v>22</v>
      </c>
      <c r="E3571">
        <v>3526803</v>
      </c>
    </row>
    <row r="3572" spans="1:5" x14ac:dyDescent="0.35">
      <c r="A3572">
        <v>3526902</v>
      </c>
      <c r="B3572" t="s">
        <v>3812</v>
      </c>
      <c r="C3572">
        <v>35</v>
      </c>
      <c r="D3572" t="s">
        <v>22</v>
      </c>
      <c r="E3572">
        <v>3526902</v>
      </c>
    </row>
    <row r="3573" spans="1:5" x14ac:dyDescent="0.35">
      <c r="A3573">
        <v>3527009</v>
      </c>
      <c r="B3573" t="s">
        <v>3813</v>
      </c>
      <c r="C3573">
        <v>35</v>
      </c>
      <c r="D3573" t="s">
        <v>22</v>
      </c>
      <c r="E3573">
        <v>3527009</v>
      </c>
    </row>
    <row r="3574" spans="1:5" x14ac:dyDescent="0.35">
      <c r="A3574">
        <v>3527108</v>
      </c>
      <c r="B3574" t="s">
        <v>3814</v>
      </c>
      <c r="C3574">
        <v>35</v>
      </c>
      <c r="D3574" t="s">
        <v>22</v>
      </c>
      <c r="E3574">
        <v>3527108</v>
      </c>
    </row>
    <row r="3575" spans="1:5" x14ac:dyDescent="0.35">
      <c r="A3575">
        <v>3527207</v>
      </c>
      <c r="B3575" t="s">
        <v>3815</v>
      </c>
      <c r="C3575">
        <v>35</v>
      </c>
      <c r="D3575" t="s">
        <v>22</v>
      </c>
      <c r="E3575">
        <v>3527207</v>
      </c>
    </row>
    <row r="3576" spans="1:5" x14ac:dyDescent="0.35">
      <c r="A3576">
        <v>3527256</v>
      </c>
      <c r="B3576" t="s">
        <v>3816</v>
      </c>
      <c r="C3576">
        <v>35</v>
      </c>
      <c r="D3576" t="s">
        <v>22</v>
      </c>
      <c r="E3576">
        <v>3527256</v>
      </c>
    </row>
    <row r="3577" spans="1:5" x14ac:dyDescent="0.35">
      <c r="A3577">
        <v>3527306</v>
      </c>
      <c r="B3577" t="s">
        <v>3817</v>
      </c>
      <c r="C3577">
        <v>35</v>
      </c>
      <c r="D3577" t="s">
        <v>22</v>
      </c>
      <c r="E3577">
        <v>3527306</v>
      </c>
    </row>
    <row r="3578" spans="1:5" x14ac:dyDescent="0.35">
      <c r="A3578">
        <v>3527405</v>
      </c>
      <c r="B3578" t="s">
        <v>3818</v>
      </c>
      <c r="C3578">
        <v>35</v>
      </c>
      <c r="D3578" t="s">
        <v>22</v>
      </c>
      <c r="E3578">
        <v>3527405</v>
      </c>
    </row>
    <row r="3579" spans="1:5" x14ac:dyDescent="0.35">
      <c r="A3579">
        <v>3527504</v>
      </c>
      <c r="B3579" t="s">
        <v>3819</v>
      </c>
      <c r="C3579">
        <v>35</v>
      </c>
      <c r="D3579" t="s">
        <v>22</v>
      </c>
      <c r="E3579">
        <v>3527504</v>
      </c>
    </row>
    <row r="3580" spans="1:5" x14ac:dyDescent="0.35">
      <c r="A3580">
        <v>3527603</v>
      </c>
      <c r="B3580" t="s">
        <v>3820</v>
      </c>
      <c r="C3580">
        <v>35</v>
      </c>
      <c r="D3580" t="s">
        <v>22</v>
      </c>
      <c r="E3580">
        <v>3527603</v>
      </c>
    </row>
    <row r="3581" spans="1:5" x14ac:dyDescent="0.35">
      <c r="A3581">
        <v>3527702</v>
      </c>
      <c r="B3581" t="s">
        <v>3821</v>
      </c>
      <c r="C3581">
        <v>35</v>
      </c>
      <c r="D3581" t="s">
        <v>22</v>
      </c>
      <c r="E3581">
        <v>3527702</v>
      </c>
    </row>
    <row r="3582" spans="1:5" x14ac:dyDescent="0.35">
      <c r="A3582">
        <v>3527801</v>
      </c>
      <c r="B3582" t="s">
        <v>3822</v>
      </c>
      <c r="C3582">
        <v>35</v>
      </c>
      <c r="D3582" t="s">
        <v>22</v>
      </c>
      <c r="E3582">
        <v>3527801</v>
      </c>
    </row>
    <row r="3583" spans="1:5" x14ac:dyDescent="0.35">
      <c r="A3583">
        <v>3527900</v>
      </c>
      <c r="B3583" t="s">
        <v>3823</v>
      </c>
      <c r="C3583">
        <v>35</v>
      </c>
      <c r="D3583" t="s">
        <v>22</v>
      </c>
      <c r="E3583">
        <v>3527900</v>
      </c>
    </row>
    <row r="3584" spans="1:5" x14ac:dyDescent="0.35">
      <c r="A3584">
        <v>3528007</v>
      </c>
      <c r="B3584" t="s">
        <v>3824</v>
      </c>
      <c r="C3584">
        <v>35</v>
      </c>
      <c r="D3584" t="s">
        <v>22</v>
      </c>
      <c r="E3584">
        <v>3528007</v>
      </c>
    </row>
    <row r="3585" spans="1:5" x14ac:dyDescent="0.35">
      <c r="A3585">
        <v>3528106</v>
      </c>
      <c r="B3585" t="s">
        <v>3825</v>
      </c>
      <c r="C3585">
        <v>35</v>
      </c>
      <c r="D3585" t="s">
        <v>22</v>
      </c>
      <c r="E3585">
        <v>3528106</v>
      </c>
    </row>
    <row r="3586" spans="1:5" x14ac:dyDescent="0.35">
      <c r="A3586">
        <v>3528205</v>
      </c>
      <c r="B3586" t="s">
        <v>3826</v>
      </c>
      <c r="C3586">
        <v>35</v>
      </c>
      <c r="D3586" t="s">
        <v>22</v>
      </c>
      <c r="E3586">
        <v>3528205</v>
      </c>
    </row>
    <row r="3587" spans="1:5" x14ac:dyDescent="0.35">
      <c r="A3587">
        <v>3528304</v>
      </c>
      <c r="B3587" t="s">
        <v>3827</v>
      </c>
      <c r="C3587">
        <v>35</v>
      </c>
      <c r="D3587" t="s">
        <v>22</v>
      </c>
      <c r="E3587">
        <v>3528304</v>
      </c>
    </row>
    <row r="3588" spans="1:5" x14ac:dyDescent="0.35">
      <c r="A3588">
        <v>3528403</v>
      </c>
      <c r="B3588" t="s">
        <v>3828</v>
      </c>
      <c r="C3588">
        <v>35</v>
      </c>
      <c r="D3588" t="s">
        <v>22</v>
      </c>
      <c r="E3588">
        <v>3528403</v>
      </c>
    </row>
    <row r="3589" spans="1:5" x14ac:dyDescent="0.35">
      <c r="A3589">
        <v>3528502</v>
      </c>
      <c r="B3589" t="s">
        <v>3829</v>
      </c>
      <c r="C3589">
        <v>35</v>
      </c>
      <c r="D3589" t="s">
        <v>22</v>
      </c>
      <c r="E3589">
        <v>3528502</v>
      </c>
    </row>
    <row r="3590" spans="1:5" x14ac:dyDescent="0.35">
      <c r="A3590">
        <v>3528601</v>
      </c>
      <c r="B3590" t="s">
        <v>3830</v>
      </c>
      <c r="C3590">
        <v>35</v>
      </c>
      <c r="D3590" t="s">
        <v>22</v>
      </c>
      <c r="E3590">
        <v>3528601</v>
      </c>
    </row>
    <row r="3591" spans="1:5" x14ac:dyDescent="0.35">
      <c r="A3591">
        <v>3528700</v>
      </c>
      <c r="B3591" t="s">
        <v>3831</v>
      </c>
      <c r="C3591">
        <v>35</v>
      </c>
      <c r="D3591" t="s">
        <v>22</v>
      </c>
      <c r="E3591">
        <v>3528700</v>
      </c>
    </row>
    <row r="3592" spans="1:5" x14ac:dyDescent="0.35">
      <c r="A3592">
        <v>3528809</v>
      </c>
      <c r="B3592" t="s">
        <v>3832</v>
      </c>
      <c r="C3592">
        <v>35</v>
      </c>
      <c r="D3592" t="s">
        <v>22</v>
      </c>
      <c r="E3592">
        <v>3528809</v>
      </c>
    </row>
    <row r="3593" spans="1:5" x14ac:dyDescent="0.35">
      <c r="A3593">
        <v>3528858</v>
      </c>
      <c r="B3593" t="s">
        <v>3833</v>
      </c>
      <c r="C3593">
        <v>35</v>
      </c>
      <c r="D3593" t="s">
        <v>22</v>
      </c>
      <c r="E3593">
        <v>3528858</v>
      </c>
    </row>
    <row r="3594" spans="1:5" x14ac:dyDescent="0.35">
      <c r="A3594">
        <v>3528908</v>
      </c>
      <c r="B3594" t="s">
        <v>3834</v>
      </c>
      <c r="C3594">
        <v>35</v>
      </c>
      <c r="D3594" t="s">
        <v>22</v>
      </c>
      <c r="E3594">
        <v>3528908</v>
      </c>
    </row>
    <row r="3595" spans="1:5" x14ac:dyDescent="0.35">
      <c r="A3595">
        <v>3529005</v>
      </c>
      <c r="B3595" t="s">
        <v>3835</v>
      </c>
      <c r="C3595">
        <v>35</v>
      </c>
      <c r="D3595" t="s">
        <v>22</v>
      </c>
      <c r="E3595">
        <v>3529005</v>
      </c>
    </row>
    <row r="3596" spans="1:5" x14ac:dyDescent="0.35">
      <c r="A3596">
        <v>3529104</v>
      </c>
      <c r="B3596" t="s">
        <v>3836</v>
      </c>
      <c r="C3596">
        <v>35</v>
      </c>
      <c r="D3596" t="s">
        <v>22</v>
      </c>
      <c r="E3596">
        <v>3529104</v>
      </c>
    </row>
    <row r="3597" spans="1:5" x14ac:dyDescent="0.35">
      <c r="A3597">
        <v>3529203</v>
      </c>
      <c r="B3597" t="s">
        <v>3837</v>
      </c>
      <c r="C3597">
        <v>35</v>
      </c>
      <c r="D3597" t="s">
        <v>22</v>
      </c>
      <c r="E3597">
        <v>3529203</v>
      </c>
    </row>
    <row r="3598" spans="1:5" x14ac:dyDescent="0.35">
      <c r="A3598">
        <v>3529302</v>
      </c>
      <c r="B3598" t="s">
        <v>3838</v>
      </c>
      <c r="C3598">
        <v>35</v>
      </c>
      <c r="D3598" t="s">
        <v>22</v>
      </c>
      <c r="E3598">
        <v>3529302</v>
      </c>
    </row>
    <row r="3599" spans="1:5" x14ac:dyDescent="0.35">
      <c r="A3599">
        <v>3529401</v>
      </c>
      <c r="B3599" t="s">
        <v>3839</v>
      </c>
      <c r="C3599">
        <v>35</v>
      </c>
      <c r="D3599" t="s">
        <v>22</v>
      </c>
      <c r="E3599">
        <v>3529401</v>
      </c>
    </row>
    <row r="3600" spans="1:5" x14ac:dyDescent="0.35">
      <c r="A3600">
        <v>3529500</v>
      </c>
      <c r="B3600" t="s">
        <v>3840</v>
      </c>
      <c r="C3600">
        <v>35</v>
      </c>
      <c r="D3600" t="s">
        <v>22</v>
      </c>
      <c r="E3600">
        <v>3529500</v>
      </c>
    </row>
    <row r="3601" spans="1:5" x14ac:dyDescent="0.35">
      <c r="A3601">
        <v>3529609</v>
      </c>
      <c r="B3601" t="s">
        <v>3841</v>
      </c>
      <c r="C3601">
        <v>35</v>
      </c>
      <c r="D3601" t="s">
        <v>22</v>
      </c>
      <c r="E3601">
        <v>3529609</v>
      </c>
    </row>
    <row r="3602" spans="1:5" x14ac:dyDescent="0.35">
      <c r="A3602">
        <v>3529658</v>
      </c>
      <c r="B3602" t="s">
        <v>3842</v>
      </c>
      <c r="C3602">
        <v>35</v>
      </c>
      <c r="D3602" t="s">
        <v>22</v>
      </c>
      <c r="E3602">
        <v>3529658</v>
      </c>
    </row>
    <row r="3603" spans="1:5" x14ac:dyDescent="0.35">
      <c r="A3603">
        <v>3529708</v>
      </c>
      <c r="B3603" t="s">
        <v>3843</v>
      </c>
      <c r="C3603">
        <v>35</v>
      </c>
      <c r="D3603" t="s">
        <v>22</v>
      </c>
      <c r="E3603">
        <v>3529708</v>
      </c>
    </row>
    <row r="3604" spans="1:5" x14ac:dyDescent="0.35">
      <c r="A3604">
        <v>3529807</v>
      </c>
      <c r="B3604" t="s">
        <v>3844</v>
      </c>
      <c r="C3604">
        <v>35</v>
      </c>
      <c r="D3604" t="s">
        <v>22</v>
      </c>
      <c r="E3604">
        <v>3529807</v>
      </c>
    </row>
    <row r="3605" spans="1:5" x14ac:dyDescent="0.35">
      <c r="A3605">
        <v>3529906</v>
      </c>
      <c r="B3605" t="s">
        <v>3845</v>
      </c>
      <c r="C3605">
        <v>35</v>
      </c>
      <c r="D3605" t="s">
        <v>22</v>
      </c>
      <c r="E3605">
        <v>3529906</v>
      </c>
    </row>
    <row r="3606" spans="1:5" x14ac:dyDescent="0.35">
      <c r="A3606">
        <v>3530003</v>
      </c>
      <c r="B3606" t="s">
        <v>3846</v>
      </c>
      <c r="C3606">
        <v>35</v>
      </c>
      <c r="D3606" t="s">
        <v>22</v>
      </c>
      <c r="E3606">
        <v>3530003</v>
      </c>
    </row>
    <row r="3607" spans="1:5" x14ac:dyDescent="0.35">
      <c r="A3607">
        <v>3530102</v>
      </c>
      <c r="B3607" t="s">
        <v>3847</v>
      </c>
      <c r="C3607">
        <v>35</v>
      </c>
      <c r="D3607" t="s">
        <v>22</v>
      </c>
      <c r="E3607">
        <v>3530102</v>
      </c>
    </row>
    <row r="3608" spans="1:5" x14ac:dyDescent="0.35">
      <c r="A3608">
        <v>3530201</v>
      </c>
      <c r="B3608" t="s">
        <v>3848</v>
      </c>
      <c r="C3608">
        <v>35</v>
      </c>
      <c r="D3608" t="s">
        <v>22</v>
      </c>
      <c r="E3608">
        <v>3530201</v>
      </c>
    </row>
    <row r="3609" spans="1:5" x14ac:dyDescent="0.35">
      <c r="A3609">
        <v>3530300</v>
      </c>
      <c r="B3609" t="s">
        <v>3849</v>
      </c>
      <c r="C3609">
        <v>35</v>
      </c>
      <c r="D3609" t="s">
        <v>22</v>
      </c>
      <c r="E3609">
        <v>3530300</v>
      </c>
    </row>
    <row r="3610" spans="1:5" x14ac:dyDescent="0.35">
      <c r="A3610">
        <v>3530409</v>
      </c>
      <c r="B3610" t="s">
        <v>3850</v>
      </c>
      <c r="C3610">
        <v>35</v>
      </c>
      <c r="D3610" t="s">
        <v>22</v>
      </c>
      <c r="E3610">
        <v>3530409</v>
      </c>
    </row>
    <row r="3611" spans="1:5" x14ac:dyDescent="0.35">
      <c r="A3611">
        <v>3530508</v>
      </c>
      <c r="B3611" t="s">
        <v>3851</v>
      </c>
      <c r="C3611">
        <v>35</v>
      </c>
      <c r="D3611" t="s">
        <v>22</v>
      </c>
      <c r="E3611">
        <v>3530508</v>
      </c>
    </row>
    <row r="3612" spans="1:5" x14ac:dyDescent="0.35">
      <c r="A3612">
        <v>3530607</v>
      </c>
      <c r="B3612" t="s">
        <v>3852</v>
      </c>
      <c r="C3612">
        <v>35</v>
      </c>
      <c r="D3612" t="s">
        <v>22</v>
      </c>
      <c r="E3612">
        <v>3530607</v>
      </c>
    </row>
    <row r="3613" spans="1:5" x14ac:dyDescent="0.35">
      <c r="A3613">
        <v>3530706</v>
      </c>
      <c r="B3613" t="s">
        <v>3853</v>
      </c>
      <c r="C3613">
        <v>35</v>
      </c>
      <c r="D3613" t="s">
        <v>22</v>
      </c>
      <c r="E3613">
        <v>3530706</v>
      </c>
    </row>
    <row r="3614" spans="1:5" x14ac:dyDescent="0.35">
      <c r="A3614">
        <v>3530805</v>
      </c>
      <c r="B3614" t="s">
        <v>3854</v>
      </c>
      <c r="C3614">
        <v>35</v>
      </c>
      <c r="D3614" t="s">
        <v>22</v>
      </c>
      <c r="E3614">
        <v>3530805</v>
      </c>
    </row>
    <row r="3615" spans="1:5" x14ac:dyDescent="0.35">
      <c r="A3615">
        <v>3530904</v>
      </c>
      <c r="B3615" t="s">
        <v>3855</v>
      </c>
      <c r="C3615">
        <v>35</v>
      </c>
      <c r="D3615" t="s">
        <v>22</v>
      </c>
      <c r="E3615">
        <v>3530904</v>
      </c>
    </row>
    <row r="3616" spans="1:5" x14ac:dyDescent="0.35">
      <c r="A3616">
        <v>3531001</v>
      </c>
      <c r="B3616" t="s">
        <v>3856</v>
      </c>
      <c r="C3616">
        <v>35</v>
      </c>
      <c r="D3616" t="s">
        <v>22</v>
      </c>
      <c r="E3616">
        <v>3531001</v>
      </c>
    </row>
    <row r="3617" spans="1:5" x14ac:dyDescent="0.35">
      <c r="A3617">
        <v>3531100</v>
      </c>
      <c r="B3617" t="s">
        <v>3857</v>
      </c>
      <c r="C3617">
        <v>35</v>
      </c>
      <c r="D3617" t="s">
        <v>22</v>
      </c>
      <c r="E3617">
        <v>3531100</v>
      </c>
    </row>
    <row r="3618" spans="1:5" x14ac:dyDescent="0.35">
      <c r="A3618">
        <v>3531209</v>
      </c>
      <c r="B3618" t="s">
        <v>3858</v>
      </c>
      <c r="C3618">
        <v>35</v>
      </c>
      <c r="D3618" t="s">
        <v>22</v>
      </c>
      <c r="E3618">
        <v>3531209</v>
      </c>
    </row>
    <row r="3619" spans="1:5" x14ac:dyDescent="0.35">
      <c r="A3619">
        <v>3531308</v>
      </c>
      <c r="B3619" t="s">
        <v>3859</v>
      </c>
      <c r="C3619">
        <v>35</v>
      </c>
      <c r="D3619" t="s">
        <v>22</v>
      </c>
      <c r="E3619">
        <v>3531308</v>
      </c>
    </row>
    <row r="3620" spans="1:5" x14ac:dyDescent="0.35">
      <c r="A3620">
        <v>3531407</v>
      </c>
      <c r="B3620" t="s">
        <v>3860</v>
      </c>
      <c r="C3620">
        <v>35</v>
      </c>
      <c r="D3620" t="s">
        <v>22</v>
      </c>
      <c r="E3620">
        <v>3531407</v>
      </c>
    </row>
    <row r="3621" spans="1:5" x14ac:dyDescent="0.35">
      <c r="A3621">
        <v>3531506</v>
      </c>
      <c r="B3621" t="s">
        <v>3861</v>
      </c>
      <c r="C3621">
        <v>35</v>
      </c>
      <c r="D3621" t="s">
        <v>22</v>
      </c>
      <c r="E3621">
        <v>3531506</v>
      </c>
    </row>
    <row r="3622" spans="1:5" x14ac:dyDescent="0.35">
      <c r="A3622">
        <v>3531605</v>
      </c>
      <c r="B3622" t="s">
        <v>3862</v>
      </c>
      <c r="C3622">
        <v>35</v>
      </c>
      <c r="D3622" t="s">
        <v>22</v>
      </c>
      <c r="E3622">
        <v>3531605</v>
      </c>
    </row>
    <row r="3623" spans="1:5" x14ac:dyDescent="0.35">
      <c r="A3623">
        <v>3531704</v>
      </c>
      <c r="B3623" t="s">
        <v>3863</v>
      </c>
      <c r="C3623">
        <v>35</v>
      </c>
      <c r="D3623" t="s">
        <v>22</v>
      </c>
      <c r="E3623">
        <v>3531704</v>
      </c>
    </row>
    <row r="3624" spans="1:5" x14ac:dyDescent="0.35">
      <c r="A3624">
        <v>3531803</v>
      </c>
      <c r="B3624" t="s">
        <v>3864</v>
      </c>
      <c r="C3624">
        <v>35</v>
      </c>
      <c r="D3624" t="s">
        <v>22</v>
      </c>
      <c r="E3624">
        <v>3531803</v>
      </c>
    </row>
    <row r="3625" spans="1:5" x14ac:dyDescent="0.35">
      <c r="A3625">
        <v>3531902</v>
      </c>
      <c r="B3625" t="s">
        <v>3865</v>
      </c>
      <c r="C3625">
        <v>35</v>
      </c>
      <c r="D3625" t="s">
        <v>22</v>
      </c>
      <c r="E3625">
        <v>3531902</v>
      </c>
    </row>
    <row r="3626" spans="1:5" x14ac:dyDescent="0.35">
      <c r="A3626">
        <v>3532009</v>
      </c>
      <c r="B3626" t="s">
        <v>3866</v>
      </c>
      <c r="C3626">
        <v>35</v>
      </c>
      <c r="D3626" t="s">
        <v>22</v>
      </c>
      <c r="E3626">
        <v>3532009</v>
      </c>
    </row>
    <row r="3627" spans="1:5" x14ac:dyDescent="0.35">
      <c r="A3627">
        <v>3532058</v>
      </c>
      <c r="B3627" t="s">
        <v>3867</v>
      </c>
      <c r="C3627">
        <v>35</v>
      </c>
      <c r="D3627" t="s">
        <v>22</v>
      </c>
      <c r="E3627">
        <v>3532058</v>
      </c>
    </row>
    <row r="3628" spans="1:5" x14ac:dyDescent="0.35">
      <c r="A3628">
        <v>3532108</v>
      </c>
      <c r="B3628" t="s">
        <v>3868</v>
      </c>
      <c r="C3628">
        <v>35</v>
      </c>
      <c r="D3628" t="s">
        <v>22</v>
      </c>
      <c r="E3628">
        <v>3532108</v>
      </c>
    </row>
    <row r="3629" spans="1:5" x14ac:dyDescent="0.35">
      <c r="A3629">
        <v>3532157</v>
      </c>
      <c r="B3629" t="s">
        <v>3869</v>
      </c>
      <c r="C3629">
        <v>35</v>
      </c>
      <c r="D3629" t="s">
        <v>22</v>
      </c>
      <c r="E3629">
        <v>3532157</v>
      </c>
    </row>
    <row r="3630" spans="1:5" x14ac:dyDescent="0.35">
      <c r="A3630">
        <v>3532207</v>
      </c>
      <c r="B3630" t="s">
        <v>3870</v>
      </c>
      <c r="C3630">
        <v>35</v>
      </c>
      <c r="D3630" t="s">
        <v>22</v>
      </c>
      <c r="E3630">
        <v>3532207</v>
      </c>
    </row>
    <row r="3631" spans="1:5" x14ac:dyDescent="0.35">
      <c r="A3631">
        <v>3532306</v>
      </c>
      <c r="B3631" t="s">
        <v>3871</v>
      </c>
      <c r="C3631">
        <v>35</v>
      </c>
      <c r="D3631" t="s">
        <v>22</v>
      </c>
      <c r="E3631">
        <v>3532306</v>
      </c>
    </row>
    <row r="3632" spans="1:5" x14ac:dyDescent="0.35">
      <c r="A3632">
        <v>3532405</v>
      </c>
      <c r="B3632" t="s">
        <v>3872</v>
      </c>
      <c r="C3632">
        <v>35</v>
      </c>
      <c r="D3632" t="s">
        <v>22</v>
      </c>
      <c r="E3632">
        <v>3532405</v>
      </c>
    </row>
    <row r="3633" spans="1:5" x14ac:dyDescent="0.35">
      <c r="A3633">
        <v>3532504</v>
      </c>
      <c r="B3633" t="s">
        <v>3873</v>
      </c>
      <c r="C3633">
        <v>35</v>
      </c>
      <c r="D3633" t="s">
        <v>22</v>
      </c>
      <c r="E3633">
        <v>3532504</v>
      </c>
    </row>
    <row r="3634" spans="1:5" x14ac:dyDescent="0.35">
      <c r="A3634">
        <v>3532603</v>
      </c>
      <c r="B3634" t="s">
        <v>3874</v>
      </c>
      <c r="C3634">
        <v>35</v>
      </c>
      <c r="D3634" t="s">
        <v>22</v>
      </c>
      <c r="E3634">
        <v>3532603</v>
      </c>
    </row>
    <row r="3635" spans="1:5" x14ac:dyDescent="0.35">
      <c r="A3635">
        <v>3532702</v>
      </c>
      <c r="B3635" t="s">
        <v>3875</v>
      </c>
      <c r="C3635">
        <v>35</v>
      </c>
      <c r="D3635" t="s">
        <v>22</v>
      </c>
      <c r="E3635">
        <v>3532702</v>
      </c>
    </row>
    <row r="3636" spans="1:5" x14ac:dyDescent="0.35">
      <c r="A3636">
        <v>3532801</v>
      </c>
      <c r="B3636" t="s">
        <v>3876</v>
      </c>
      <c r="C3636">
        <v>35</v>
      </c>
      <c r="D3636" t="s">
        <v>22</v>
      </c>
      <c r="E3636">
        <v>3532801</v>
      </c>
    </row>
    <row r="3637" spans="1:5" x14ac:dyDescent="0.35">
      <c r="A3637">
        <v>3532827</v>
      </c>
      <c r="B3637" t="s">
        <v>3877</v>
      </c>
      <c r="C3637">
        <v>35</v>
      </c>
      <c r="D3637" t="s">
        <v>22</v>
      </c>
      <c r="E3637">
        <v>3532827</v>
      </c>
    </row>
    <row r="3638" spans="1:5" x14ac:dyDescent="0.35">
      <c r="A3638">
        <v>3532843</v>
      </c>
      <c r="B3638" t="s">
        <v>3878</v>
      </c>
      <c r="C3638">
        <v>35</v>
      </c>
      <c r="D3638" t="s">
        <v>22</v>
      </c>
      <c r="E3638">
        <v>3532843</v>
      </c>
    </row>
    <row r="3639" spans="1:5" x14ac:dyDescent="0.35">
      <c r="A3639">
        <v>3532868</v>
      </c>
      <c r="B3639" t="s">
        <v>3879</v>
      </c>
      <c r="C3639">
        <v>35</v>
      </c>
      <c r="D3639" t="s">
        <v>22</v>
      </c>
      <c r="E3639">
        <v>3532868</v>
      </c>
    </row>
    <row r="3640" spans="1:5" x14ac:dyDescent="0.35">
      <c r="A3640">
        <v>3532900</v>
      </c>
      <c r="B3640" t="s">
        <v>3880</v>
      </c>
      <c r="C3640">
        <v>35</v>
      </c>
      <c r="D3640" t="s">
        <v>22</v>
      </c>
      <c r="E3640">
        <v>3532900</v>
      </c>
    </row>
    <row r="3641" spans="1:5" x14ac:dyDescent="0.35">
      <c r="A3641">
        <v>3533007</v>
      </c>
      <c r="B3641" t="s">
        <v>3881</v>
      </c>
      <c r="C3641">
        <v>35</v>
      </c>
      <c r="D3641" t="s">
        <v>22</v>
      </c>
      <c r="E3641">
        <v>3533007</v>
      </c>
    </row>
    <row r="3642" spans="1:5" x14ac:dyDescent="0.35">
      <c r="A3642">
        <v>3533106</v>
      </c>
      <c r="B3642" t="s">
        <v>3882</v>
      </c>
      <c r="C3642">
        <v>35</v>
      </c>
      <c r="D3642" t="s">
        <v>22</v>
      </c>
      <c r="E3642">
        <v>3533106</v>
      </c>
    </row>
    <row r="3643" spans="1:5" x14ac:dyDescent="0.35">
      <c r="A3643">
        <v>3533205</v>
      </c>
      <c r="B3643" t="s">
        <v>3883</v>
      </c>
      <c r="C3643">
        <v>35</v>
      </c>
      <c r="D3643" t="s">
        <v>22</v>
      </c>
      <c r="E3643">
        <v>3533205</v>
      </c>
    </row>
    <row r="3644" spans="1:5" x14ac:dyDescent="0.35">
      <c r="A3644">
        <v>3533254</v>
      </c>
      <c r="B3644" t="s">
        <v>3884</v>
      </c>
      <c r="C3644">
        <v>35</v>
      </c>
      <c r="D3644" t="s">
        <v>22</v>
      </c>
      <c r="E3644">
        <v>3533254</v>
      </c>
    </row>
    <row r="3645" spans="1:5" x14ac:dyDescent="0.35">
      <c r="A3645">
        <v>3533304</v>
      </c>
      <c r="B3645" t="s">
        <v>3885</v>
      </c>
      <c r="C3645">
        <v>35</v>
      </c>
      <c r="D3645" t="s">
        <v>22</v>
      </c>
      <c r="E3645">
        <v>3533304</v>
      </c>
    </row>
    <row r="3646" spans="1:5" x14ac:dyDescent="0.35">
      <c r="A3646">
        <v>3533403</v>
      </c>
      <c r="B3646" t="s">
        <v>3886</v>
      </c>
      <c r="C3646">
        <v>35</v>
      </c>
      <c r="D3646" t="s">
        <v>22</v>
      </c>
      <c r="E3646">
        <v>3533403</v>
      </c>
    </row>
    <row r="3647" spans="1:5" x14ac:dyDescent="0.35">
      <c r="A3647">
        <v>3533502</v>
      </c>
      <c r="B3647" t="s">
        <v>2404</v>
      </c>
      <c r="C3647">
        <v>35</v>
      </c>
      <c r="D3647" t="s">
        <v>22</v>
      </c>
      <c r="E3647">
        <v>3533502</v>
      </c>
    </row>
    <row r="3648" spans="1:5" x14ac:dyDescent="0.35">
      <c r="A3648">
        <v>3533601</v>
      </c>
      <c r="B3648" t="s">
        <v>3887</v>
      </c>
      <c r="C3648">
        <v>35</v>
      </c>
      <c r="D3648" t="s">
        <v>22</v>
      </c>
      <c r="E3648">
        <v>3533601</v>
      </c>
    </row>
    <row r="3649" spans="1:5" x14ac:dyDescent="0.35">
      <c r="A3649">
        <v>3533700</v>
      </c>
      <c r="B3649" t="s">
        <v>3888</v>
      </c>
      <c r="C3649">
        <v>35</v>
      </c>
      <c r="D3649" t="s">
        <v>22</v>
      </c>
      <c r="E3649">
        <v>3533700</v>
      </c>
    </row>
    <row r="3650" spans="1:5" x14ac:dyDescent="0.35">
      <c r="A3650">
        <v>3533809</v>
      </c>
      <c r="B3650" t="s">
        <v>3889</v>
      </c>
      <c r="C3650">
        <v>35</v>
      </c>
      <c r="D3650" t="s">
        <v>22</v>
      </c>
      <c r="E3650">
        <v>3533809</v>
      </c>
    </row>
    <row r="3651" spans="1:5" x14ac:dyDescent="0.35">
      <c r="A3651">
        <v>3533908</v>
      </c>
      <c r="B3651" t="s">
        <v>3890</v>
      </c>
      <c r="C3651">
        <v>35</v>
      </c>
      <c r="D3651" t="s">
        <v>22</v>
      </c>
      <c r="E3651">
        <v>3533908</v>
      </c>
    </row>
    <row r="3652" spans="1:5" x14ac:dyDescent="0.35">
      <c r="A3652">
        <v>3534005</v>
      </c>
      <c r="B3652" t="s">
        <v>3891</v>
      </c>
      <c r="C3652">
        <v>35</v>
      </c>
      <c r="D3652" t="s">
        <v>22</v>
      </c>
      <c r="E3652">
        <v>3534005</v>
      </c>
    </row>
    <row r="3653" spans="1:5" x14ac:dyDescent="0.35">
      <c r="A3653">
        <v>3534104</v>
      </c>
      <c r="B3653" t="s">
        <v>3892</v>
      </c>
      <c r="C3653">
        <v>35</v>
      </c>
      <c r="D3653" t="s">
        <v>22</v>
      </c>
      <c r="E3653">
        <v>3534104</v>
      </c>
    </row>
    <row r="3654" spans="1:5" x14ac:dyDescent="0.35">
      <c r="A3654">
        <v>3534203</v>
      </c>
      <c r="B3654" t="s">
        <v>3893</v>
      </c>
      <c r="C3654">
        <v>35</v>
      </c>
      <c r="D3654" t="s">
        <v>22</v>
      </c>
      <c r="E3654">
        <v>3534203</v>
      </c>
    </row>
    <row r="3655" spans="1:5" x14ac:dyDescent="0.35">
      <c r="A3655">
        <v>3534302</v>
      </c>
      <c r="B3655" t="s">
        <v>309</v>
      </c>
      <c r="C3655">
        <v>35</v>
      </c>
      <c r="D3655" t="s">
        <v>22</v>
      </c>
      <c r="E3655">
        <v>3534302</v>
      </c>
    </row>
    <row r="3656" spans="1:5" x14ac:dyDescent="0.35">
      <c r="A3656">
        <v>3534401</v>
      </c>
      <c r="B3656" t="s">
        <v>3894</v>
      </c>
      <c r="C3656">
        <v>35</v>
      </c>
      <c r="D3656" t="s">
        <v>22</v>
      </c>
      <c r="E3656">
        <v>3534401</v>
      </c>
    </row>
    <row r="3657" spans="1:5" x14ac:dyDescent="0.35">
      <c r="A3657">
        <v>3534500</v>
      </c>
      <c r="B3657" t="s">
        <v>3895</v>
      </c>
      <c r="C3657">
        <v>35</v>
      </c>
      <c r="D3657" t="s">
        <v>22</v>
      </c>
      <c r="E3657">
        <v>3534500</v>
      </c>
    </row>
    <row r="3658" spans="1:5" x14ac:dyDescent="0.35">
      <c r="A3658">
        <v>3534609</v>
      </c>
      <c r="B3658" t="s">
        <v>3896</v>
      </c>
      <c r="C3658">
        <v>35</v>
      </c>
      <c r="D3658" t="s">
        <v>22</v>
      </c>
      <c r="E3658">
        <v>3534609</v>
      </c>
    </row>
    <row r="3659" spans="1:5" x14ac:dyDescent="0.35">
      <c r="A3659">
        <v>3534708</v>
      </c>
      <c r="B3659" t="s">
        <v>3897</v>
      </c>
      <c r="C3659">
        <v>35</v>
      </c>
      <c r="D3659" t="s">
        <v>22</v>
      </c>
      <c r="E3659">
        <v>3534708</v>
      </c>
    </row>
    <row r="3660" spans="1:5" x14ac:dyDescent="0.35">
      <c r="A3660">
        <v>3534757</v>
      </c>
      <c r="B3660" t="s">
        <v>3898</v>
      </c>
      <c r="C3660">
        <v>35</v>
      </c>
      <c r="D3660" t="s">
        <v>22</v>
      </c>
      <c r="E3660">
        <v>3534757</v>
      </c>
    </row>
    <row r="3661" spans="1:5" x14ac:dyDescent="0.35">
      <c r="A3661">
        <v>3534807</v>
      </c>
      <c r="B3661" t="s">
        <v>3899</v>
      </c>
      <c r="C3661">
        <v>35</v>
      </c>
      <c r="D3661" t="s">
        <v>22</v>
      </c>
      <c r="E3661">
        <v>3534807</v>
      </c>
    </row>
    <row r="3662" spans="1:5" x14ac:dyDescent="0.35">
      <c r="A3662">
        <v>3534906</v>
      </c>
      <c r="B3662" t="s">
        <v>3900</v>
      </c>
      <c r="C3662">
        <v>35</v>
      </c>
      <c r="D3662" t="s">
        <v>22</v>
      </c>
      <c r="E3662">
        <v>3534906</v>
      </c>
    </row>
    <row r="3663" spans="1:5" x14ac:dyDescent="0.35">
      <c r="A3663">
        <v>3535002</v>
      </c>
      <c r="B3663" t="s">
        <v>2032</v>
      </c>
      <c r="C3663">
        <v>35</v>
      </c>
      <c r="D3663" t="s">
        <v>22</v>
      </c>
      <c r="E3663">
        <v>3535002</v>
      </c>
    </row>
    <row r="3664" spans="1:5" x14ac:dyDescent="0.35">
      <c r="A3664">
        <v>3535101</v>
      </c>
      <c r="B3664" t="s">
        <v>3901</v>
      </c>
      <c r="C3664">
        <v>35</v>
      </c>
      <c r="D3664" t="s">
        <v>22</v>
      </c>
      <c r="E3664">
        <v>3535101</v>
      </c>
    </row>
    <row r="3665" spans="1:5" x14ac:dyDescent="0.35">
      <c r="A3665">
        <v>3535200</v>
      </c>
      <c r="B3665" t="s">
        <v>3902</v>
      </c>
      <c r="C3665">
        <v>35</v>
      </c>
      <c r="D3665" t="s">
        <v>22</v>
      </c>
      <c r="E3665">
        <v>3535200</v>
      </c>
    </row>
    <row r="3666" spans="1:5" x14ac:dyDescent="0.35">
      <c r="A3666">
        <v>3535309</v>
      </c>
      <c r="B3666" t="s">
        <v>3903</v>
      </c>
      <c r="C3666">
        <v>35</v>
      </c>
      <c r="D3666" t="s">
        <v>22</v>
      </c>
      <c r="E3666">
        <v>3535309</v>
      </c>
    </row>
    <row r="3667" spans="1:5" x14ac:dyDescent="0.35">
      <c r="A3667">
        <v>3535408</v>
      </c>
      <c r="B3667" t="s">
        <v>3904</v>
      </c>
      <c r="C3667">
        <v>35</v>
      </c>
      <c r="D3667" t="s">
        <v>22</v>
      </c>
      <c r="E3667">
        <v>3535408</v>
      </c>
    </row>
    <row r="3668" spans="1:5" x14ac:dyDescent="0.35">
      <c r="A3668">
        <v>3535507</v>
      </c>
      <c r="B3668" t="s">
        <v>350</v>
      </c>
      <c r="C3668">
        <v>35</v>
      </c>
      <c r="D3668" t="s">
        <v>22</v>
      </c>
      <c r="E3668">
        <v>3535507</v>
      </c>
    </row>
    <row r="3669" spans="1:5" x14ac:dyDescent="0.35">
      <c r="A3669">
        <v>3535606</v>
      </c>
      <c r="B3669" t="s">
        <v>3905</v>
      </c>
      <c r="C3669">
        <v>35</v>
      </c>
      <c r="D3669" t="s">
        <v>22</v>
      </c>
      <c r="E3669">
        <v>3535606</v>
      </c>
    </row>
    <row r="3670" spans="1:5" x14ac:dyDescent="0.35">
      <c r="A3670">
        <v>3535705</v>
      </c>
      <c r="B3670" t="s">
        <v>3906</v>
      </c>
      <c r="C3670">
        <v>35</v>
      </c>
      <c r="D3670" t="s">
        <v>22</v>
      </c>
      <c r="E3670">
        <v>3535705</v>
      </c>
    </row>
    <row r="3671" spans="1:5" x14ac:dyDescent="0.35">
      <c r="A3671">
        <v>3535804</v>
      </c>
      <c r="B3671" t="s">
        <v>3907</v>
      </c>
      <c r="C3671">
        <v>35</v>
      </c>
      <c r="D3671" t="s">
        <v>22</v>
      </c>
      <c r="E3671">
        <v>3535804</v>
      </c>
    </row>
    <row r="3672" spans="1:5" x14ac:dyDescent="0.35">
      <c r="A3672">
        <v>3535903</v>
      </c>
      <c r="B3672" t="s">
        <v>3908</v>
      </c>
      <c r="C3672">
        <v>35</v>
      </c>
      <c r="D3672" t="s">
        <v>22</v>
      </c>
      <c r="E3672">
        <v>3535903</v>
      </c>
    </row>
    <row r="3673" spans="1:5" x14ac:dyDescent="0.35">
      <c r="A3673">
        <v>3536000</v>
      </c>
      <c r="B3673" t="s">
        <v>3909</v>
      </c>
      <c r="C3673">
        <v>35</v>
      </c>
      <c r="D3673" t="s">
        <v>22</v>
      </c>
      <c r="E3673">
        <v>3536000</v>
      </c>
    </row>
    <row r="3674" spans="1:5" x14ac:dyDescent="0.35">
      <c r="A3674">
        <v>3536109</v>
      </c>
      <c r="B3674" t="s">
        <v>3910</v>
      </c>
      <c r="C3674">
        <v>35</v>
      </c>
      <c r="D3674" t="s">
        <v>22</v>
      </c>
      <c r="E3674">
        <v>3536109</v>
      </c>
    </row>
    <row r="3675" spans="1:5" x14ac:dyDescent="0.35">
      <c r="A3675">
        <v>3536208</v>
      </c>
      <c r="B3675" t="s">
        <v>3911</v>
      </c>
      <c r="C3675">
        <v>35</v>
      </c>
      <c r="D3675" t="s">
        <v>22</v>
      </c>
      <c r="E3675">
        <v>3536208</v>
      </c>
    </row>
    <row r="3676" spans="1:5" x14ac:dyDescent="0.35">
      <c r="A3676">
        <v>3536257</v>
      </c>
      <c r="B3676" t="s">
        <v>3912</v>
      </c>
      <c r="C3676">
        <v>35</v>
      </c>
      <c r="D3676" t="s">
        <v>22</v>
      </c>
      <c r="E3676">
        <v>3536257</v>
      </c>
    </row>
    <row r="3677" spans="1:5" x14ac:dyDescent="0.35">
      <c r="A3677">
        <v>3536307</v>
      </c>
      <c r="B3677" t="s">
        <v>3913</v>
      </c>
      <c r="C3677">
        <v>35</v>
      </c>
      <c r="D3677" t="s">
        <v>22</v>
      </c>
      <c r="E3677">
        <v>3536307</v>
      </c>
    </row>
    <row r="3678" spans="1:5" x14ac:dyDescent="0.35">
      <c r="A3678">
        <v>3536406</v>
      </c>
      <c r="B3678" t="s">
        <v>3914</v>
      </c>
      <c r="C3678">
        <v>35</v>
      </c>
      <c r="D3678" t="s">
        <v>22</v>
      </c>
      <c r="E3678">
        <v>3536406</v>
      </c>
    </row>
    <row r="3679" spans="1:5" x14ac:dyDescent="0.35">
      <c r="A3679">
        <v>3536505</v>
      </c>
      <c r="B3679" t="s">
        <v>3915</v>
      </c>
      <c r="C3679">
        <v>35</v>
      </c>
      <c r="D3679" t="s">
        <v>22</v>
      </c>
      <c r="E3679">
        <v>3536505</v>
      </c>
    </row>
    <row r="3680" spans="1:5" x14ac:dyDescent="0.35">
      <c r="A3680">
        <v>3536570</v>
      </c>
      <c r="B3680" t="s">
        <v>3916</v>
      </c>
      <c r="C3680">
        <v>35</v>
      </c>
      <c r="D3680" t="s">
        <v>22</v>
      </c>
      <c r="E3680">
        <v>3536570</v>
      </c>
    </row>
    <row r="3681" spans="1:5" x14ac:dyDescent="0.35">
      <c r="A3681">
        <v>3536604</v>
      </c>
      <c r="B3681" t="s">
        <v>3917</v>
      </c>
      <c r="C3681">
        <v>35</v>
      </c>
      <c r="D3681" t="s">
        <v>22</v>
      </c>
      <c r="E3681">
        <v>3536604</v>
      </c>
    </row>
    <row r="3682" spans="1:5" x14ac:dyDescent="0.35">
      <c r="A3682">
        <v>3536703</v>
      </c>
      <c r="B3682" t="s">
        <v>3918</v>
      </c>
      <c r="C3682">
        <v>35</v>
      </c>
      <c r="D3682" t="s">
        <v>22</v>
      </c>
      <c r="E3682">
        <v>3536703</v>
      </c>
    </row>
    <row r="3683" spans="1:5" x14ac:dyDescent="0.35">
      <c r="A3683">
        <v>3536802</v>
      </c>
      <c r="B3683" t="s">
        <v>3919</v>
      </c>
      <c r="C3683">
        <v>35</v>
      </c>
      <c r="D3683" t="s">
        <v>22</v>
      </c>
      <c r="E3683">
        <v>3536802</v>
      </c>
    </row>
    <row r="3684" spans="1:5" x14ac:dyDescent="0.35">
      <c r="A3684">
        <v>3536901</v>
      </c>
      <c r="B3684" t="s">
        <v>3920</v>
      </c>
      <c r="C3684">
        <v>35</v>
      </c>
      <c r="D3684" t="s">
        <v>22</v>
      </c>
      <c r="E3684">
        <v>3536901</v>
      </c>
    </row>
    <row r="3685" spans="1:5" x14ac:dyDescent="0.35">
      <c r="A3685">
        <v>3537008</v>
      </c>
      <c r="B3685" t="s">
        <v>3921</v>
      </c>
      <c r="C3685">
        <v>35</v>
      </c>
      <c r="D3685" t="s">
        <v>22</v>
      </c>
      <c r="E3685">
        <v>3537008</v>
      </c>
    </row>
    <row r="3686" spans="1:5" x14ac:dyDescent="0.35">
      <c r="A3686">
        <v>3537107</v>
      </c>
      <c r="B3686" t="s">
        <v>3922</v>
      </c>
      <c r="C3686">
        <v>35</v>
      </c>
      <c r="D3686" t="s">
        <v>22</v>
      </c>
      <c r="E3686">
        <v>3537107</v>
      </c>
    </row>
    <row r="3687" spans="1:5" x14ac:dyDescent="0.35">
      <c r="A3687">
        <v>3537156</v>
      </c>
      <c r="B3687" t="s">
        <v>3923</v>
      </c>
      <c r="C3687">
        <v>35</v>
      </c>
      <c r="D3687" t="s">
        <v>22</v>
      </c>
      <c r="E3687">
        <v>3537156</v>
      </c>
    </row>
    <row r="3688" spans="1:5" x14ac:dyDescent="0.35">
      <c r="A3688">
        <v>3537206</v>
      </c>
      <c r="B3688" t="s">
        <v>3924</v>
      </c>
      <c r="C3688">
        <v>35</v>
      </c>
      <c r="D3688" t="s">
        <v>22</v>
      </c>
      <c r="E3688">
        <v>3537206</v>
      </c>
    </row>
    <row r="3689" spans="1:5" x14ac:dyDescent="0.35">
      <c r="A3689">
        <v>3537305</v>
      </c>
      <c r="B3689" t="s">
        <v>3925</v>
      </c>
      <c r="C3689">
        <v>35</v>
      </c>
      <c r="D3689" t="s">
        <v>22</v>
      </c>
      <c r="E3689">
        <v>3537305</v>
      </c>
    </row>
    <row r="3690" spans="1:5" x14ac:dyDescent="0.35">
      <c r="A3690">
        <v>3537404</v>
      </c>
      <c r="B3690" t="s">
        <v>3926</v>
      </c>
      <c r="C3690">
        <v>35</v>
      </c>
      <c r="D3690" t="s">
        <v>22</v>
      </c>
      <c r="E3690">
        <v>3537404</v>
      </c>
    </row>
    <row r="3691" spans="1:5" x14ac:dyDescent="0.35">
      <c r="A3691">
        <v>3537503</v>
      </c>
      <c r="B3691" t="s">
        <v>3927</v>
      </c>
      <c r="C3691">
        <v>35</v>
      </c>
      <c r="D3691" t="s">
        <v>22</v>
      </c>
      <c r="E3691">
        <v>3537503</v>
      </c>
    </row>
    <row r="3692" spans="1:5" x14ac:dyDescent="0.35">
      <c r="A3692">
        <v>3537602</v>
      </c>
      <c r="B3692" t="s">
        <v>3928</v>
      </c>
      <c r="C3692">
        <v>35</v>
      </c>
      <c r="D3692" t="s">
        <v>22</v>
      </c>
      <c r="E3692">
        <v>3537602</v>
      </c>
    </row>
    <row r="3693" spans="1:5" x14ac:dyDescent="0.35">
      <c r="A3693">
        <v>3537701</v>
      </c>
      <c r="B3693" t="s">
        <v>3929</v>
      </c>
      <c r="C3693">
        <v>35</v>
      </c>
      <c r="D3693" t="s">
        <v>22</v>
      </c>
      <c r="E3693">
        <v>3537701</v>
      </c>
    </row>
    <row r="3694" spans="1:5" x14ac:dyDescent="0.35">
      <c r="A3694">
        <v>3537800</v>
      </c>
      <c r="B3694" t="s">
        <v>3930</v>
      </c>
      <c r="C3694">
        <v>35</v>
      </c>
      <c r="D3694" t="s">
        <v>22</v>
      </c>
      <c r="E3694">
        <v>3537800</v>
      </c>
    </row>
    <row r="3695" spans="1:5" x14ac:dyDescent="0.35">
      <c r="A3695">
        <v>3537909</v>
      </c>
      <c r="B3695" t="s">
        <v>3931</v>
      </c>
      <c r="C3695">
        <v>35</v>
      </c>
      <c r="D3695" t="s">
        <v>22</v>
      </c>
      <c r="E3695">
        <v>3537909</v>
      </c>
    </row>
    <row r="3696" spans="1:5" x14ac:dyDescent="0.35">
      <c r="A3696">
        <v>3538006</v>
      </c>
      <c r="B3696" t="s">
        <v>3932</v>
      </c>
      <c r="C3696">
        <v>35</v>
      </c>
      <c r="D3696" t="s">
        <v>22</v>
      </c>
      <c r="E3696">
        <v>3538006</v>
      </c>
    </row>
    <row r="3697" spans="1:5" x14ac:dyDescent="0.35">
      <c r="A3697">
        <v>3538105</v>
      </c>
      <c r="B3697" t="s">
        <v>3933</v>
      </c>
      <c r="C3697">
        <v>35</v>
      </c>
      <c r="D3697" t="s">
        <v>22</v>
      </c>
      <c r="E3697">
        <v>3538105</v>
      </c>
    </row>
    <row r="3698" spans="1:5" x14ac:dyDescent="0.35">
      <c r="A3698">
        <v>3538204</v>
      </c>
      <c r="B3698" t="s">
        <v>3934</v>
      </c>
      <c r="C3698">
        <v>35</v>
      </c>
      <c r="D3698" t="s">
        <v>22</v>
      </c>
      <c r="E3698">
        <v>3538204</v>
      </c>
    </row>
    <row r="3699" spans="1:5" x14ac:dyDescent="0.35">
      <c r="A3699">
        <v>3538303</v>
      </c>
      <c r="B3699" t="s">
        <v>3935</v>
      </c>
      <c r="C3699">
        <v>35</v>
      </c>
      <c r="D3699" t="s">
        <v>22</v>
      </c>
      <c r="E3699">
        <v>3538303</v>
      </c>
    </row>
    <row r="3700" spans="1:5" x14ac:dyDescent="0.35">
      <c r="A3700">
        <v>3538501</v>
      </c>
      <c r="B3700" t="s">
        <v>3936</v>
      </c>
      <c r="C3700">
        <v>35</v>
      </c>
      <c r="D3700" t="s">
        <v>22</v>
      </c>
      <c r="E3700">
        <v>3538501</v>
      </c>
    </row>
    <row r="3701" spans="1:5" x14ac:dyDescent="0.35">
      <c r="A3701">
        <v>3538600</v>
      </c>
      <c r="B3701" t="s">
        <v>3937</v>
      </c>
      <c r="C3701">
        <v>35</v>
      </c>
      <c r="D3701" t="s">
        <v>22</v>
      </c>
      <c r="E3701">
        <v>3538600</v>
      </c>
    </row>
    <row r="3702" spans="1:5" x14ac:dyDescent="0.35">
      <c r="A3702">
        <v>3538709</v>
      </c>
      <c r="B3702" t="s">
        <v>3938</v>
      </c>
      <c r="C3702">
        <v>35</v>
      </c>
      <c r="D3702" t="s">
        <v>22</v>
      </c>
      <c r="E3702">
        <v>3538709</v>
      </c>
    </row>
    <row r="3703" spans="1:5" x14ac:dyDescent="0.35">
      <c r="A3703">
        <v>3538808</v>
      </c>
      <c r="B3703" t="s">
        <v>3939</v>
      </c>
      <c r="C3703">
        <v>35</v>
      </c>
      <c r="D3703" t="s">
        <v>22</v>
      </c>
      <c r="E3703">
        <v>3538808</v>
      </c>
    </row>
    <row r="3704" spans="1:5" x14ac:dyDescent="0.35">
      <c r="A3704">
        <v>3538907</v>
      </c>
      <c r="B3704" t="s">
        <v>3940</v>
      </c>
      <c r="C3704">
        <v>35</v>
      </c>
      <c r="D3704" t="s">
        <v>22</v>
      </c>
      <c r="E3704">
        <v>3538907</v>
      </c>
    </row>
    <row r="3705" spans="1:5" x14ac:dyDescent="0.35">
      <c r="A3705">
        <v>3539004</v>
      </c>
      <c r="B3705" t="s">
        <v>3941</v>
      </c>
      <c r="C3705">
        <v>35</v>
      </c>
      <c r="D3705" t="s">
        <v>22</v>
      </c>
      <c r="E3705">
        <v>3539004</v>
      </c>
    </row>
    <row r="3706" spans="1:5" x14ac:dyDescent="0.35">
      <c r="A3706">
        <v>3539103</v>
      </c>
      <c r="B3706" t="s">
        <v>3942</v>
      </c>
      <c r="C3706">
        <v>35</v>
      </c>
      <c r="D3706" t="s">
        <v>22</v>
      </c>
      <c r="E3706">
        <v>3539103</v>
      </c>
    </row>
    <row r="3707" spans="1:5" x14ac:dyDescent="0.35">
      <c r="A3707">
        <v>3539202</v>
      </c>
      <c r="B3707" t="s">
        <v>3943</v>
      </c>
      <c r="C3707">
        <v>35</v>
      </c>
      <c r="D3707" t="s">
        <v>22</v>
      </c>
      <c r="E3707">
        <v>3539202</v>
      </c>
    </row>
    <row r="3708" spans="1:5" x14ac:dyDescent="0.35">
      <c r="A3708">
        <v>3539301</v>
      </c>
      <c r="B3708" t="s">
        <v>3944</v>
      </c>
      <c r="C3708">
        <v>35</v>
      </c>
      <c r="D3708" t="s">
        <v>22</v>
      </c>
      <c r="E3708">
        <v>3539301</v>
      </c>
    </row>
    <row r="3709" spans="1:5" x14ac:dyDescent="0.35">
      <c r="A3709">
        <v>3539400</v>
      </c>
      <c r="B3709" t="s">
        <v>3945</v>
      </c>
      <c r="C3709">
        <v>35</v>
      </c>
      <c r="D3709" t="s">
        <v>22</v>
      </c>
      <c r="E3709">
        <v>3539400</v>
      </c>
    </row>
    <row r="3710" spans="1:5" x14ac:dyDescent="0.35">
      <c r="A3710">
        <v>3539509</v>
      </c>
      <c r="B3710" t="s">
        <v>3946</v>
      </c>
      <c r="C3710">
        <v>35</v>
      </c>
      <c r="D3710" t="s">
        <v>22</v>
      </c>
      <c r="E3710">
        <v>3539509</v>
      </c>
    </row>
    <row r="3711" spans="1:5" x14ac:dyDescent="0.35">
      <c r="A3711">
        <v>3539608</v>
      </c>
      <c r="B3711" t="s">
        <v>2429</v>
      </c>
      <c r="C3711">
        <v>35</v>
      </c>
      <c r="D3711" t="s">
        <v>22</v>
      </c>
      <c r="E3711">
        <v>3539608</v>
      </c>
    </row>
    <row r="3712" spans="1:5" x14ac:dyDescent="0.35">
      <c r="A3712">
        <v>3539707</v>
      </c>
      <c r="B3712" t="s">
        <v>3947</v>
      </c>
      <c r="C3712">
        <v>35</v>
      </c>
      <c r="D3712" t="s">
        <v>22</v>
      </c>
      <c r="E3712">
        <v>3539707</v>
      </c>
    </row>
    <row r="3713" spans="1:5" x14ac:dyDescent="0.35">
      <c r="A3713">
        <v>3539806</v>
      </c>
      <c r="B3713" t="s">
        <v>3948</v>
      </c>
      <c r="C3713">
        <v>35</v>
      </c>
      <c r="D3713" t="s">
        <v>22</v>
      </c>
      <c r="E3713">
        <v>3539806</v>
      </c>
    </row>
    <row r="3714" spans="1:5" x14ac:dyDescent="0.35">
      <c r="A3714">
        <v>3539905</v>
      </c>
      <c r="B3714" t="s">
        <v>3949</v>
      </c>
      <c r="C3714">
        <v>35</v>
      </c>
      <c r="D3714" t="s">
        <v>22</v>
      </c>
      <c r="E3714">
        <v>3539905</v>
      </c>
    </row>
    <row r="3715" spans="1:5" x14ac:dyDescent="0.35">
      <c r="A3715">
        <v>3540002</v>
      </c>
      <c r="B3715" t="s">
        <v>3950</v>
      </c>
      <c r="C3715">
        <v>35</v>
      </c>
      <c r="D3715" t="s">
        <v>22</v>
      </c>
      <c r="E3715">
        <v>3540002</v>
      </c>
    </row>
    <row r="3716" spans="1:5" x14ac:dyDescent="0.35">
      <c r="A3716">
        <v>3540101</v>
      </c>
      <c r="B3716" t="s">
        <v>3951</v>
      </c>
      <c r="C3716">
        <v>35</v>
      </c>
      <c r="D3716" t="s">
        <v>22</v>
      </c>
      <c r="E3716">
        <v>3540101</v>
      </c>
    </row>
    <row r="3717" spans="1:5" x14ac:dyDescent="0.35">
      <c r="A3717">
        <v>3540200</v>
      </c>
      <c r="B3717" t="s">
        <v>3952</v>
      </c>
      <c r="C3717">
        <v>35</v>
      </c>
      <c r="D3717" t="s">
        <v>22</v>
      </c>
      <c r="E3717">
        <v>3540200</v>
      </c>
    </row>
    <row r="3718" spans="1:5" x14ac:dyDescent="0.35">
      <c r="A3718">
        <v>3540259</v>
      </c>
      <c r="B3718" t="s">
        <v>3953</v>
      </c>
      <c r="C3718">
        <v>35</v>
      </c>
      <c r="D3718" t="s">
        <v>22</v>
      </c>
      <c r="E3718">
        <v>3540259</v>
      </c>
    </row>
    <row r="3719" spans="1:5" x14ac:dyDescent="0.35">
      <c r="A3719">
        <v>3540309</v>
      </c>
      <c r="B3719" t="s">
        <v>3954</v>
      </c>
      <c r="C3719">
        <v>35</v>
      </c>
      <c r="D3719" t="s">
        <v>22</v>
      </c>
      <c r="E3719">
        <v>3540309</v>
      </c>
    </row>
    <row r="3720" spans="1:5" x14ac:dyDescent="0.35">
      <c r="A3720">
        <v>3540408</v>
      </c>
      <c r="B3720" t="s">
        <v>3955</v>
      </c>
      <c r="C3720">
        <v>35</v>
      </c>
      <c r="D3720" t="s">
        <v>22</v>
      </c>
      <c r="E3720">
        <v>3540408</v>
      </c>
    </row>
    <row r="3721" spans="1:5" x14ac:dyDescent="0.35">
      <c r="A3721">
        <v>3540507</v>
      </c>
      <c r="B3721" t="s">
        <v>3956</v>
      </c>
      <c r="C3721">
        <v>35</v>
      </c>
      <c r="D3721" t="s">
        <v>22</v>
      </c>
      <c r="E3721">
        <v>3540507</v>
      </c>
    </row>
    <row r="3722" spans="1:5" x14ac:dyDescent="0.35">
      <c r="A3722">
        <v>3540606</v>
      </c>
      <c r="B3722" t="s">
        <v>3957</v>
      </c>
      <c r="C3722">
        <v>35</v>
      </c>
      <c r="D3722" t="s">
        <v>22</v>
      </c>
      <c r="E3722">
        <v>3540606</v>
      </c>
    </row>
    <row r="3723" spans="1:5" x14ac:dyDescent="0.35">
      <c r="A3723">
        <v>3540705</v>
      </c>
      <c r="B3723" t="s">
        <v>3958</v>
      </c>
      <c r="C3723">
        <v>35</v>
      </c>
      <c r="D3723" t="s">
        <v>22</v>
      </c>
      <c r="E3723">
        <v>3540705</v>
      </c>
    </row>
    <row r="3724" spans="1:5" x14ac:dyDescent="0.35">
      <c r="A3724">
        <v>3540754</v>
      </c>
      <c r="B3724" t="s">
        <v>3959</v>
      </c>
      <c r="C3724">
        <v>35</v>
      </c>
      <c r="D3724" t="s">
        <v>22</v>
      </c>
      <c r="E3724">
        <v>3540754</v>
      </c>
    </row>
    <row r="3725" spans="1:5" x14ac:dyDescent="0.35">
      <c r="A3725">
        <v>3540804</v>
      </c>
      <c r="B3725" t="s">
        <v>3960</v>
      </c>
      <c r="C3725">
        <v>35</v>
      </c>
      <c r="D3725" t="s">
        <v>22</v>
      </c>
      <c r="E3725">
        <v>3540804</v>
      </c>
    </row>
    <row r="3726" spans="1:5" x14ac:dyDescent="0.35">
      <c r="A3726">
        <v>3540853</v>
      </c>
      <c r="B3726" t="s">
        <v>3961</v>
      </c>
      <c r="C3726">
        <v>35</v>
      </c>
      <c r="D3726" t="s">
        <v>22</v>
      </c>
      <c r="E3726">
        <v>3540853</v>
      </c>
    </row>
    <row r="3727" spans="1:5" x14ac:dyDescent="0.35">
      <c r="A3727">
        <v>3540903</v>
      </c>
      <c r="B3727" t="s">
        <v>3962</v>
      </c>
      <c r="C3727">
        <v>35</v>
      </c>
      <c r="D3727" t="s">
        <v>22</v>
      </c>
      <c r="E3727">
        <v>3540903</v>
      </c>
    </row>
    <row r="3728" spans="1:5" x14ac:dyDescent="0.35">
      <c r="A3728">
        <v>3541000</v>
      </c>
      <c r="B3728" t="s">
        <v>3963</v>
      </c>
      <c r="C3728">
        <v>35</v>
      </c>
      <c r="D3728" t="s">
        <v>22</v>
      </c>
      <c r="E3728">
        <v>3541000</v>
      </c>
    </row>
    <row r="3729" spans="1:5" x14ac:dyDescent="0.35">
      <c r="A3729">
        <v>3541059</v>
      </c>
      <c r="B3729" t="s">
        <v>3964</v>
      </c>
      <c r="C3729">
        <v>35</v>
      </c>
      <c r="D3729" t="s">
        <v>22</v>
      </c>
      <c r="E3729">
        <v>3541059</v>
      </c>
    </row>
    <row r="3730" spans="1:5" x14ac:dyDescent="0.35">
      <c r="A3730">
        <v>3541109</v>
      </c>
      <c r="B3730" t="s">
        <v>3965</v>
      </c>
      <c r="C3730">
        <v>35</v>
      </c>
      <c r="D3730" t="s">
        <v>22</v>
      </c>
      <c r="E3730">
        <v>3541109</v>
      </c>
    </row>
    <row r="3731" spans="1:5" x14ac:dyDescent="0.35">
      <c r="A3731">
        <v>3541208</v>
      </c>
      <c r="B3731" t="s">
        <v>3135</v>
      </c>
      <c r="C3731">
        <v>35</v>
      </c>
      <c r="D3731" t="s">
        <v>22</v>
      </c>
      <c r="E3731">
        <v>3541208</v>
      </c>
    </row>
    <row r="3732" spans="1:5" x14ac:dyDescent="0.35">
      <c r="A3732">
        <v>3541307</v>
      </c>
      <c r="B3732" t="s">
        <v>3966</v>
      </c>
      <c r="C3732">
        <v>35</v>
      </c>
      <c r="D3732" t="s">
        <v>22</v>
      </c>
      <c r="E3732">
        <v>3541307</v>
      </c>
    </row>
    <row r="3733" spans="1:5" x14ac:dyDescent="0.35">
      <c r="A3733">
        <v>3541406</v>
      </c>
      <c r="B3733" t="s">
        <v>3967</v>
      </c>
      <c r="C3733">
        <v>35</v>
      </c>
      <c r="D3733" t="s">
        <v>22</v>
      </c>
      <c r="E3733">
        <v>3541406</v>
      </c>
    </row>
    <row r="3734" spans="1:5" x14ac:dyDescent="0.35">
      <c r="A3734">
        <v>3541505</v>
      </c>
      <c r="B3734" t="s">
        <v>3968</v>
      </c>
      <c r="C3734">
        <v>35</v>
      </c>
      <c r="D3734" t="s">
        <v>22</v>
      </c>
      <c r="E3734">
        <v>3541505</v>
      </c>
    </row>
    <row r="3735" spans="1:5" x14ac:dyDescent="0.35">
      <c r="A3735">
        <v>3541604</v>
      </c>
      <c r="B3735" t="s">
        <v>3969</v>
      </c>
      <c r="C3735">
        <v>35</v>
      </c>
      <c r="D3735" t="s">
        <v>22</v>
      </c>
      <c r="E3735">
        <v>3541604</v>
      </c>
    </row>
    <row r="3736" spans="1:5" x14ac:dyDescent="0.35">
      <c r="A3736">
        <v>3541653</v>
      </c>
      <c r="B3736" t="s">
        <v>3970</v>
      </c>
      <c r="C3736">
        <v>35</v>
      </c>
      <c r="D3736" t="s">
        <v>22</v>
      </c>
      <c r="E3736">
        <v>3541653</v>
      </c>
    </row>
    <row r="3737" spans="1:5" x14ac:dyDescent="0.35">
      <c r="A3737">
        <v>3541703</v>
      </c>
      <c r="B3737" t="s">
        <v>3971</v>
      </c>
      <c r="C3737">
        <v>35</v>
      </c>
      <c r="D3737" t="s">
        <v>22</v>
      </c>
      <c r="E3737">
        <v>3541703</v>
      </c>
    </row>
    <row r="3738" spans="1:5" x14ac:dyDescent="0.35">
      <c r="A3738">
        <v>3541802</v>
      </c>
      <c r="B3738" t="s">
        <v>3972</v>
      </c>
      <c r="C3738">
        <v>35</v>
      </c>
      <c r="D3738" t="s">
        <v>22</v>
      </c>
      <c r="E3738">
        <v>3541802</v>
      </c>
    </row>
    <row r="3739" spans="1:5" x14ac:dyDescent="0.35">
      <c r="A3739">
        <v>3541901</v>
      </c>
      <c r="B3739" t="s">
        <v>3973</v>
      </c>
      <c r="C3739">
        <v>35</v>
      </c>
      <c r="D3739" t="s">
        <v>22</v>
      </c>
      <c r="E3739">
        <v>3541901</v>
      </c>
    </row>
    <row r="3740" spans="1:5" x14ac:dyDescent="0.35">
      <c r="A3740">
        <v>3542008</v>
      </c>
      <c r="B3740" t="s">
        <v>3974</v>
      </c>
      <c r="C3740">
        <v>35</v>
      </c>
      <c r="D3740" t="s">
        <v>22</v>
      </c>
      <c r="E3740">
        <v>3542008</v>
      </c>
    </row>
    <row r="3741" spans="1:5" x14ac:dyDescent="0.35">
      <c r="A3741">
        <v>3542107</v>
      </c>
      <c r="B3741" t="s">
        <v>3975</v>
      </c>
      <c r="C3741">
        <v>35</v>
      </c>
      <c r="D3741" t="s">
        <v>22</v>
      </c>
      <c r="E3741">
        <v>3542107</v>
      </c>
    </row>
    <row r="3742" spans="1:5" x14ac:dyDescent="0.35">
      <c r="A3742">
        <v>3542206</v>
      </c>
      <c r="B3742" t="s">
        <v>299</v>
      </c>
      <c r="C3742">
        <v>35</v>
      </c>
      <c r="D3742" t="s">
        <v>22</v>
      </c>
      <c r="E3742">
        <v>3542206</v>
      </c>
    </row>
    <row r="3743" spans="1:5" x14ac:dyDescent="0.35">
      <c r="A3743">
        <v>3542305</v>
      </c>
      <c r="B3743" t="s">
        <v>3976</v>
      </c>
      <c r="C3743">
        <v>35</v>
      </c>
      <c r="D3743" t="s">
        <v>22</v>
      </c>
      <c r="E3743">
        <v>3542305</v>
      </c>
    </row>
    <row r="3744" spans="1:5" x14ac:dyDescent="0.35">
      <c r="A3744">
        <v>3542404</v>
      </c>
      <c r="B3744" t="s">
        <v>3977</v>
      </c>
      <c r="C3744">
        <v>35</v>
      </c>
      <c r="D3744" t="s">
        <v>22</v>
      </c>
      <c r="E3744">
        <v>3542404</v>
      </c>
    </row>
    <row r="3745" spans="1:5" x14ac:dyDescent="0.35">
      <c r="A3745">
        <v>3542503</v>
      </c>
      <c r="B3745" t="s">
        <v>3978</v>
      </c>
      <c r="C3745">
        <v>35</v>
      </c>
      <c r="D3745" t="s">
        <v>22</v>
      </c>
      <c r="E3745">
        <v>3542503</v>
      </c>
    </row>
    <row r="3746" spans="1:5" x14ac:dyDescent="0.35">
      <c r="A3746">
        <v>3542602</v>
      </c>
      <c r="B3746" t="s">
        <v>3979</v>
      </c>
      <c r="C3746">
        <v>35</v>
      </c>
      <c r="D3746" t="s">
        <v>22</v>
      </c>
      <c r="E3746">
        <v>3542602</v>
      </c>
    </row>
    <row r="3747" spans="1:5" x14ac:dyDescent="0.35">
      <c r="A3747">
        <v>3542701</v>
      </c>
      <c r="B3747" t="s">
        <v>3980</v>
      </c>
      <c r="C3747">
        <v>35</v>
      </c>
      <c r="D3747" t="s">
        <v>22</v>
      </c>
      <c r="E3747">
        <v>3542701</v>
      </c>
    </row>
    <row r="3748" spans="1:5" x14ac:dyDescent="0.35">
      <c r="A3748">
        <v>3542800</v>
      </c>
      <c r="B3748" t="s">
        <v>3981</v>
      </c>
      <c r="C3748">
        <v>35</v>
      </c>
      <c r="D3748" t="s">
        <v>22</v>
      </c>
      <c r="E3748">
        <v>3542800</v>
      </c>
    </row>
    <row r="3749" spans="1:5" x14ac:dyDescent="0.35">
      <c r="A3749">
        <v>3542909</v>
      </c>
      <c r="B3749" t="s">
        <v>3982</v>
      </c>
      <c r="C3749">
        <v>35</v>
      </c>
      <c r="D3749" t="s">
        <v>22</v>
      </c>
      <c r="E3749">
        <v>3542909</v>
      </c>
    </row>
    <row r="3750" spans="1:5" x14ac:dyDescent="0.35">
      <c r="A3750">
        <v>3543006</v>
      </c>
      <c r="B3750" t="s">
        <v>3983</v>
      </c>
      <c r="C3750">
        <v>35</v>
      </c>
      <c r="D3750" t="s">
        <v>22</v>
      </c>
      <c r="E3750">
        <v>3543006</v>
      </c>
    </row>
    <row r="3751" spans="1:5" x14ac:dyDescent="0.35">
      <c r="A3751">
        <v>3543105</v>
      </c>
      <c r="B3751" t="s">
        <v>3984</v>
      </c>
      <c r="C3751">
        <v>35</v>
      </c>
      <c r="D3751" t="s">
        <v>22</v>
      </c>
      <c r="E3751">
        <v>3543105</v>
      </c>
    </row>
    <row r="3752" spans="1:5" x14ac:dyDescent="0.35">
      <c r="A3752">
        <v>3543204</v>
      </c>
      <c r="B3752" t="s">
        <v>3985</v>
      </c>
      <c r="C3752">
        <v>35</v>
      </c>
      <c r="D3752" t="s">
        <v>22</v>
      </c>
      <c r="E3752">
        <v>3543204</v>
      </c>
    </row>
    <row r="3753" spans="1:5" x14ac:dyDescent="0.35">
      <c r="A3753">
        <v>3543238</v>
      </c>
      <c r="B3753" t="s">
        <v>3986</v>
      </c>
      <c r="C3753">
        <v>35</v>
      </c>
      <c r="D3753" t="s">
        <v>22</v>
      </c>
      <c r="E3753">
        <v>3543238</v>
      </c>
    </row>
    <row r="3754" spans="1:5" x14ac:dyDescent="0.35">
      <c r="A3754">
        <v>3543253</v>
      </c>
      <c r="B3754" t="s">
        <v>3987</v>
      </c>
      <c r="C3754">
        <v>35</v>
      </c>
      <c r="D3754" t="s">
        <v>22</v>
      </c>
      <c r="E3754">
        <v>3543253</v>
      </c>
    </row>
    <row r="3755" spans="1:5" x14ac:dyDescent="0.35">
      <c r="A3755">
        <v>3543303</v>
      </c>
      <c r="B3755" t="s">
        <v>3988</v>
      </c>
      <c r="C3755">
        <v>35</v>
      </c>
      <c r="D3755" t="s">
        <v>22</v>
      </c>
      <c r="E3755">
        <v>3543303</v>
      </c>
    </row>
    <row r="3756" spans="1:5" x14ac:dyDescent="0.35">
      <c r="A3756">
        <v>3543402</v>
      </c>
      <c r="B3756" t="s">
        <v>3989</v>
      </c>
      <c r="C3756">
        <v>35</v>
      </c>
      <c r="D3756" t="s">
        <v>22</v>
      </c>
      <c r="E3756">
        <v>3543402</v>
      </c>
    </row>
    <row r="3757" spans="1:5" x14ac:dyDescent="0.35">
      <c r="A3757">
        <v>3543501</v>
      </c>
      <c r="B3757" t="s">
        <v>3990</v>
      </c>
      <c r="C3757">
        <v>35</v>
      </c>
      <c r="D3757" t="s">
        <v>22</v>
      </c>
      <c r="E3757">
        <v>3543501</v>
      </c>
    </row>
    <row r="3758" spans="1:5" x14ac:dyDescent="0.35">
      <c r="A3758">
        <v>3543600</v>
      </c>
      <c r="B3758" t="s">
        <v>3991</v>
      </c>
      <c r="C3758">
        <v>35</v>
      </c>
      <c r="D3758" t="s">
        <v>22</v>
      </c>
      <c r="E3758">
        <v>3543600</v>
      </c>
    </row>
    <row r="3759" spans="1:5" x14ac:dyDescent="0.35">
      <c r="A3759">
        <v>3543709</v>
      </c>
      <c r="B3759" t="s">
        <v>3992</v>
      </c>
      <c r="C3759">
        <v>35</v>
      </c>
      <c r="D3759" t="s">
        <v>22</v>
      </c>
      <c r="E3759">
        <v>3543709</v>
      </c>
    </row>
    <row r="3760" spans="1:5" x14ac:dyDescent="0.35">
      <c r="A3760">
        <v>3543808</v>
      </c>
      <c r="B3760" t="s">
        <v>3993</v>
      </c>
      <c r="C3760">
        <v>35</v>
      </c>
      <c r="D3760" t="s">
        <v>22</v>
      </c>
      <c r="E3760">
        <v>3543808</v>
      </c>
    </row>
    <row r="3761" spans="1:5" x14ac:dyDescent="0.35">
      <c r="A3761">
        <v>3543907</v>
      </c>
      <c r="B3761" t="s">
        <v>3496</v>
      </c>
      <c r="C3761">
        <v>35</v>
      </c>
      <c r="D3761" t="s">
        <v>22</v>
      </c>
      <c r="E3761">
        <v>3543907</v>
      </c>
    </row>
    <row r="3762" spans="1:5" x14ac:dyDescent="0.35">
      <c r="A3762">
        <v>3544004</v>
      </c>
      <c r="B3762" t="s">
        <v>3994</v>
      </c>
      <c r="C3762">
        <v>35</v>
      </c>
      <c r="D3762" t="s">
        <v>22</v>
      </c>
      <c r="E3762">
        <v>3544004</v>
      </c>
    </row>
    <row r="3763" spans="1:5" x14ac:dyDescent="0.35">
      <c r="A3763">
        <v>3544103</v>
      </c>
      <c r="B3763" t="s">
        <v>3995</v>
      </c>
      <c r="C3763">
        <v>35</v>
      </c>
      <c r="D3763" t="s">
        <v>22</v>
      </c>
      <c r="E3763">
        <v>3544103</v>
      </c>
    </row>
    <row r="3764" spans="1:5" x14ac:dyDescent="0.35">
      <c r="A3764">
        <v>3544202</v>
      </c>
      <c r="B3764" t="s">
        <v>3996</v>
      </c>
      <c r="C3764">
        <v>35</v>
      </c>
      <c r="D3764" t="s">
        <v>22</v>
      </c>
      <c r="E3764">
        <v>3544202</v>
      </c>
    </row>
    <row r="3765" spans="1:5" x14ac:dyDescent="0.35">
      <c r="A3765">
        <v>3544251</v>
      </c>
      <c r="B3765" t="s">
        <v>3997</v>
      </c>
      <c r="C3765">
        <v>35</v>
      </c>
      <c r="D3765" t="s">
        <v>22</v>
      </c>
      <c r="E3765">
        <v>3544251</v>
      </c>
    </row>
    <row r="3766" spans="1:5" x14ac:dyDescent="0.35">
      <c r="A3766">
        <v>3544301</v>
      </c>
      <c r="B3766" t="s">
        <v>3998</v>
      </c>
      <c r="C3766">
        <v>35</v>
      </c>
      <c r="D3766" t="s">
        <v>22</v>
      </c>
      <c r="E3766">
        <v>3544301</v>
      </c>
    </row>
    <row r="3767" spans="1:5" x14ac:dyDescent="0.35">
      <c r="A3767">
        <v>3544400</v>
      </c>
      <c r="B3767" t="s">
        <v>3999</v>
      </c>
      <c r="C3767">
        <v>35</v>
      </c>
      <c r="D3767" t="s">
        <v>22</v>
      </c>
      <c r="E3767">
        <v>3544400</v>
      </c>
    </row>
    <row r="3768" spans="1:5" x14ac:dyDescent="0.35">
      <c r="A3768">
        <v>3544509</v>
      </c>
      <c r="B3768" t="s">
        <v>4000</v>
      </c>
      <c r="C3768">
        <v>35</v>
      </c>
      <c r="D3768" t="s">
        <v>22</v>
      </c>
      <c r="E3768">
        <v>3544509</v>
      </c>
    </row>
    <row r="3769" spans="1:5" x14ac:dyDescent="0.35">
      <c r="A3769">
        <v>3544608</v>
      </c>
      <c r="B3769" t="s">
        <v>4001</v>
      </c>
      <c r="C3769">
        <v>35</v>
      </c>
      <c r="D3769" t="s">
        <v>22</v>
      </c>
      <c r="E3769">
        <v>3544608</v>
      </c>
    </row>
    <row r="3770" spans="1:5" x14ac:dyDescent="0.35">
      <c r="A3770">
        <v>3544707</v>
      </c>
      <c r="B3770" t="s">
        <v>4002</v>
      </c>
      <c r="C3770">
        <v>35</v>
      </c>
      <c r="D3770" t="s">
        <v>22</v>
      </c>
      <c r="E3770">
        <v>3544707</v>
      </c>
    </row>
    <row r="3771" spans="1:5" x14ac:dyDescent="0.35">
      <c r="A3771">
        <v>3544806</v>
      </c>
      <c r="B3771" t="s">
        <v>4003</v>
      </c>
      <c r="C3771">
        <v>35</v>
      </c>
      <c r="D3771" t="s">
        <v>22</v>
      </c>
      <c r="E3771">
        <v>3544806</v>
      </c>
    </row>
    <row r="3772" spans="1:5" x14ac:dyDescent="0.35">
      <c r="A3772">
        <v>3544905</v>
      </c>
      <c r="B3772" t="s">
        <v>4004</v>
      </c>
      <c r="C3772">
        <v>35</v>
      </c>
      <c r="D3772" t="s">
        <v>22</v>
      </c>
      <c r="E3772">
        <v>3544905</v>
      </c>
    </row>
    <row r="3773" spans="1:5" x14ac:dyDescent="0.35">
      <c r="A3773">
        <v>3545001</v>
      </c>
      <c r="B3773" t="s">
        <v>4005</v>
      </c>
      <c r="C3773">
        <v>35</v>
      </c>
      <c r="D3773" t="s">
        <v>22</v>
      </c>
      <c r="E3773">
        <v>3545001</v>
      </c>
    </row>
    <row r="3774" spans="1:5" x14ac:dyDescent="0.35">
      <c r="A3774">
        <v>3545100</v>
      </c>
      <c r="B3774" t="s">
        <v>4006</v>
      </c>
      <c r="C3774">
        <v>35</v>
      </c>
      <c r="D3774" t="s">
        <v>22</v>
      </c>
      <c r="E3774">
        <v>3545100</v>
      </c>
    </row>
    <row r="3775" spans="1:5" x14ac:dyDescent="0.35">
      <c r="A3775">
        <v>3545159</v>
      </c>
      <c r="B3775" t="s">
        <v>4007</v>
      </c>
      <c r="C3775">
        <v>35</v>
      </c>
      <c r="D3775" t="s">
        <v>22</v>
      </c>
      <c r="E3775">
        <v>3545159</v>
      </c>
    </row>
    <row r="3776" spans="1:5" x14ac:dyDescent="0.35">
      <c r="A3776">
        <v>3545209</v>
      </c>
      <c r="B3776" t="s">
        <v>4008</v>
      </c>
      <c r="C3776">
        <v>35</v>
      </c>
      <c r="D3776" t="s">
        <v>22</v>
      </c>
      <c r="E3776">
        <v>3545209</v>
      </c>
    </row>
    <row r="3777" spans="1:5" x14ac:dyDescent="0.35">
      <c r="A3777">
        <v>3545308</v>
      </c>
      <c r="B3777" t="s">
        <v>4009</v>
      </c>
      <c r="C3777">
        <v>35</v>
      </c>
      <c r="D3777" t="s">
        <v>22</v>
      </c>
      <c r="E3777">
        <v>3545308</v>
      </c>
    </row>
    <row r="3778" spans="1:5" x14ac:dyDescent="0.35">
      <c r="A3778">
        <v>3545407</v>
      </c>
      <c r="B3778" t="s">
        <v>4010</v>
      </c>
      <c r="C3778">
        <v>35</v>
      </c>
      <c r="D3778" t="s">
        <v>22</v>
      </c>
      <c r="E3778">
        <v>3545407</v>
      </c>
    </row>
    <row r="3779" spans="1:5" x14ac:dyDescent="0.35">
      <c r="A3779">
        <v>3545506</v>
      </c>
      <c r="B3779" t="s">
        <v>4011</v>
      </c>
      <c r="C3779">
        <v>35</v>
      </c>
      <c r="D3779" t="s">
        <v>22</v>
      </c>
      <c r="E3779">
        <v>3545506</v>
      </c>
    </row>
    <row r="3780" spans="1:5" x14ac:dyDescent="0.35">
      <c r="A3780">
        <v>3545605</v>
      </c>
      <c r="B3780" t="s">
        <v>4012</v>
      </c>
      <c r="C3780">
        <v>35</v>
      </c>
      <c r="D3780" t="s">
        <v>22</v>
      </c>
      <c r="E3780">
        <v>3545605</v>
      </c>
    </row>
    <row r="3781" spans="1:5" x14ac:dyDescent="0.35">
      <c r="A3781">
        <v>3545704</v>
      </c>
      <c r="B3781" t="s">
        <v>4013</v>
      </c>
      <c r="C3781">
        <v>35</v>
      </c>
      <c r="D3781" t="s">
        <v>22</v>
      </c>
      <c r="E3781">
        <v>3545704</v>
      </c>
    </row>
    <row r="3782" spans="1:5" x14ac:dyDescent="0.35">
      <c r="A3782">
        <v>3545803</v>
      </c>
      <c r="B3782" t="s">
        <v>4014</v>
      </c>
      <c r="C3782">
        <v>35</v>
      </c>
      <c r="D3782" t="s">
        <v>22</v>
      </c>
      <c r="E3782">
        <v>3545803</v>
      </c>
    </row>
    <row r="3783" spans="1:5" x14ac:dyDescent="0.35">
      <c r="A3783">
        <v>3546009</v>
      </c>
      <c r="B3783" t="s">
        <v>4015</v>
      </c>
      <c r="C3783">
        <v>35</v>
      </c>
      <c r="D3783" t="s">
        <v>22</v>
      </c>
      <c r="E3783">
        <v>3546009</v>
      </c>
    </row>
    <row r="3784" spans="1:5" x14ac:dyDescent="0.35">
      <c r="A3784">
        <v>3546108</v>
      </c>
      <c r="B3784" t="s">
        <v>4016</v>
      </c>
      <c r="C3784">
        <v>35</v>
      </c>
      <c r="D3784" t="s">
        <v>22</v>
      </c>
      <c r="E3784">
        <v>3546108</v>
      </c>
    </row>
    <row r="3785" spans="1:5" x14ac:dyDescent="0.35">
      <c r="A3785">
        <v>3546207</v>
      </c>
      <c r="B3785" t="s">
        <v>4017</v>
      </c>
      <c r="C3785">
        <v>35</v>
      </c>
      <c r="D3785" t="s">
        <v>22</v>
      </c>
      <c r="E3785">
        <v>3546207</v>
      </c>
    </row>
    <row r="3786" spans="1:5" x14ac:dyDescent="0.35">
      <c r="A3786">
        <v>3546256</v>
      </c>
      <c r="B3786" t="s">
        <v>4018</v>
      </c>
      <c r="C3786">
        <v>35</v>
      </c>
      <c r="D3786" t="s">
        <v>22</v>
      </c>
      <c r="E3786">
        <v>3546256</v>
      </c>
    </row>
    <row r="3787" spans="1:5" x14ac:dyDescent="0.35">
      <c r="A3787">
        <v>3546306</v>
      </c>
      <c r="B3787" t="s">
        <v>4019</v>
      </c>
      <c r="C3787">
        <v>35</v>
      </c>
      <c r="D3787" t="s">
        <v>22</v>
      </c>
      <c r="E3787">
        <v>3546306</v>
      </c>
    </row>
    <row r="3788" spans="1:5" x14ac:dyDescent="0.35">
      <c r="A3788">
        <v>3546405</v>
      </c>
      <c r="B3788" t="s">
        <v>4020</v>
      </c>
      <c r="C3788">
        <v>35</v>
      </c>
      <c r="D3788" t="s">
        <v>22</v>
      </c>
      <c r="E3788">
        <v>3546405</v>
      </c>
    </row>
    <row r="3789" spans="1:5" x14ac:dyDescent="0.35">
      <c r="A3789">
        <v>3546504</v>
      </c>
      <c r="B3789" t="s">
        <v>4021</v>
      </c>
      <c r="C3789">
        <v>35</v>
      </c>
      <c r="D3789" t="s">
        <v>22</v>
      </c>
      <c r="E3789">
        <v>3546504</v>
      </c>
    </row>
    <row r="3790" spans="1:5" x14ac:dyDescent="0.35">
      <c r="A3790">
        <v>3546603</v>
      </c>
      <c r="B3790" t="s">
        <v>4022</v>
      </c>
      <c r="C3790">
        <v>35</v>
      </c>
      <c r="D3790" t="s">
        <v>22</v>
      </c>
      <c r="E3790">
        <v>3546603</v>
      </c>
    </row>
    <row r="3791" spans="1:5" x14ac:dyDescent="0.35">
      <c r="A3791">
        <v>3546702</v>
      </c>
      <c r="B3791" t="s">
        <v>4023</v>
      </c>
      <c r="C3791">
        <v>35</v>
      </c>
      <c r="D3791" t="s">
        <v>22</v>
      </c>
      <c r="E3791">
        <v>3546702</v>
      </c>
    </row>
    <row r="3792" spans="1:5" x14ac:dyDescent="0.35">
      <c r="A3792">
        <v>3546801</v>
      </c>
      <c r="B3792" t="s">
        <v>4024</v>
      </c>
      <c r="C3792">
        <v>35</v>
      </c>
      <c r="D3792" t="s">
        <v>22</v>
      </c>
      <c r="E3792">
        <v>3546801</v>
      </c>
    </row>
    <row r="3793" spans="1:5" x14ac:dyDescent="0.35">
      <c r="A3793">
        <v>3546900</v>
      </c>
      <c r="B3793" t="s">
        <v>4025</v>
      </c>
      <c r="C3793">
        <v>35</v>
      </c>
      <c r="D3793" t="s">
        <v>22</v>
      </c>
      <c r="E3793">
        <v>3546900</v>
      </c>
    </row>
    <row r="3794" spans="1:5" x14ac:dyDescent="0.35">
      <c r="A3794">
        <v>3547007</v>
      </c>
      <c r="B3794" t="s">
        <v>4026</v>
      </c>
      <c r="C3794">
        <v>35</v>
      </c>
      <c r="D3794" t="s">
        <v>22</v>
      </c>
      <c r="E3794">
        <v>3547007</v>
      </c>
    </row>
    <row r="3795" spans="1:5" x14ac:dyDescent="0.35">
      <c r="A3795">
        <v>3547106</v>
      </c>
      <c r="B3795" t="s">
        <v>4027</v>
      </c>
      <c r="C3795">
        <v>35</v>
      </c>
      <c r="D3795" t="s">
        <v>22</v>
      </c>
      <c r="E3795">
        <v>3547106</v>
      </c>
    </row>
    <row r="3796" spans="1:5" x14ac:dyDescent="0.35">
      <c r="A3796">
        <v>3547205</v>
      </c>
      <c r="B3796" t="s">
        <v>4028</v>
      </c>
      <c r="C3796">
        <v>35</v>
      </c>
      <c r="D3796" t="s">
        <v>22</v>
      </c>
      <c r="E3796">
        <v>3547205</v>
      </c>
    </row>
    <row r="3797" spans="1:5" x14ac:dyDescent="0.35">
      <c r="A3797">
        <v>3547304</v>
      </c>
      <c r="B3797" t="s">
        <v>4029</v>
      </c>
      <c r="C3797">
        <v>35</v>
      </c>
      <c r="D3797" t="s">
        <v>22</v>
      </c>
      <c r="E3797">
        <v>3547304</v>
      </c>
    </row>
    <row r="3798" spans="1:5" x14ac:dyDescent="0.35">
      <c r="A3798">
        <v>3547403</v>
      </c>
      <c r="B3798" t="s">
        <v>4030</v>
      </c>
      <c r="C3798">
        <v>35</v>
      </c>
      <c r="D3798" t="s">
        <v>22</v>
      </c>
      <c r="E3798">
        <v>3547403</v>
      </c>
    </row>
    <row r="3799" spans="1:5" x14ac:dyDescent="0.35">
      <c r="A3799">
        <v>3547502</v>
      </c>
      <c r="B3799" t="s">
        <v>4031</v>
      </c>
      <c r="C3799">
        <v>35</v>
      </c>
      <c r="D3799" t="s">
        <v>22</v>
      </c>
      <c r="E3799">
        <v>3547502</v>
      </c>
    </row>
    <row r="3800" spans="1:5" x14ac:dyDescent="0.35">
      <c r="A3800">
        <v>3547601</v>
      </c>
      <c r="B3800" t="s">
        <v>4032</v>
      </c>
      <c r="C3800">
        <v>35</v>
      </c>
      <c r="D3800" t="s">
        <v>22</v>
      </c>
      <c r="E3800">
        <v>3547601</v>
      </c>
    </row>
    <row r="3801" spans="1:5" x14ac:dyDescent="0.35">
      <c r="A3801">
        <v>3547650</v>
      </c>
      <c r="B3801" t="s">
        <v>4033</v>
      </c>
      <c r="C3801">
        <v>35</v>
      </c>
      <c r="D3801" t="s">
        <v>22</v>
      </c>
      <c r="E3801">
        <v>3547650</v>
      </c>
    </row>
    <row r="3802" spans="1:5" x14ac:dyDescent="0.35">
      <c r="A3802">
        <v>3547700</v>
      </c>
      <c r="B3802" t="s">
        <v>362</v>
      </c>
      <c r="C3802">
        <v>35</v>
      </c>
      <c r="D3802" t="s">
        <v>22</v>
      </c>
      <c r="E3802">
        <v>3547700</v>
      </c>
    </row>
    <row r="3803" spans="1:5" x14ac:dyDescent="0.35">
      <c r="A3803">
        <v>3547809</v>
      </c>
      <c r="B3803" t="s">
        <v>1761</v>
      </c>
      <c r="C3803">
        <v>35</v>
      </c>
      <c r="D3803" t="s">
        <v>22</v>
      </c>
      <c r="E3803">
        <v>3547809</v>
      </c>
    </row>
    <row r="3804" spans="1:5" x14ac:dyDescent="0.35">
      <c r="A3804">
        <v>3547908</v>
      </c>
      <c r="B3804" t="s">
        <v>4034</v>
      </c>
      <c r="C3804">
        <v>35</v>
      </c>
      <c r="D3804" t="s">
        <v>22</v>
      </c>
      <c r="E3804">
        <v>3547908</v>
      </c>
    </row>
    <row r="3805" spans="1:5" x14ac:dyDescent="0.35">
      <c r="A3805">
        <v>3548005</v>
      </c>
      <c r="B3805" t="s">
        <v>4035</v>
      </c>
      <c r="C3805">
        <v>35</v>
      </c>
      <c r="D3805" t="s">
        <v>22</v>
      </c>
      <c r="E3805">
        <v>3548005</v>
      </c>
    </row>
    <row r="3806" spans="1:5" x14ac:dyDescent="0.35">
      <c r="A3806">
        <v>3548054</v>
      </c>
      <c r="B3806" t="s">
        <v>4036</v>
      </c>
      <c r="C3806">
        <v>35</v>
      </c>
      <c r="D3806" t="s">
        <v>22</v>
      </c>
      <c r="E3806">
        <v>3548054</v>
      </c>
    </row>
    <row r="3807" spans="1:5" x14ac:dyDescent="0.35">
      <c r="A3807">
        <v>3548104</v>
      </c>
      <c r="B3807" t="s">
        <v>4037</v>
      </c>
      <c r="C3807">
        <v>35</v>
      </c>
      <c r="D3807" t="s">
        <v>22</v>
      </c>
      <c r="E3807">
        <v>3548104</v>
      </c>
    </row>
    <row r="3808" spans="1:5" x14ac:dyDescent="0.35">
      <c r="A3808">
        <v>3548203</v>
      </c>
      <c r="B3808" t="s">
        <v>4038</v>
      </c>
      <c r="C3808">
        <v>35</v>
      </c>
      <c r="D3808" t="s">
        <v>22</v>
      </c>
      <c r="E3808">
        <v>3548203</v>
      </c>
    </row>
    <row r="3809" spans="1:5" x14ac:dyDescent="0.35">
      <c r="A3809">
        <v>3548302</v>
      </c>
      <c r="B3809" t="s">
        <v>4039</v>
      </c>
      <c r="C3809">
        <v>35</v>
      </c>
      <c r="D3809" t="s">
        <v>22</v>
      </c>
      <c r="E3809">
        <v>3548302</v>
      </c>
    </row>
    <row r="3810" spans="1:5" x14ac:dyDescent="0.35">
      <c r="A3810">
        <v>3548401</v>
      </c>
      <c r="B3810" t="s">
        <v>4040</v>
      </c>
      <c r="C3810">
        <v>35</v>
      </c>
      <c r="D3810" t="s">
        <v>22</v>
      </c>
      <c r="E3810">
        <v>3548401</v>
      </c>
    </row>
    <row r="3811" spans="1:5" x14ac:dyDescent="0.35">
      <c r="A3811">
        <v>3548500</v>
      </c>
      <c r="B3811" t="s">
        <v>4041</v>
      </c>
      <c r="C3811">
        <v>35</v>
      </c>
      <c r="D3811" t="s">
        <v>22</v>
      </c>
      <c r="E3811">
        <v>3548500</v>
      </c>
    </row>
    <row r="3812" spans="1:5" x14ac:dyDescent="0.35">
      <c r="A3812">
        <v>3548609</v>
      </c>
      <c r="B3812" t="s">
        <v>4042</v>
      </c>
      <c r="C3812">
        <v>35</v>
      </c>
      <c r="D3812" t="s">
        <v>22</v>
      </c>
      <c r="E3812">
        <v>3548609</v>
      </c>
    </row>
    <row r="3813" spans="1:5" x14ac:dyDescent="0.35">
      <c r="A3813">
        <v>3548708</v>
      </c>
      <c r="B3813" t="s">
        <v>4043</v>
      </c>
      <c r="C3813">
        <v>35</v>
      </c>
      <c r="D3813" t="s">
        <v>22</v>
      </c>
      <c r="E3813">
        <v>3548708</v>
      </c>
    </row>
    <row r="3814" spans="1:5" x14ac:dyDescent="0.35">
      <c r="A3814">
        <v>3548807</v>
      </c>
      <c r="B3814" t="s">
        <v>4044</v>
      </c>
      <c r="C3814">
        <v>35</v>
      </c>
      <c r="D3814" t="s">
        <v>22</v>
      </c>
      <c r="E3814">
        <v>3548807</v>
      </c>
    </row>
    <row r="3815" spans="1:5" x14ac:dyDescent="0.35">
      <c r="A3815">
        <v>3548906</v>
      </c>
      <c r="B3815" t="s">
        <v>4045</v>
      </c>
      <c r="C3815">
        <v>35</v>
      </c>
      <c r="D3815" t="s">
        <v>22</v>
      </c>
      <c r="E3815">
        <v>3548906</v>
      </c>
    </row>
    <row r="3816" spans="1:5" x14ac:dyDescent="0.35">
      <c r="A3816">
        <v>3549003</v>
      </c>
      <c r="B3816" t="s">
        <v>1765</v>
      </c>
      <c r="C3816">
        <v>35</v>
      </c>
      <c r="D3816" t="s">
        <v>22</v>
      </c>
      <c r="E3816">
        <v>3549003</v>
      </c>
    </row>
    <row r="3817" spans="1:5" x14ac:dyDescent="0.35">
      <c r="A3817">
        <v>3549102</v>
      </c>
      <c r="B3817" t="s">
        <v>4046</v>
      </c>
      <c r="C3817">
        <v>35</v>
      </c>
      <c r="D3817" t="s">
        <v>22</v>
      </c>
      <c r="E3817">
        <v>3549102</v>
      </c>
    </row>
    <row r="3818" spans="1:5" x14ac:dyDescent="0.35">
      <c r="A3818">
        <v>3549201</v>
      </c>
      <c r="B3818" t="s">
        <v>4047</v>
      </c>
      <c r="C3818">
        <v>35</v>
      </c>
      <c r="D3818" t="s">
        <v>22</v>
      </c>
      <c r="E3818">
        <v>3549201</v>
      </c>
    </row>
    <row r="3819" spans="1:5" x14ac:dyDescent="0.35">
      <c r="A3819">
        <v>3549250</v>
      </c>
      <c r="B3819" t="s">
        <v>4048</v>
      </c>
      <c r="C3819">
        <v>35</v>
      </c>
      <c r="D3819" t="s">
        <v>22</v>
      </c>
      <c r="E3819">
        <v>3549250</v>
      </c>
    </row>
    <row r="3820" spans="1:5" x14ac:dyDescent="0.35">
      <c r="A3820">
        <v>3549300</v>
      </c>
      <c r="B3820" t="s">
        <v>4049</v>
      </c>
      <c r="C3820">
        <v>35</v>
      </c>
      <c r="D3820" t="s">
        <v>22</v>
      </c>
      <c r="E3820">
        <v>3549300</v>
      </c>
    </row>
    <row r="3821" spans="1:5" x14ac:dyDescent="0.35">
      <c r="A3821">
        <v>3549409</v>
      </c>
      <c r="B3821" t="s">
        <v>365</v>
      </c>
      <c r="C3821">
        <v>35</v>
      </c>
      <c r="D3821" t="s">
        <v>22</v>
      </c>
      <c r="E3821">
        <v>3549409</v>
      </c>
    </row>
    <row r="3822" spans="1:5" x14ac:dyDescent="0.35">
      <c r="A3822">
        <v>3549508</v>
      </c>
      <c r="B3822" t="s">
        <v>4050</v>
      </c>
      <c r="C3822">
        <v>35</v>
      </c>
      <c r="D3822" t="s">
        <v>22</v>
      </c>
      <c r="E3822">
        <v>3549508</v>
      </c>
    </row>
    <row r="3823" spans="1:5" x14ac:dyDescent="0.35">
      <c r="A3823">
        <v>3549607</v>
      </c>
      <c r="B3823" t="s">
        <v>4051</v>
      </c>
      <c r="C3823">
        <v>35</v>
      </c>
      <c r="D3823" t="s">
        <v>22</v>
      </c>
      <c r="E3823">
        <v>3549607</v>
      </c>
    </row>
    <row r="3824" spans="1:5" x14ac:dyDescent="0.35">
      <c r="A3824">
        <v>3549706</v>
      </c>
      <c r="B3824" t="s">
        <v>4052</v>
      </c>
      <c r="C3824">
        <v>35</v>
      </c>
      <c r="D3824" t="s">
        <v>22</v>
      </c>
      <c r="E3824">
        <v>3549706</v>
      </c>
    </row>
    <row r="3825" spans="1:5" x14ac:dyDescent="0.35">
      <c r="A3825">
        <v>3549805</v>
      </c>
      <c r="B3825" t="s">
        <v>4053</v>
      </c>
      <c r="C3825">
        <v>35</v>
      </c>
      <c r="D3825" t="s">
        <v>22</v>
      </c>
      <c r="E3825">
        <v>3549805</v>
      </c>
    </row>
    <row r="3826" spans="1:5" x14ac:dyDescent="0.35">
      <c r="A3826">
        <v>3549904</v>
      </c>
      <c r="B3826" t="s">
        <v>4054</v>
      </c>
      <c r="C3826">
        <v>35</v>
      </c>
      <c r="D3826" t="s">
        <v>22</v>
      </c>
      <c r="E3826">
        <v>3549904</v>
      </c>
    </row>
    <row r="3827" spans="1:5" x14ac:dyDescent="0.35">
      <c r="A3827">
        <v>3549953</v>
      </c>
      <c r="B3827" t="s">
        <v>4055</v>
      </c>
      <c r="C3827">
        <v>35</v>
      </c>
      <c r="D3827" t="s">
        <v>22</v>
      </c>
      <c r="E3827">
        <v>3549953</v>
      </c>
    </row>
    <row r="3828" spans="1:5" x14ac:dyDescent="0.35">
      <c r="A3828">
        <v>3550001</v>
      </c>
      <c r="B3828" t="s">
        <v>4056</v>
      </c>
      <c r="C3828">
        <v>35</v>
      </c>
      <c r="D3828" t="s">
        <v>22</v>
      </c>
      <c r="E3828">
        <v>3550001</v>
      </c>
    </row>
    <row r="3829" spans="1:5" x14ac:dyDescent="0.35">
      <c r="A3829">
        <v>3550100</v>
      </c>
      <c r="B3829" t="s">
        <v>4057</v>
      </c>
      <c r="C3829">
        <v>35</v>
      </c>
      <c r="D3829" t="s">
        <v>22</v>
      </c>
      <c r="E3829">
        <v>3550100</v>
      </c>
    </row>
    <row r="3830" spans="1:5" x14ac:dyDescent="0.35">
      <c r="A3830">
        <v>3550209</v>
      </c>
      <c r="B3830" t="s">
        <v>4058</v>
      </c>
      <c r="C3830">
        <v>35</v>
      </c>
      <c r="D3830" t="s">
        <v>22</v>
      </c>
      <c r="E3830">
        <v>3550209</v>
      </c>
    </row>
    <row r="3831" spans="1:5" x14ac:dyDescent="0.35">
      <c r="A3831">
        <v>3550308</v>
      </c>
      <c r="B3831" t="s">
        <v>4059</v>
      </c>
      <c r="C3831">
        <v>35</v>
      </c>
      <c r="D3831" t="s">
        <v>22</v>
      </c>
      <c r="E3831">
        <v>3550308</v>
      </c>
    </row>
    <row r="3832" spans="1:5" x14ac:dyDescent="0.35">
      <c r="A3832">
        <v>3550407</v>
      </c>
      <c r="B3832" t="s">
        <v>1573</v>
      </c>
      <c r="C3832">
        <v>35</v>
      </c>
      <c r="D3832" t="s">
        <v>22</v>
      </c>
      <c r="E3832">
        <v>3550407</v>
      </c>
    </row>
    <row r="3833" spans="1:5" x14ac:dyDescent="0.35">
      <c r="A3833">
        <v>3550506</v>
      </c>
      <c r="B3833" t="s">
        <v>4060</v>
      </c>
      <c r="C3833">
        <v>35</v>
      </c>
      <c r="D3833" t="s">
        <v>22</v>
      </c>
      <c r="E3833">
        <v>3550506</v>
      </c>
    </row>
    <row r="3834" spans="1:5" x14ac:dyDescent="0.35">
      <c r="A3834">
        <v>3550605</v>
      </c>
      <c r="B3834" t="s">
        <v>4061</v>
      </c>
      <c r="C3834">
        <v>35</v>
      </c>
      <c r="D3834" t="s">
        <v>22</v>
      </c>
      <c r="E3834">
        <v>3550605</v>
      </c>
    </row>
    <row r="3835" spans="1:5" x14ac:dyDescent="0.35">
      <c r="A3835">
        <v>3550704</v>
      </c>
      <c r="B3835" t="s">
        <v>2059</v>
      </c>
      <c r="C3835">
        <v>35</v>
      </c>
      <c r="D3835" t="s">
        <v>22</v>
      </c>
      <c r="E3835">
        <v>3550704</v>
      </c>
    </row>
    <row r="3836" spans="1:5" x14ac:dyDescent="0.35">
      <c r="A3836">
        <v>3550803</v>
      </c>
      <c r="B3836" t="s">
        <v>4062</v>
      </c>
      <c r="C3836">
        <v>35</v>
      </c>
      <c r="D3836" t="s">
        <v>22</v>
      </c>
      <c r="E3836">
        <v>3550803</v>
      </c>
    </row>
    <row r="3837" spans="1:5" x14ac:dyDescent="0.35">
      <c r="A3837">
        <v>3550902</v>
      </c>
      <c r="B3837" t="s">
        <v>326</v>
      </c>
      <c r="C3837">
        <v>35</v>
      </c>
      <c r="D3837" t="s">
        <v>22</v>
      </c>
      <c r="E3837">
        <v>3550902</v>
      </c>
    </row>
    <row r="3838" spans="1:5" x14ac:dyDescent="0.35">
      <c r="A3838">
        <v>3551009</v>
      </c>
      <c r="B3838" t="s">
        <v>1576</v>
      </c>
      <c r="C3838">
        <v>35</v>
      </c>
      <c r="D3838" t="s">
        <v>22</v>
      </c>
      <c r="E3838">
        <v>3551009</v>
      </c>
    </row>
    <row r="3839" spans="1:5" x14ac:dyDescent="0.35">
      <c r="A3839">
        <v>3551108</v>
      </c>
      <c r="B3839" t="s">
        <v>4063</v>
      </c>
      <c r="C3839">
        <v>35</v>
      </c>
      <c r="D3839" t="s">
        <v>22</v>
      </c>
      <c r="E3839">
        <v>3551108</v>
      </c>
    </row>
    <row r="3840" spans="1:5" x14ac:dyDescent="0.35">
      <c r="A3840">
        <v>3551207</v>
      </c>
      <c r="B3840" t="s">
        <v>4064</v>
      </c>
      <c r="C3840">
        <v>35</v>
      </c>
      <c r="D3840" t="s">
        <v>22</v>
      </c>
      <c r="E3840">
        <v>3551207</v>
      </c>
    </row>
    <row r="3841" spans="1:5" x14ac:dyDescent="0.35">
      <c r="A3841">
        <v>3551306</v>
      </c>
      <c r="B3841" t="s">
        <v>4065</v>
      </c>
      <c r="C3841">
        <v>35</v>
      </c>
      <c r="D3841" t="s">
        <v>22</v>
      </c>
      <c r="E3841">
        <v>3551306</v>
      </c>
    </row>
    <row r="3842" spans="1:5" x14ac:dyDescent="0.35">
      <c r="A3842">
        <v>3551405</v>
      </c>
      <c r="B3842" t="s">
        <v>4066</v>
      </c>
      <c r="C3842">
        <v>35</v>
      </c>
      <c r="D3842" t="s">
        <v>22</v>
      </c>
      <c r="E3842">
        <v>3551405</v>
      </c>
    </row>
    <row r="3843" spans="1:5" x14ac:dyDescent="0.35">
      <c r="A3843">
        <v>3551504</v>
      </c>
      <c r="B3843" t="s">
        <v>4067</v>
      </c>
      <c r="C3843">
        <v>35</v>
      </c>
      <c r="D3843" t="s">
        <v>22</v>
      </c>
      <c r="E3843">
        <v>3551504</v>
      </c>
    </row>
    <row r="3844" spans="1:5" x14ac:dyDescent="0.35">
      <c r="A3844">
        <v>3551603</v>
      </c>
      <c r="B3844" t="s">
        <v>4068</v>
      </c>
      <c r="C3844">
        <v>35</v>
      </c>
      <c r="D3844" t="s">
        <v>22</v>
      </c>
      <c r="E3844">
        <v>3551603</v>
      </c>
    </row>
    <row r="3845" spans="1:5" x14ac:dyDescent="0.35">
      <c r="A3845">
        <v>3551702</v>
      </c>
      <c r="B3845" t="s">
        <v>1789</v>
      </c>
      <c r="C3845">
        <v>35</v>
      </c>
      <c r="D3845" t="s">
        <v>22</v>
      </c>
      <c r="E3845">
        <v>3551702</v>
      </c>
    </row>
    <row r="3846" spans="1:5" x14ac:dyDescent="0.35">
      <c r="A3846">
        <v>3551801</v>
      </c>
      <c r="B3846" t="s">
        <v>4069</v>
      </c>
      <c r="C3846">
        <v>35</v>
      </c>
      <c r="D3846" t="s">
        <v>22</v>
      </c>
      <c r="E3846">
        <v>3551801</v>
      </c>
    </row>
    <row r="3847" spans="1:5" x14ac:dyDescent="0.35">
      <c r="A3847">
        <v>3551900</v>
      </c>
      <c r="B3847" t="s">
        <v>4070</v>
      </c>
      <c r="C3847">
        <v>35</v>
      </c>
      <c r="D3847" t="s">
        <v>22</v>
      </c>
      <c r="E3847">
        <v>3551900</v>
      </c>
    </row>
    <row r="3848" spans="1:5" x14ac:dyDescent="0.35">
      <c r="A3848">
        <v>3552007</v>
      </c>
      <c r="B3848" t="s">
        <v>4071</v>
      </c>
      <c r="C3848">
        <v>35</v>
      </c>
      <c r="D3848" t="s">
        <v>22</v>
      </c>
      <c r="E3848">
        <v>3552007</v>
      </c>
    </row>
    <row r="3849" spans="1:5" x14ac:dyDescent="0.35">
      <c r="A3849">
        <v>3552106</v>
      </c>
      <c r="B3849" t="s">
        <v>4072</v>
      </c>
      <c r="C3849">
        <v>35</v>
      </c>
      <c r="D3849" t="s">
        <v>22</v>
      </c>
      <c r="E3849">
        <v>3552106</v>
      </c>
    </row>
    <row r="3850" spans="1:5" x14ac:dyDescent="0.35">
      <c r="A3850">
        <v>3552205</v>
      </c>
      <c r="B3850" t="s">
        <v>4073</v>
      </c>
      <c r="C3850">
        <v>35</v>
      </c>
      <c r="D3850" t="s">
        <v>22</v>
      </c>
      <c r="E3850">
        <v>3552205</v>
      </c>
    </row>
    <row r="3851" spans="1:5" x14ac:dyDescent="0.35">
      <c r="A3851">
        <v>3552304</v>
      </c>
      <c r="B3851" t="s">
        <v>4074</v>
      </c>
      <c r="C3851">
        <v>35</v>
      </c>
      <c r="D3851" t="s">
        <v>22</v>
      </c>
      <c r="E3851">
        <v>3552304</v>
      </c>
    </row>
    <row r="3852" spans="1:5" x14ac:dyDescent="0.35">
      <c r="A3852">
        <v>3552403</v>
      </c>
      <c r="B3852" t="s">
        <v>4075</v>
      </c>
      <c r="C3852">
        <v>35</v>
      </c>
      <c r="D3852" t="s">
        <v>22</v>
      </c>
      <c r="E3852">
        <v>3552403</v>
      </c>
    </row>
    <row r="3853" spans="1:5" x14ac:dyDescent="0.35">
      <c r="A3853">
        <v>3552502</v>
      </c>
      <c r="B3853" t="s">
        <v>4076</v>
      </c>
      <c r="C3853">
        <v>35</v>
      </c>
      <c r="D3853" t="s">
        <v>22</v>
      </c>
      <c r="E3853">
        <v>3552502</v>
      </c>
    </row>
    <row r="3854" spans="1:5" x14ac:dyDescent="0.35">
      <c r="A3854">
        <v>3552551</v>
      </c>
      <c r="B3854" t="s">
        <v>4077</v>
      </c>
      <c r="C3854">
        <v>35</v>
      </c>
      <c r="D3854" t="s">
        <v>22</v>
      </c>
      <c r="E3854">
        <v>3552551</v>
      </c>
    </row>
    <row r="3855" spans="1:5" x14ac:dyDescent="0.35">
      <c r="A3855">
        <v>3552601</v>
      </c>
      <c r="B3855" t="s">
        <v>4078</v>
      </c>
      <c r="C3855">
        <v>35</v>
      </c>
      <c r="D3855" t="s">
        <v>22</v>
      </c>
      <c r="E3855">
        <v>3552601</v>
      </c>
    </row>
    <row r="3856" spans="1:5" x14ac:dyDescent="0.35">
      <c r="A3856">
        <v>3552700</v>
      </c>
      <c r="B3856" t="s">
        <v>501</v>
      </c>
      <c r="C3856">
        <v>35</v>
      </c>
      <c r="D3856" t="s">
        <v>22</v>
      </c>
      <c r="E3856">
        <v>3552700</v>
      </c>
    </row>
    <row r="3857" spans="1:5" x14ac:dyDescent="0.35">
      <c r="A3857">
        <v>3552809</v>
      </c>
      <c r="B3857" t="s">
        <v>4079</v>
      </c>
      <c r="C3857">
        <v>35</v>
      </c>
      <c r="D3857" t="s">
        <v>22</v>
      </c>
      <c r="E3857">
        <v>3552809</v>
      </c>
    </row>
    <row r="3858" spans="1:5" x14ac:dyDescent="0.35">
      <c r="A3858">
        <v>3552908</v>
      </c>
      <c r="B3858" t="s">
        <v>4080</v>
      </c>
      <c r="C3858">
        <v>35</v>
      </c>
      <c r="D3858" t="s">
        <v>22</v>
      </c>
      <c r="E3858">
        <v>3552908</v>
      </c>
    </row>
    <row r="3859" spans="1:5" x14ac:dyDescent="0.35">
      <c r="A3859">
        <v>3553005</v>
      </c>
      <c r="B3859" t="s">
        <v>4081</v>
      </c>
      <c r="C3859">
        <v>35</v>
      </c>
      <c r="D3859" t="s">
        <v>22</v>
      </c>
      <c r="E3859">
        <v>3553005</v>
      </c>
    </row>
    <row r="3860" spans="1:5" x14ac:dyDescent="0.35">
      <c r="A3860">
        <v>3553104</v>
      </c>
      <c r="B3860" t="s">
        <v>4082</v>
      </c>
      <c r="C3860">
        <v>35</v>
      </c>
      <c r="D3860" t="s">
        <v>22</v>
      </c>
      <c r="E3860">
        <v>3553104</v>
      </c>
    </row>
    <row r="3861" spans="1:5" x14ac:dyDescent="0.35">
      <c r="A3861">
        <v>3553203</v>
      </c>
      <c r="B3861" t="s">
        <v>4083</v>
      </c>
      <c r="C3861">
        <v>35</v>
      </c>
      <c r="D3861" t="s">
        <v>22</v>
      </c>
      <c r="E3861">
        <v>3553203</v>
      </c>
    </row>
    <row r="3862" spans="1:5" x14ac:dyDescent="0.35">
      <c r="A3862">
        <v>3553302</v>
      </c>
      <c r="B3862" t="s">
        <v>4084</v>
      </c>
      <c r="C3862">
        <v>35</v>
      </c>
      <c r="D3862" t="s">
        <v>22</v>
      </c>
      <c r="E3862">
        <v>3553302</v>
      </c>
    </row>
    <row r="3863" spans="1:5" x14ac:dyDescent="0.35">
      <c r="A3863">
        <v>3553401</v>
      </c>
      <c r="B3863" t="s">
        <v>4085</v>
      </c>
      <c r="C3863">
        <v>35</v>
      </c>
      <c r="D3863" t="s">
        <v>22</v>
      </c>
      <c r="E3863">
        <v>3553401</v>
      </c>
    </row>
    <row r="3864" spans="1:5" x14ac:dyDescent="0.35">
      <c r="A3864">
        <v>3553500</v>
      </c>
      <c r="B3864" t="s">
        <v>3309</v>
      </c>
      <c r="C3864">
        <v>35</v>
      </c>
      <c r="D3864" t="s">
        <v>22</v>
      </c>
      <c r="E3864">
        <v>3553500</v>
      </c>
    </row>
    <row r="3865" spans="1:5" x14ac:dyDescent="0.35">
      <c r="A3865">
        <v>3553609</v>
      </c>
      <c r="B3865" t="s">
        <v>4086</v>
      </c>
      <c r="C3865">
        <v>35</v>
      </c>
      <c r="D3865" t="s">
        <v>22</v>
      </c>
      <c r="E3865">
        <v>3553609</v>
      </c>
    </row>
    <row r="3866" spans="1:5" x14ac:dyDescent="0.35">
      <c r="A3866">
        <v>3553658</v>
      </c>
      <c r="B3866" t="s">
        <v>4087</v>
      </c>
      <c r="C3866">
        <v>35</v>
      </c>
      <c r="D3866" t="s">
        <v>22</v>
      </c>
      <c r="E3866">
        <v>3553658</v>
      </c>
    </row>
    <row r="3867" spans="1:5" x14ac:dyDescent="0.35">
      <c r="A3867">
        <v>3553708</v>
      </c>
      <c r="B3867" t="s">
        <v>4088</v>
      </c>
      <c r="C3867">
        <v>35</v>
      </c>
      <c r="D3867" t="s">
        <v>22</v>
      </c>
      <c r="E3867">
        <v>3553708</v>
      </c>
    </row>
    <row r="3868" spans="1:5" x14ac:dyDescent="0.35">
      <c r="A3868">
        <v>3553807</v>
      </c>
      <c r="B3868" t="s">
        <v>4089</v>
      </c>
      <c r="C3868">
        <v>35</v>
      </c>
      <c r="D3868" t="s">
        <v>22</v>
      </c>
      <c r="E3868">
        <v>3553807</v>
      </c>
    </row>
    <row r="3869" spans="1:5" x14ac:dyDescent="0.35">
      <c r="A3869">
        <v>3553856</v>
      </c>
      <c r="B3869" t="s">
        <v>4090</v>
      </c>
      <c r="C3869">
        <v>35</v>
      </c>
      <c r="D3869" t="s">
        <v>22</v>
      </c>
      <c r="E3869">
        <v>3553856</v>
      </c>
    </row>
    <row r="3870" spans="1:5" x14ac:dyDescent="0.35">
      <c r="A3870">
        <v>3553906</v>
      </c>
      <c r="B3870" t="s">
        <v>4091</v>
      </c>
      <c r="C3870">
        <v>35</v>
      </c>
      <c r="D3870" t="s">
        <v>22</v>
      </c>
      <c r="E3870">
        <v>3553906</v>
      </c>
    </row>
    <row r="3871" spans="1:5" x14ac:dyDescent="0.35">
      <c r="A3871">
        <v>3553955</v>
      </c>
      <c r="B3871" t="s">
        <v>4092</v>
      </c>
      <c r="C3871">
        <v>35</v>
      </c>
      <c r="D3871" t="s">
        <v>22</v>
      </c>
      <c r="E3871">
        <v>3553955</v>
      </c>
    </row>
    <row r="3872" spans="1:5" x14ac:dyDescent="0.35">
      <c r="A3872">
        <v>3554003</v>
      </c>
      <c r="B3872" t="s">
        <v>4093</v>
      </c>
      <c r="C3872">
        <v>35</v>
      </c>
      <c r="D3872" t="s">
        <v>22</v>
      </c>
      <c r="E3872">
        <v>3554003</v>
      </c>
    </row>
    <row r="3873" spans="1:5" x14ac:dyDescent="0.35">
      <c r="A3873">
        <v>3554102</v>
      </c>
      <c r="B3873" t="s">
        <v>4094</v>
      </c>
      <c r="C3873">
        <v>35</v>
      </c>
      <c r="D3873" t="s">
        <v>22</v>
      </c>
      <c r="E3873">
        <v>3554102</v>
      </c>
    </row>
    <row r="3874" spans="1:5" x14ac:dyDescent="0.35">
      <c r="A3874">
        <v>3554201</v>
      </c>
      <c r="B3874" t="s">
        <v>4095</v>
      </c>
      <c r="C3874">
        <v>35</v>
      </c>
      <c r="D3874" t="s">
        <v>22</v>
      </c>
      <c r="E3874">
        <v>3554201</v>
      </c>
    </row>
    <row r="3875" spans="1:5" x14ac:dyDescent="0.35">
      <c r="A3875">
        <v>3554300</v>
      </c>
      <c r="B3875" t="s">
        <v>2500</v>
      </c>
      <c r="C3875">
        <v>35</v>
      </c>
      <c r="D3875" t="s">
        <v>22</v>
      </c>
      <c r="E3875">
        <v>3554300</v>
      </c>
    </row>
    <row r="3876" spans="1:5" x14ac:dyDescent="0.35">
      <c r="A3876">
        <v>3554409</v>
      </c>
      <c r="B3876" t="s">
        <v>4096</v>
      </c>
      <c r="C3876">
        <v>35</v>
      </c>
      <c r="D3876" t="s">
        <v>22</v>
      </c>
      <c r="E3876">
        <v>3554409</v>
      </c>
    </row>
    <row r="3877" spans="1:5" x14ac:dyDescent="0.35">
      <c r="A3877">
        <v>3554508</v>
      </c>
      <c r="B3877" t="s">
        <v>4097</v>
      </c>
      <c r="C3877">
        <v>35</v>
      </c>
      <c r="D3877" t="s">
        <v>22</v>
      </c>
      <c r="E3877">
        <v>3554508</v>
      </c>
    </row>
    <row r="3878" spans="1:5" x14ac:dyDescent="0.35">
      <c r="A3878">
        <v>3554607</v>
      </c>
      <c r="B3878" t="s">
        <v>4098</v>
      </c>
      <c r="C3878">
        <v>35</v>
      </c>
      <c r="D3878" t="s">
        <v>22</v>
      </c>
      <c r="E3878">
        <v>3554607</v>
      </c>
    </row>
    <row r="3879" spans="1:5" x14ac:dyDescent="0.35">
      <c r="A3879">
        <v>3554656</v>
      </c>
      <c r="B3879" t="s">
        <v>4099</v>
      </c>
      <c r="C3879">
        <v>35</v>
      </c>
      <c r="D3879" t="s">
        <v>22</v>
      </c>
      <c r="E3879">
        <v>3554656</v>
      </c>
    </row>
    <row r="3880" spans="1:5" x14ac:dyDescent="0.35">
      <c r="A3880">
        <v>3554706</v>
      </c>
      <c r="B3880" t="s">
        <v>4100</v>
      </c>
      <c r="C3880">
        <v>35</v>
      </c>
      <c r="D3880" t="s">
        <v>22</v>
      </c>
      <c r="E3880">
        <v>3554706</v>
      </c>
    </row>
    <row r="3881" spans="1:5" x14ac:dyDescent="0.35">
      <c r="A3881">
        <v>3554755</v>
      </c>
      <c r="B3881" t="s">
        <v>4101</v>
      </c>
      <c r="C3881">
        <v>35</v>
      </c>
      <c r="D3881" t="s">
        <v>22</v>
      </c>
      <c r="E3881">
        <v>3554755</v>
      </c>
    </row>
    <row r="3882" spans="1:5" x14ac:dyDescent="0.35">
      <c r="A3882">
        <v>3554805</v>
      </c>
      <c r="B3882" t="s">
        <v>4102</v>
      </c>
      <c r="C3882">
        <v>35</v>
      </c>
      <c r="D3882" t="s">
        <v>22</v>
      </c>
      <c r="E3882">
        <v>3554805</v>
      </c>
    </row>
    <row r="3883" spans="1:5" x14ac:dyDescent="0.35">
      <c r="A3883">
        <v>3554904</v>
      </c>
      <c r="B3883" t="s">
        <v>4103</v>
      </c>
      <c r="C3883">
        <v>35</v>
      </c>
      <c r="D3883" t="s">
        <v>22</v>
      </c>
      <c r="E3883">
        <v>3554904</v>
      </c>
    </row>
    <row r="3884" spans="1:5" x14ac:dyDescent="0.35">
      <c r="A3884">
        <v>3554953</v>
      </c>
      <c r="B3884" t="s">
        <v>4104</v>
      </c>
      <c r="C3884">
        <v>35</v>
      </c>
      <c r="D3884" t="s">
        <v>22</v>
      </c>
      <c r="E3884">
        <v>3554953</v>
      </c>
    </row>
    <row r="3885" spans="1:5" x14ac:dyDescent="0.35">
      <c r="A3885">
        <v>3555000</v>
      </c>
      <c r="B3885" t="s">
        <v>4105</v>
      </c>
      <c r="C3885">
        <v>35</v>
      </c>
      <c r="D3885" t="s">
        <v>22</v>
      </c>
      <c r="E3885">
        <v>3555000</v>
      </c>
    </row>
    <row r="3886" spans="1:5" x14ac:dyDescent="0.35">
      <c r="A3886">
        <v>3555109</v>
      </c>
      <c r="B3886" t="s">
        <v>4106</v>
      </c>
      <c r="C3886">
        <v>35</v>
      </c>
      <c r="D3886" t="s">
        <v>22</v>
      </c>
      <c r="E3886">
        <v>3555109</v>
      </c>
    </row>
    <row r="3887" spans="1:5" x14ac:dyDescent="0.35">
      <c r="A3887">
        <v>3555208</v>
      </c>
      <c r="B3887" t="s">
        <v>4107</v>
      </c>
      <c r="C3887">
        <v>35</v>
      </c>
      <c r="D3887" t="s">
        <v>22</v>
      </c>
      <c r="E3887">
        <v>3555208</v>
      </c>
    </row>
    <row r="3888" spans="1:5" x14ac:dyDescent="0.35">
      <c r="A3888">
        <v>3555307</v>
      </c>
      <c r="B3888" t="s">
        <v>3325</v>
      </c>
      <c r="C3888">
        <v>35</v>
      </c>
      <c r="D3888" t="s">
        <v>22</v>
      </c>
      <c r="E3888">
        <v>3555307</v>
      </c>
    </row>
    <row r="3889" spans="1:5" x14ac:dyDescent="0.35">
      <c r="A3889">
        <v>3555356</v>
      </c>
      <c r="B3889" t="s">
        <v>4108</v>
      </c>
      <c r="C3889">
        <v>35</v>
      </c>
      <c r="D3889" t="s">
        <v>22</v>
      </c>
      <c r="E3889">
        <v>3555356</v>
      </c>
    </row>
    <row r="3890" spans="1:5" x14ac:dyDescent="0.35">
      <c r="A3890">
        <v>3555406</v>
      </c>
      <c r="B3890" t="s">
        <v>4109</v>
      </c>
      <c r="C3890">
        <v>35</v>
      </c>
      <c r="D3890" t="s">
        <v>22</v>
      </c>
      <c r="E3890">
        <v>3555406</v>
      </c>
    </row>
    <row r="3891" spans="1:5" x14ac:dyDescent="0.35">
      <c r="A3891">
        <v>3555505</v>
      </c>
      <c r="B3891" t="s">
        <v>4110</v>
      </c>
      <c r="C3891">
        <v>35</v>
      </c>
      <c r="D3891" t="s">
        <v>22</v>
      </c>
      <c r="E3891">
        <v>3555505</v>
      </c>
    </row>
    <row r="3892" spans="1:5" x14ac:dyDescent="0.35">
      <c r="A3892">
        <v>3555604</v>
      </c>
      <c r="B3892" t="s">
        <v>4111</v>
      </c>
      <c r="C3892">
        <v>35</v>
      </c>
      <c r="D3892" t="s">
        <v>22</v>
      </c>
      <c r="E3892">
        <v>3555604</v>
      </c>
    </row>
    <row r="3893" spans="1:5" x14ac:dyDescent="0.35">
      <c r="A3893">
        <v>3555703</v>
      </c>
      <c r="B3893" t="s">
        <v>4112</v>
      </c>
      <c r="C3893">
        <v>35</v>
      </c>
      <c r="D3893" t="s">
        <v>22</v>
      </c>
      <c r="E3893">
        <v>3555703</v>
      </c>
    </row>
    <row r="3894" spans="1:5" x14ac:dyDescent="0.35">
      <c r="A3894">
        <v>3555802</v>
      </c>
      <c r="B3894" t="s">
        <v>4113</v>
      </c>
      <c r="C3894">
        <v>35</v>
      </c>
      <c r="D3894" t="s">
        <v>22</v>
      </c>
      <c r="E3894">
        <v>3555802</v>
      </c>
    </row>
    <row r="3895" spans="1:5" x14ac:dyDescent="0.35">
      <c r="A3895">
        <v>3555901</v>
      </c>
      <c r="B3895" t="s">
        <v>4114</v>
      </c>
      <c r="C3895">
        <v>35</v>
      </c>
      <c r="D3895" t="s">
        <v>22</v>
      </c>
      <c r="E3895">
        <v>3555901</v>
      </c>
    </row>
    <row r="3896" spans="1:5" x14ac:dyDescent="0.35">
      <c r="A3896">
        <v>3556008</v>
      </c>
      <c r="B3896" t="s">
        <v>4115</v>
      </c>
      <c r="C3896">
        <v>35</v>
      </c>
      <c r="D3896" t="s">
        <v>22</v>
      </c>
      <c r="E3896">
        <v>3556008</v>
      </c>
    </row>
    <row r="3897" spans="1:5" x14ac:dyDescent="0.35">
      <c r="A3897">
        <v>3556107</v>
      </c>
      <c r="B3897" t="s">
        <v>4116</v>
      </c>
      <c r="C3897">
        <v>35</v>
      </c>
      <c r="D3897" t="s">
        <v>22</v>
      </c>
      <c r="E3897">
        <v>3556107</v>
      </c>
    </row>
    <row r="3898" spans="1:5" x14ac:dyDescent="0.35">
      <c r="A3898">
        <v>3556206</v>
      </c>
      <c r="B3898" t="s">
        <v>4117</v>
      </c>
      <c r="C3898">
        <v>35</v>
      </c>
      <c r="D3898" t="s">
        <v>22</v>
      </c>
      <c r="E3898">
        <v>3556206</v>
      </c>
    </row>
    <row r="3899" spans="1:5" x14ac:dyDescent="0.35">
      <c r="A3899">
        <v>3556305</v>
      </c>
      <c r="B3899" t="s">
        <v>4118</v>
      </c>
      <c r="C3899">
        <v>35</v>
      </c>
      <c r="D3899" t="s">
        <v>22</v>
      </c>
      <c r="E3899">
        <v>3556305</v>
      </c>
    </row>
    <row r="3900" spans="1:5" x14ac:dyDescent="0.35">
      <c r="A3900">
        <v>3556354</v>
      </c>
      <c r="B3900" t="s">
        <v>4119</v>
      </c>
      <c r="C3900">
        <v>35</v>
      </c>
      <c r="D3900" t="s">
        <v>22</v>
      </c>
      <c r="E3900">
        <v>3556354</v>
      </c>
    </row>
    <row r="3901" spans="1:5" x14ac:dyDescent="0.35">
      <c r="A3901">
        <v>3556404</v>
      </c>
      <c r="B3901" t="s">
        <v>4120</v>
      </c>
      <c r="C3901">
        <v>35</v>
      </c>
      <c r="D3901" t="s">
        <v>22</v>
      </c>
      <c r="E3901">
        <v>3556404</v>
      </c>
    </row>
    <row r="3902" spans="1:5" x14ac:dyDescent="0.35">
      <c r="A3902">
        <v>3556453</v>
      </c>
      <c r="B3902" t="s">
        <v>4121</v>
      </c>
      <c r="C3902">
        <v>35</v>
      </c>
      <c r="D3902" t="s">
        <v>22</v>
      </c>
      <c r="E3902">
        <v>3556453</v>
      </c>
    </row>
    <row r="3903" spans="1:5" x14ac:dyDescent="0.35">
      <c r="A3903">
        <v>3556503</v>
      </c>
      <c r="B3903" t="s">
        <v>4122</v>
      </c>
      <c r="C3903">
        <v>35</v>
      </c>
      <c r="D3903" t="s">
        <v>22</v>
      </c>
      <c r="E3903">
        <v>3556503</v>
      </c>
    </row>
    <row r="3904" spans="1:5" x14ac:dyDescent="0.35">
      <c r="A3904">
        <v>3556602</v>
      </c>
      <c r="B3904" t="s">
        <v>1598</v>
      </c>
      <c r="C3904">
        <v>35</v>
      </c>
      <c r="D3904" t="s">
        <v>22</v>
      </c>
      <c r="E3904">
        <v>3556602</v>
      </c>
    </row>
    <row r="3905" spans="1:5" x14ac:dyDescent="0.35">
      <c r="A3905">
        <v>3556701</v>
      </c>
      <c r="B3905" t="s">
        <v>4123</v>
      </c>
      <c r="C3905">
        <v>35</v>
      </c>
      <c r="D3905" t="s">
        <v>22</v>
      </c>
      <c r="E3905">
        <v>3556701</v>
      </c>
    </row>
    <row r="3906" spans="1:5" x14ac:dyDescent="0.35">
      <c r="A3906">
        <v>3556800</v>
      </c>
      <c r="B3906" t="s">
        <v>4124</v>
      </c>
      <c r="C3906">
        <v>35</v>
      </c>
      <c r="D3906" t="s">
        <v>22</v>
      </c>
      <c r="E3906">
        <v>3556800</v>
      </c>
    </row>
    <row r="3907" spans="1:5" x14ac:dyDescent="0.35">
      <c r="A3907">
        <v>3556909</v>
      </c>
      <c r="B3907" t="s">
        <v>4125</v>
      </c>
      <c r="C3907">
        <v>35</v>
      </c>
      <c r="D3907" t="s">
        <v>22</v>
      </c>
      <c r="E3907">
        <v>3556909</v>
      </c>
    </row>
    <row r="3908" spans="1:5" x14ac:dyDescent="0.35">
      <c r="A3908">
        <v>3556958</v>
      </c>
      <c r="B3908" t="s">
        <v>4126</v>
      </c>
      <c r="C3908">
        <v>35</v>
      </c>
      <c r="D3908" t="s">
        <v>22</v>
      </c>
      <c r="E3908">
        <v>3556958</v>
      </c>
    </row>
    <row r="3909" spans="1:5" x14ac:dyDescent="0.35">
      <c r="A3909">
        <v>3557006</v>
      </c>
      <c r="B3909" t="s">
        <v>4127</v>
      </c>
      <c r="C3909">
        <v>35</v>
      </c>
      <c r="D3909" t="s">
        <v>22</v>
      </c>
      <c r="E3909">
        <v>3557006</v>
      </c>
    </row>
    <row r="3910" spans="1:5" x14ac:dyDescent="0.35">
      <c r="A3910">
        <v>3557105</v>
      </c>
      <c r="B3910" t="s">
        <v>4128</v>
      </c>
      <c r="C3910">
        <v>35</v>
      </c>
      <c r="D3910" t="s">
        <v>22</v>
      </c>
      <c r="E3910">
        <v>3557105</v>
      </c>
    </row>
    <row r="3911" spans="1:5" x14ac:dyDescent="0.35">
      <c r="A3911">
        <v>3557154</v>
      </c>
      <c r="B3911" t="s">
        <v>4129</v>
      </c>
      <c r="C3911">
        <v>35</v>
      </c>
      <c r="D3911" t="s">
        <v>22</v>
      </c>
      <c r="E3911">
        <v>3557154</v>
      </c>
    </row>
    <row r="3912" spans="1:5" x14ac:dyDescent="0.35">
      <c r="A3912">
        <v>3557204</v>
      </c>
      <c r="B3912" t="s">
        <v>4130</v>
      </c>
      <c r="C3912">
        <v>35</v>
      </c>
      <c r="D3912" t="s">
        <v>22</v>
      </c>
      <c r="E3912">
        <v>3557204</v>
      </c>
    </row>
    <row r="3913" spans="1:5" x14ac:dyDescent="0.35">
      <c r="A3913">
        <v>3557303</v>
      </c>
      <c r="B3913" t="s">
        <v>4131</v>
      </c>
      <c r="C3913">
        <v>35</v>
      </c>
      <c r="D3913" t="s">
        <v>22</v>
      </c>
      <c r="E3913">
        <v>3557303</v>
      </c>
    </row>
    <row r="3914" spans="1:5" x14ac:dyDescent="0.35">
      <c r="A3914">
        <v>4100103</v>
      </c>
      <c r="B3914" t="s">
        <v>4132</v>
      </c>
      <c r="C3914">
        <v>41</v>
      </c>
      <c r="D3914" t="s">
        <v>12</v>
      </c>
      <c r="E3914">
        <v>4100103</v>
      </c>
    </row>
    <row r="3915" spans="1:5" x14ac:dyDescent="0.35">
      <c r="A3915">
        <v>4100202</v>
      </c>
      <c r="B3915" t="s">
        <v>4133</v>
      </c>
      <c r="C3915">
        <v>41</v>
      </c>
      <c r="D3915" t="s">
        <v>12</v>
      </c>
      <c r="E3915">
        <v>4100202</v>
      </c>
    </row>
    <row r="3916" spans="1:5" x14ac:dyDescent="0.35">
      <c r="A3916">
        <v>4100301</v>
      </c>
      <c r="B3916" t="s">
        <v>4134</v>
      </c>
      <c r="C3916">
        <v>41</v>
      </c>
      <c r="D3916" t="s">
        <v>12</v>
      </c>
      <c r="E3916">
        <v>4100301</v>
      </c>
    </row>
    <row r="3917" spans="1:5" x14ac:dyDescent="0.35">
      <c r="A3917">
        <v>4100400</v>
      </c>
      <c r="B3917" t="s">
        <v>4135</v>
      </c>
      <c r="C3917">
        <v>41</v>
      </c>
      <c r="D3917" t="s">
        <v>12</v>
      </c>
      <c r="E3917">
        <v>4100400</v>
      </c>
    </row>
    <row r="3918" spans="1:5" x14ac:dyDescent="0.35">
      <c r="A3918">
        <v>4100459</v>
      </c>
      <c r="B3918" t="s">
        <v>4136</v>
      </c>
      <c r="C3918">
        <v>41</v>
      </c>
      <c r="D3918" t="s">
        <v>12</v>
      </c>
      <c r="E3918">
        <v>4100459</v>
      </c>
    </row>
    <row r="3919" spans="1:5" x14ac:dyDescent="0.35">
      <c r="A3919">
        <v>4100509</v>
      </c>
      <c r="B3919" t="s">
        <v>4137</v>
      </c>
      <c r="C3919">
        <v>41</v>
      </c>
      <c r="D3919" t="s">
        <v>12</v>
      </c>
      <c r="E3919">
        <v>4100509</v>
      </c>
    </row>
    <row r="3920" spans="1:5" x14ac:dyDescent="0.35">
      <c r="A3920">
        <v>4100608</v>
      </c>
      <c r="B3920" t="s">
        <v>4138</v>
      </c>
      <c r="C3920">
        <v>41</v>
      </c>
      <c r="D3920" t="s">
        <v>12</v>
      </c>
      <c r="E3920">
        <v>4100608</v>
      </c>
    </row>
    <row r="3921" spans="1:5" x14ac:dyDescent="0.35">
      <c r="A3921">
        <v>4100707</v>
      </c>
      <c r="B3921" t="s">
        <v>4139</v>
      </c>
      <c r="C3921">
        <v>41</v>
      </c>
      <c r="D3921" t="s">
        <v>12</v>
      </c>
      <c r="E3921">
        <v>4100707</v>
      </c>
    </row>
    <row r="3922" spans="1:5" x14ac:dyDescent="0.35">
      <c r="A3922">
        <v>4100806</v>
      </c>
      <c r="B3922" t="s">
        <v>4140</v>
      </c>
      <c r="C3922">
        <v>41</v>
      </c>
      <c r="D3922" t="s">
        <v>12</v>
      </c>
      <c r="E3922">
        <v>4100806</v>
      </c>
    </row>
    <row r="3923" spans="1:5" x14ac:dyDescent="0.35">
      <c r="A3923">
        <v>4100905</v>
      </c>
      <c r="B3923" t="s">
        <v>4141</v>
      </c>
      <c r="C3923">
        <v>41</v>
      </c>
      <c r="D3923" t="s">
        <v>12</v>
      </c>
      <c r="E3923">
        <v>4100905</v>
      </c>
    </row>
    <row r="3924" spans="1:5" x14ac:dyDescent="0.35">
      <c r="A3924">
        <v>4101002</v>
      </c>
      <c r="B3924" t="s">
        <v>4142</v>
      </c>
      <c r="C3924">
        <v>41</v>
      </c>
      <c r="D3924" t="s">
        <v>12</v>
      </c>
      <c r="E3924">
        <v>4101002</v>
      </c>
    </row>
    <row r="3925" spans="1:5" x14ac:dyDescent="0.35">
      <c r="A3925">
        <v>4101051</v>
      </c>
      <c r="B3925" t="s">
        <v>4143</v>
      </c>
      <c r="C3925">
        <v>41</v>
      </c>
      <c r="D3925" t="s">
        <v>12</v>
      </c>
      <c r="E3925">
        <v>4101051</v>
      </c>
    </row>
    <row r="3926" spans="1:5" x14ac:dyDescent="0.35">
      <c r="A3926">
        <v>4101101</v>
      </c>
      <c r="B3926" t="s">
        <v>4144</v>
      </c>
      <c r="C3926">
        <v>41</v>
      </c>
      <c r="D3926" t="s">
        <v>12</v>
      </c>
      <c r="E3926">
        <v>4101101</v>
      </c>
    </row>
    <row r="3927" spans="1:5" x14ac:dyDescent="0.35">
      <c r="A3927">
        <v>4101150</v>
      </c>
      <c r="B3927" t="s">
        <v>4145</v>
      </c>
      <c r="C3927">
        <v>41</v>
      </c>
      <c r="D3927" t="s">
        <v>12</v>
      </c>
      <c r="E3927">
        <v>4101150</v>
      </c>
    </row>
    <row r="3928" spans="1:5" x14ac:dyDescent="0.35">
      <c r="A3928">
        <v>4101200</v>
      </c>
      <c r="B3928" t="s">
        <v>4146</v>
      </c>
      <c r="C3928">
        <v>41</v>
      </c>
      <c r="D3928" t="s">
        <v>12</v>
      </c>
      <c r="E3928">
        <v>4101200</v>
      </c>
    </row>
    <row r="3929" spans="1:5" x14ac:dyDescent="0.35">
      <c r="A3929">
        <v>4101309</v>
      </c>
      <c r="B3929" t="s">
        <v>4147</v>
      </c>
      <c r="C3929">
        <v>41</v>
      </c>
      <c r="D3929" t="s">
        <v>12</v>
      </c>
      <c r="E3929">
        <v>4101309</v>
      </c>
    </row>
    <row r="3930" spans="1:5" x14ac:dyDescent="0.35">
      <c r="A3930">
        <v>4101408</v>
      </c>
      <c r="B3930" t="s">
        <v>4148</v>
      </c>
      <c r="C3930">
        <v>41</v>
      </c>
      <c r="D3930" t="s">
        <v>12</v>
      </c>
      <c r="E3930">
        <v>4101408</v>
      </c>
    </row>
    <row r="3931" spans="1:5" x14ac:dyDescent="0.35">
      <c r="A3931">
        <v>4101507</v>
      </c>
      <c r="B3931" t="s">
        <v>4149</v>
      </c>
      <c r="C3931">
        <v>41</v>
      </c>
      <c r="D3931" t="s">
        <v>12</v>
      </c>
      <c r="E3931">
        <v>4101507</v>
      </c>
    </row>
    <row r="3932" spans="1:5" x14ac:dyDescent="0.35">
      <c r="A3932">
        <v>4101606</v>
      </c>
      <c r="B3932" t="s">
        <v>4150</v>
      </c>
      <c r="C3932">
        <v>41</v>
      </c>
      <c r="D3932" t="s">
        <v>12</v>
      </c>
      <c r="E3932">
        <v>4101606</v>
      </c>
    </row>
    <row r="3933" spans="1:5" x14ac:dyDescent="0.35">
      <c r="A3933">
        <v>4101655</v>
      </c>
      <c r="B3933" t="s">
        <v>4151</v>
      </c>
      <c r="C3933">
        <v>41</v>
      </c>
      <c r="D3933" t="s">
        <v>12</v>
      </c>
      <c r="E3933">
        <v>4101655</v>
      </c>
    </row>
    <row r="3934" spans="1:5" x14ac:dyDescent="0.35">
      <c r="A3934">
        <v>4101705</v>
      </c>
      <c r="B3934" t="s">
        <v>1614</v>
      </c>
      <c r="C3934">
        <v>41</v>
      </c>
      <c r="D3934" t="s">
        <v>12</v>
      </c>
      <c r="E3934">
        <v>4101705</v>
      </c>
    </row>
    <row r="3935" spans="1:5" x14ac:dyDescent="0.35">
      <c r="A3935">
        <v>4101804</v>
      </c>
      <c r="B3935" t="s">
        <v>348</v>
      </c>
      <c r="C3935">
        <v>41</v>
      </c>
      <c r="D3935" t="s">
        <v>12</v>
      </c>
      <c r="E3935">
        <v>4101804</v>
      </c>
    </row>
    <row r="3936" spans="1:5" x14ac:dyDescent="0.35">
      <c r="A3936">
        <v>4101853</v>
      </c>
      <c r="B3936" t="s">
        <v>4152</v>
      </c>
      <c r="C3936">
        <v>41</v>
      </c>
      <c r="D3936" t="s">
        <v>12</v>
      </c>
      <c r="E3936">
        <v>4101853</v>
      </c>
    </row>
    <row r="3937" spans="1:5" x14ac:dyDescent="0.35">
      <c r="A3937">
        <v>4101903</v>
      </c>
      <c r="B3937" t="s">
        <v>4153</v>
      </c>
      <c r="C3937">
        <v>41</v>
      </c>
      <c r="D3937" t="s">
        <v>12</v>
      </c>
      <c r="E3937">
        <v>4101903</v>
      </c>
    </row>
    <row r="3938" spans="1:5" x14ac:dyDescent="0.35">
      <c r="A3938">
        <v>4102000</v>
      </c>
      <c r="B3938" t="s">
        <v>4154</v>
      </c>
      <c r="C3938">
        <v>41</v>
      </c>
      <c r="D3938" t="s">
        <v>12</v>
      </c>
      <c r="E3938">
        <v>4102000</v>
      </c>
    </row>
    <row r="3939" spans="1:5" x14ac:dyDescent="0.35">
      <c r="A3939">
        <v>4102109</v>
      </c>
      <c r="B3939" t="s">
        <v>4155</v>
      </c>
      <c r="C3939">
        <v>41</v>
      </c>
      <c r="D3939" t="s">
        <v>12</v>
      </c>
      <c r="E3939">
        <v>4102109</v>
      </c>
    </row>
    <row r="3940" spans="1:5" x14ac:dyDescent="0.35">
      <c r="A3940">
        <v>4102208</v>
      </c>
      <c r="B3940" t="s">
        <v>1976</v>
      </c>
      <c r="C3940">
        <v>41</v>
      </c>
      <c r="D3940" t="s">
        <v>12</v>
      </c>
      <c r="E3940">
        <v>4102208</v>
      </c>
    </row>
    <row r="3941" spans="1:5" x14ac:dyDescent="0.35">
      <c r="A3941">
        <v>4102307</v>
      </c>
      <c r="B3941" t="s">
        <v>4156</v>
      </c>
      <c r="C3941">
        <v>41</v>
      </c>
      <c r="D3941" t="s">
        <v>12</v>
      </c>
      <c r="E3941">
        <v>4102307</v>
      </c>
    </row>
    <row r="3942" spans="1:5" x14ac:dyDescent="0.35">
      <c r="A3942">
        <v>4102406</v>
      </c>
      <c r="B3942" t="s">
        <v>4157</v>
      </c>
      <c r="C3942">
        <v>41</v>
      </c>
      <c r="D3942" t="s">
        <v>12</v>
      </c>
      <c r="E3942">
        <v>4102406</v>
      </c>
    </row>
    <row r="3943" spans="1:5" x14ac:dyDescent="0.35">
      <c r="A3943">
        <v>4102505</v>
      </c>
      <c r="B3943" t="s">
        <v>4158</v>
      </c>
      <c r="C3943">
        <v>41</v>
      </c>
      <c r="D3943" t="s">
        <v>12</v>
      </c>
      <c r="E3943">
        <v>4102505</v>
      </c>
    </row>
    <row r="3944" spans="1:5" x14ac:dyDescent="0.35">
      <c r="A3944">
        <v>4102604</v>
      </c>
      <c r="B3944" t="s">
        <v>4159</v>
      </c>
      <c r="C3944">
        <v>41</v>
      </c>
      <c r="D3944" t="s">
        <v>12</v>
      </c>
      <c r="E3944">
        <v>4102604</v>
      </c>
    </row>
    <row r="3945" spans="1:5" x14ac:dyDescent="0.35">
      <c r="A3945">
        <v>4102703</v>
      </c>
      <c r="B3945" t="s">
        <v>4160</v>
      </c>
      <c r="C3945">
        <v>41</v>
      </c>
      <c r="D3945" t="s">
        <v>12</v>
      </c>
      <c r="E3945">
        <v>4102703</v>
      </c>
    </row>
    <row r="3946" spans="1:5" x14ac:dyDescent="0.35">
      <c r="A3946">
        <v>4102752</v>
      </c>
      <c r="B3946" t="s">
        <v>4161</v>
      </c>
      <c r="C3946">
        <v>41</v>
      </c>
      <c r="D3946" t="s">
        <v>12</v>
      </c>
      <c r="E3946">
        <v>4102752</v>
      </c>
    </row>
    <row r="3947" spans="1:5" x14ac:dyDescent="0.35">
      <c r="A3947">
        <v>4102802</v>
      </c>
      <c r="B3947" t="s">
        <v>4162</v>
      </c>
      <c r="C3947">
        <v>41</v>
      </c>
      <c r="D3947" t="s">
        <v>12</v>
      </c>
      <c r="E3947">
        <v>4102802</v>
      </c>
    </row>
    <row r="3948" spans="1:5" x14ac:dyDescent="0.35">
      <c r="A3948">
        <v>4102901</v>
      </c>
      <c r="B3948" t="s">
        <v>4163</v>
      </c>
      <c r="C3948">
        <v>41</v>
      </c>
      <c r="D3948" t="s">
        <v>12</v>
      </c>
      <c r="E3948">
        <v>4102901</v>
      </c>
    </row>
    <row r="3949" spans="1:5" x14ac:dyDescent="0.35">
      <c r="A3949">
        <v>4103008</v>
      </c>
      <c r="B3949" t="s">
        <v>2601</v>
      </c>
      <c r="C3949">
        <v>41</v>
      </c>
      <c r="D3949" t="s">
        <v>12</v>
      </c>
      <c r="E3949">
        <v>4103008</v>
      </c>
    </row>
    <row r="3950" spans="1:5" x14ac:dyDescent="0.35">
      <c r="A3950">
        <v>4103024</v>
      </c>
      <c r="B3950" t="s">
        <v>4164</v>
      </c>
      <c r="C3950">
        <v>41</v>
      </c>
      <c r="D3950" t="s">
        <v>12</v>
      </c>
      <c r="E3950">
        <v>4103024</v>
      </c>
    </row>
    <row r="3951" spans="1:5" x14ac:dyDescent="0.35">
      <c r="A3951">
        <v>4103040</v>
      </c>
      <c r="B3951" t="s">
        <v>4165</v>
      </c>
      <c r="C3951">
        <v>41</v>
      </c>
      <c r="D3951" t="s">
        <v>12</v>
      </c>
      <c r="E3951">
        <v>4103040</v>
      </c>
    </row>
    <row r="3952" spans="1:5" x14ac:dyDescent="0.35">
      <c r="A3952">
        <v>4103057</v>
      </c>
      <c r="B3952" t="s">
        <v>4166</v>
      </c>
      <c r="C3952">
        <v>41</v>
      </c>
      <c r="D3952" t="s">
        <v>12</v>
      </c>
      <c r="E3952">
        <v>4103057</v>
      </c>
    </row>
    <row r="3953" spans="1:5" x14ac:dyDescent="0.35">
      <c r="A3953">
        <v>4103107</v>
      </c>
      <c r="B3953" t="s">
        <v>4167</v>
      </c>
      <c r="C3953">
        <v>41</v>
      </c>
      <c r="D3953" t="s">
        <v>12</v>
      </c>
      <c r="E3953">
        <v>4103107</v>
      </c>
    </row>
    <row r="3954" spans="1:5" x14ac:dyDescent="0.35">
      <c r="A3954">
        <v>4103156</v>
      </c>
      <c r="B3954" t="s">
        <v>4168</v>
      </c>
      <c r="C3954">
        <v>41</v>
      </c>
      <c r="D3954" t="s">
        <v>12</v>
      </c>
      <c r="E3954">
        <v>4103156</v>
      </c>
    </row>
    <row r="3955" spans="1:5" x14ac:dyDescent="0.35">
      <c r="A3955">
        <v>4103206</v>
      </c>
      <c r="B3955" t="s">
        <v>1629</v>
      </c>
      <c r="C3955">
        <v>41</v>
      </c>
      <c r="D3955" t="s">
        <v>12</v>
      </c>
      <c r="E3955">
        <v>4103206</v>
      </c>
    </row>
    <row r="3956" spans="1:5" x14ac:dyDescent="0.35">
      <c r="A3956">
        <v>4103222</v>
      </c>
      <c r="B3956" t="s">
        <v>4169</v>
      </c>
      <c r="C3956">
        <v>41</v>
      </c>
      <c r="D3956" t="s">
        <v>12</v>
      </c>
      <c r="E3956">
        <v>4103222</v>
      </c>
    </row>
    <row r="3957" spans="1:5" x14ac:dyDescent="0.35">
      <c r="A3957">
        <v>4103305</v>
      </c>
      <c r="B3957" t="s">
        <v>4170</v>
      </c>
      <c r="C3957">
        <v>41</v>
      </c>
      <c r="D3957" t="s">
        <v>12</v>
      </c>
      <c r="E3957">
        <v>4103305</v>
      </c>
    </row>
    <row r="3958" spans="1:5" x14ac:dyDescent="0.35">
      <c r="A3958">
        <v>4103354</v>
      </c>
      <c r="B3958" t="s">
        <v>4171</v>
      </c>
      <c r="C3958">
        <v>41</v>
      </c>
      <c r="D3958" t="s">
        <v>12</v>
      </c>
      <c r="E3958">
        <v>4103354</v>
      </c>
    </row>
    <row r="3959" spans="1:5" x14ac:dyDescent="0.35">
      <c r="A3959">
        <v>4103370</v>
      </c>
      <c r="B3959" t="s">
        <v>4172</v>
      </c>
      <c r="C3959">
        <v>41</v>
      </c>
      <c r="D3959" t="s">
        <v>12</v>
      </c>
      <c r="E3959">
        <v>4103370</v>
      </c>
    </row>
    <row r="3960" spans="1:5" x14ac:dyDescent="0.35">
      <c r="A3960">
        <v>4103404</v>
      </c>
      <c r="B3960" t="s">
        <v>4173</v>
      </c>
      <c r="C3960">
        <v>41</v>
      </c>
      <c r="D3960" t="s">
        <v>12</v>
      </c>
      <c r="E3960">
        <v>4103404</v>
      </c>
    </row>
    <row r="3961" spans="1:5" x14ac:dyDescent="0.35">
      <c r="A3961">
        <v>4103453</v>
      </c>
      <c r="B3961" t="s">
        <v>341</v>
      </c>
      <c r="C3961">
        <v>41</v>
      </c>
      <c r="D3961" t="s">
        <v>12</v>
      </c>
      <c r="E3961">
        <v>4103453</v>
      </c>
    </row>
    <row r="3962" spans="1:5" x14ac:dyDescent="0.35">
      <c r="A3962">
        <v>4103479</v>
      </c>
      <c r="B3962" t="s">
        <v>4174</v>
      </c>
      <c r="C3962">
        <v>41</v>
      </c>
      <c r="D3962" t="s">
        <v>12</v>
      </c>
      <c r="E3962">
        <v>4103479</v>
      </c>
    </row>
    <row r="3963" spans="1:5" x14ac:dyDescent="0.35">
      <c r="A3963">
        <v>4103503</v>
      </c>
      <c r="B3963" t="s">
        <v>4175</v>
      </c>
      <c r="C3963">
        <v>41</v>
      </c>
      <c r="D3963" t="s">
        <v>12</v>
      </c>
      <c r="E3963">
        <v>4103503</v>
      </c>
    </row>
    <row r="3964" spans="1:5" x14ac:dyDescent="0.35">
      <c r="A3964">
        <v>4103602</v>
      </c>
      <c r="B3964" t="s">
        <v>4176</v>
      </c>
      <c r="C3964">
        <v>41</v>
      </c>
      <c r="D3964" t="s">
        <v>12</v>
      </c>
      <c r="E3964">
        <v>4103602</v>
      </c>
    </row>
    <row r="3965" spans="1:5" x14ac:dyDescent="0.35">
      <c r="A3965">
        <v>4103701</v>
      </c>
      <c r="B3965" t="s">
        <v>347</v>
      </c>
      <c r="C3965">
        <v>41</v>
      </c>
      <c r="D3965" t="s">
        <v>12</v>
      </c>
      <c r="E3965">
        <v>4103701</v>
      </c>
    </row>
    <row r="3966" spans="1:5" x14ac:dyDescent="0.35">
      <c r="A3966">
        <v>4103800</v>
      </c>
      <c r="B3966" t="s">
        <v>4177</v>
      </c>
      <c r="C3966">
        <v>41</v>
      </c>
      <c r="D3966" t="s">
        <v>12</v>
      </c>
      <c r="E3966">
        <v>4103800</v>
      </c>
    </row>
    <row r="3967" spans="1:5" x14ac:dyDescent="0.35">
      <c r="A3967">
        <v>4103909</v>
      </c>
      <c r="B3967" t="s">
        <v>4178</v>
      </c>
      <c r="C3967">
        <v>41</v>
      </c>
      <c r="D3967" t="s">
        <v>12</v>
      </c>
      <c r="E3967">
        <v>4103909</v>
      </c>
    </row>
    <row r="3968" spans="1:5" x14ac:dyDescent="0.35">
      <c r="A3968">
        <v>4103958</v>
      </c>
      <c r="B3968" t="s">
        <v>4179</v>
      </c>
      <c r="C3968">
        <v>41</v>
      </c>
      <c r="D3968" t="s">
        <v>12</v>
      </c>
      <c r="E3968">
        <v>4103958</v>
      </c>
    </row>
    <row r="3969" spans="1:5" x14ac:dyDescent="0.35">
      <c r="A3969">
        <v>4104006</v>
      </c>
      <c r="B3969" t="s">
        <v>4180</v>
      </c>
      <c r="C3969">
        <v>41</v>
      </c>
      <c r="D3969" t="s">
        <v>12</v>
      </c>
      <c r="E3969">
        <v>4104006</v>
      </c>
    </row>
    <row r="3970" spans="1:5" x14ac:dyDescent="0.35">
      <c r="A3970">
        <v>4104055</v>
      </c>
      <c r="B3970" t="s">
        <v>4181</v>
      </c>
      <c r="C3970">
        <v>41</v>
      </c>
      <c r="D3970" t="s">
        <v>12</v>
      </c>
      <c r="E3970">
        <v>4104055</v>
      </c>
    </row>
    <row r="3971" spans="1:5" x14ac:dyDescent="0.35">
      <c r="A3971">
        <v>4104105</v>
      </c>
      <c r="B3971" t="s">
        <v>4182</v>
      </c>
      <c r="C3971">
        <v>41</v>
      </c>
      <c r="D3971" t="s">
        <v>12</v>
      </c>
      <c r="E3971">
        <v>4104105</v>
      </c>
    </row>
    <row r="3972" spans="1:5" x14ac:dyDescent="0.35">
      <c r="A3972">
        <v>4104204</v>
      </c>
      <c r="B3972" t="s">
        <v>4183</v>
      </c>
      <c r="C3972">
        <v>41</v>
      </c>
      <c r="D3972" t="s">
        <v>12</v>
      </c>
      <c r="E3972">
        <v>4104204</v>
      </c>
    </row>
    <row r="3973" spans="1:5" x14ac:dyDescent="0.35">
      <c r="A3973">
        <v>4104253</v>
      </c>
      <c r="B3973" t="s">
        <v>4184</v>
      </c>
      <c r="C3973">
        <v>41</v>
      </c>
      <c r="D3973" t="s">
        <v>12</v>
      </c>
      <c r="E3973">
        <v>4104253</v>
      </c>
    </row>
    <row r="3974" spans="1:5" x14ac:dyDescent="0.35">
      <c r="A3974">
        <v>4104303</v>
      </c>
      <c r="B3974" t="s">
        <v>332</v>
      </c>
      <c r="C3974">
        <v>41</v>
      </c>
      <c r="D3974" t="s">
        <v>12</v>
      </c>
      <c r="E3974">
        <v>4104303</v>
      </c>
    </row>
    <row r="3975" spans="1:5" x14ac:dyDescent="0.35">
      <c r="A3975">
        <v>4104402</v>
      </c>
      <c r="B3975" t="s">
        <v>4185</v>
      </c>
      <c r="C3975">
        <v>41</v>
      </c>
      <c r="D3975" t="s">
        <v>12</v>
      </c>
      <c r="E3975">
        <v>4104402</v>
      </c>
    </row>
    <row r="3976" spans="1:5" x14ac:dyDescent="0.35">
      <c r="A3976">
        <v>4104428</v>
      </c>
      <c r="B3976" t="s">
        <v>4186</v>
      </c>
      <c r="C3976">
        <v>41</v>
      </c>
      <c r="D3976" t="s">
        <v>12</v>
      </c>
      <c r="E3976">
        <v>4104428</v>
      </c>
    </row>
    <row r="3977" spans="1:5" x14ac:dyDescent="0.35">
      <c r="A3977">
        <v>4104451</v>
      </c>
      <c r="B3977" t="s">
        <v>2650</v>
      </c>
      <c r="C3977">
        <v>41</v>
      </c>
      <c r="D3977" t="s">
        <v>12</v>
      </c>
      <c r="E3977">
        <v>4104451</v>
      </c>
    </row>
    <row r="3978" spans="1:5" x14ac:dyDescent="0.35">
      <c r="A3978">
        <v>4104501</v>
      </c>
      <c r="B3978" t="s">
        <v>558</v>
      </c>
      <c r="C3978">
        <v>41</v>
      </c>
      <c r="D3978" t="s">
        <v>12</v>
      </c>
      <c r="E3978">
        <v>4104501</v>
      </c>
    </row>
    <row r="3979" spans="1:5" x14ac:dyDescent="0.35">
      <c r="A3979">
        <v>4104600</v>
      </c>
      <c r="B3979" t="s">
        <v>4187</v>
      </c>
      <c r="C3979">
        <v>41</v>
      </c>
      <c r="D3979" t="s">
        <v>12</v>
      </c>
      <c r="E3979">
        <v>4104600</v>
      </c>
    </row>
    <row r="3980" spans="1:5" x14ac:dyDescent="0.35">
      <c r="A3980">
        <v>4104659</v>
      </c>
      <c r="B3980" t="s">
        <v>4188</v>
      </c>
      <c r="C3980">
        <v>41</v>
      </c>
      <c r="D3980" t="s">
        <v>12</v>
      </c>
      <c r="E3980">
        <v>4104659</v>
      </c>
    </row>
    <row r="3981" spans="1:5" x14ac:dyDescent="0.35">
      <c r="A3981">
        <v>4104709</v>
      </c>
      <c r="B3981" t="s">
        <v>4189</v>
      </c>
      <c r="C3981">
        <v>41</v>
      </c>
      <c r="D3981" t="s">
        <v>12</v>
      </c>
      <c r="E3981">
        <v>4104709</v>
      </c>
    </row>
    <row r="3982" spans="1:5" x14ac:dyDescent="0.35">
      <c r="A3982">
        <v>4104808</v>
      </c>
      <c r="B3982" t="s">
        <v>337</v>
      </c>
      <c r="C3982">
        <v>41</v>
      </c>
      <c r="D3982" t="s">
        <v>12</v>
      </c>
      <c r="E3982">
        <v>4104808</v>
      </c>
    </row>
    <row r="3983" spans="1:5" x14ac:dyDescent="0.35">
      <c r="A3983">
        <v>4104907</v>
      </c>
      <c r="B3983" t="s">
        <v>4190</v>
      </c>
      <c r="C3983">
        <v>41</v>
      </c>
      <c r="D3983" t="s">
        <v>12</v>
      </c>
      <c r="E3983">
        <v>4104907</v>
      </c>
    </row>
    <row r="3984" spans="1:5" x14ac:dyDescent="0.35">
      <c r="A3984">
        <v>4105003</v>
      </c>
      <c r="B3984" t="s">
        <v>4191</v>
      </c>
      <c r="C3984">
        <v>41</v>
      </c>
      <c r="D3984" t="s">
        <v>12</v>
      </c>
      <c r="E3984">
        <v>4105003</v>
      </c>
    </row>
    <row r="3985" spans="1:5" x14ac:dyDescent="0.35">
      <c r="A3985">
        <v>4105102</v>
      </c>
      <c r="B3985" t="s">
        <v>4192</v>
      </c>
      <c r="C3985">
        <v>41</v>
      </c>
      <c r="D3985" t="s">
        <v>12</v>
      </c>
      <c r="E3985">
        <v>4105102</v>
      </c>
    </row>
    <row r="3986" spans="1:5" x14ac:dyDescent="0.35">
      <c r="A3986">
        <v>4105201</v>
      </c>
      <c r="B3986" t="s">
        <v>4193</v>
      </c>
      <c r="C3986">
        <v>41</v>
      </c>
      <c r="D3986" t="s">
        <v>12</v>
      </c>
      <c r="E3986">
        <v>4105201</v>
      </c>
    </row>
    <row r="3987" spans="1:5" x14ac:dyDescent="0.35">
      <c r="A3987">
        <v>4105300</v>
      </c>
      <c r="B3987" t="s">
        <v>339</v>
      </c>
      <c r="C3987">
        <v>41</v>
      </c>
      <c r="D3987" t="s">
        <v>12</v>
      </c>
      <c r="E3987">
        <v>4105300</v>
      </c>
    </row>
    <row r="3988" spans="1:5" x14ac:dyDescent="0.35">
      <c r="A3988">
        <v>4105409</v>
      </c>
      <c r="B3988" t="s">
        <v>4194</v>
      </c>
      <c r="C3988">
        <v>41</v>
      </c>
      <c r="D3988" t="s">
        <v>12</v>
      </c>
      <c r="E3988">
        <v>4105409</v>
      </c>
    </row>
    <row r="3989" spans="1:5" x14ac:dyDescent="0.35">
      <c r="A3989">
        <v>4105508</v>
      </c>
      <c r="B3989" t="s">
        <v>4195</v>
      </c>
      <c r="C3989">
        <v>41</v>
      </c>
      <c r="D3989" t="s">
        <v>12</v>
      </c>
      <c r="E3989">
        <v>4105508</v>
      </c>
    </row>
    <row r="3990" spans="1:5" x14ac:dyDescent="0.35">
      <c r="A3990">
        <v>4105607</v>
      </c>
      <c r="B3990" t="s">
        <v>4196</v>
      </c>
      <c r="C3990">
        <v>41</v>
      </c>
      <c r="D3990" t="s">
        <v>12</v>
      </c>
      <c r="E3990">
        <v>4105607</v>
      </c>
    </row>
    <row r="3991" spans="1:5" x14ac:dyDescent="0.35">
      <c r="A3991">
        <v>4105706</v>
      </c>
      <c r="B3991" t="s">
        <v>358</v>
      </c>
      <c r="C3991">
        <v>41</v>
      </c>
      <c r="D3991" t="s">
        <v>12</v>
      </c>
      <c r="E3991">
        <v>4105706</v>
      </c>
    </row>
    <row r="3992" spans="1:5" x14ac:dyDescent="0.35">
      <c r="A3992">
        <v>4105805</v>
      </c>
      <c r="B3992" t="s">
        <v>4197</v>
      </c>
      <c r="C3992">
        <v>41</v>
      </c>
      <c r="D3992" t="s">
        <v>12</v>
      </c>
      <c r="E3992">
        <v>4105805</v>
      </c>
    </row>
    <row r="3993" spans="1:5" x14ac:dyDescent="0.35">
      <c r="A3993">
        <v>4105904</v>
      </c>
      <c r="B3993" t="s">
        <v>4198</v>
      </c>
      <c r="C3993">
        <v>41</v>
      </c>
      <c r="D3993" t="s">
        <v>12</v>
      </c>
      <c r="E3993">
        <v>4105904</v>
      </c>
    </row>
    <row r="3994" spans="1:5" x14ac:dyDescent="0.35">
      <c r="A3994">
        <v>4106001</v>
      </c>
      <c r="B3994" t="s">
        <v>4199</v>
      </c>
      <c r="C3994">
        <v>41</v>
      </c>
      <c r="D3994" t="s">
        <v>12</v>
      </c>
      <c r="E3994">
        <v>4106001</v>
      </c>
    </row>
    <row r="3995" spans="1:5" x14ac:dyDescent="0.35">
      <c r="A3995">
        <v>4106100</v>
      </c>
      <c r="B3995" t="s">
        <v>4200</v>
      </c>
      <c r="C3995">
        <v>41</v>
      </c>
      <c r="D3995" t="s">
        <v>12</v>
      </c>
      <c r="E3995">
        <v>4106100</v>
      </c>
    </row>
    <row r="3996" spans="1:5" x14ac:dyDescent="0.35">
      <c r="A3996">
        <v>4106209</v>
      </c>
      <c r="B3996" t="s">
        <v>4201</v>
      </c>
      <c r="C3996">
        <v>41</v>
      </c>
      <c r="D3996" t="s">
        <v>12</v>
      </c>
      <c r="E3996">
        <v>4106209</v>
      </c>
    </row>
    <row r="3997" spans="1:5" x14ac:dyDescent="0.35">
      <c r="A3997">
        <v>4106308</v>
      </c>
      <c r="B3997" t="s">
        <v>4202</v>
      </c>
      <c r="C3997">
        <v>41</v>
      </c>
      <c r="D3997" t="s">
        <v>12</v>
      </c>
      <c r="E3997">
        <v>4106308</v>
      </c>
    </row>
    <row r="3998" spans="1:5" x14ac:dyDescent="0.35">
      <c r="A3998">
        <v>4106407</v>
      </c>
      <c r="B3998" t="s">
        <v>4203</v>
      </c>
      <c r="C3998">
        <v>41</v>
      </c>
      <c r="D3998" t="s">
        <v>12</v>
      </c>
      <c r="E3998">
        <v>4106407</v>
      </c>
    </row>
    <row r="3999" spans="1:5" x14ac:dyDescent="0.35">
      <c r="A3999">
        <v>4106456</v>
      </c>
      <c r="B3999" t="s">
        <v>4204</v>
      </c>
      <c r="C3999">
        <v>41</v>
      </c>
      <c r="D3999" t="s">
        <v>12</v>
      </c>
      <c r="E3999">
        <v>4106456</v>
      </c>
    </row>
    <row r="4000" spans="1:5" x14ac:dyDescent="0.35">
      <c r="A4000">
        <v>4106506</v>
      </c>
      <c r="B4000" t="s">
        <v>4205</v>
      </c>
      <c r="C4000">
        <v>41</v>
      </c>
      <c r="D4000" t="s">
        <v>12</v>
      </c>
      <c r="E4000">
        <v>4106506</v>
      </c>
    </row>
    <row r="4001" spans="1:5" x14ac:dyDescent="0.35">
      <c r="A4001">
        <v>4106555</v>
      </c>
      <c r="B4001" t="s">
        <v>4206</v>
      </c>
      <c r="C4001">
        <v>41</v>
      </c>
      <c r="D4001" t="s">
        <v>12</v>
      </c>
      <c r="E4001">
        <v>4106555</v>
      </c>
    </row>
    <row r="4002" spans="1:5" x14ac:dyDescent="0.35">
      <c r="A4002">
        <v>4106571</v>
      </c>
      <c r="B4002" t="s">
        <v>4207</v>
      </c>
      <c r="C4002">
        <v>41</v>
      </c>
      <c r="D4002" t="s">
        <v>12</v>
      </c>
      <c r="E4002">
        <v>4106571</v>
      </c>
    </row>
    <row r="4003" spans="1:5" x14ac:dyDescent="0.35">
      <c r="A4003">
        <v>4106605</v>
      </c>
      <c r="B4003" t="s">
        <v>4208</v>
      </c>
      <c r="C4003">
        <v>41</v>
      </c>
      <c r="D4003" t="s">
        <v>12</v>
      </c>
      <c r="E4003">
        <v>4106605</v>
      </c>
    </row>
    <row r="4004" spans="1:5" x14ac:dyDescent="0.35">
      <c r="A4004">
        <v>4106704</v>
      </c>
      <c r="B4004" t="s">
        <v>430</v>
      </c>
      <c r="C4004">
        <v>41</v>
      </c>
      <c r="D4004" t="s">
        <v>12</v>
      </c>
      <c r="E4004">
        <v>4106704</v>
      </c>
    </row>
    <row r="4005" spans="1:5" x14ac:dyDescent="0.35">
      <c r="A4005">
        <v>4106803</v>
      </c>
      <c r="B4005" t="s">
        <v>4209</v>
      </c>
      <c r="C4005">
        <v>41</v>
      </c>
      <c r="D4005" t="s">
        <v>12</v>
      </c>
      <c r="E4005">
        <v>4106803</v>
      </c>
    </row>
    <row r="4006" spans="1:5" x14ac:dyDescent="0.35">
      <c r="A4006">
        <v>4106852</v>
      </c>
      <c r="B4006" t="s">
        <v>4210</v>
      </c>
      <c r="C4006">
        <v>41</v>
      </c>
      <c r="D4006" t="s">
        <v>12</v>
      </c>
      <c r="E4006">
        <v>4106852</v>
      </c>
    </row>
    <row r="4007" spans="1:5" x14ac:dyDescent="0.35">
      <c r="A4007">
        <v>4106902</v>
      </c>
      <c r="B4007" t="s">
        <v>4211</v>
      </c>
      <c r="C4007">
        <v>41</v>
      </c>
      <c r="D4007" t="s">
        <v>12</v>
      </c>
      <c r="E4007">
        <v>4106902</v>
      </c>
    </row>
    <row r="4008" spans="1:5" x14ac:dyDescent="0.35">
      <c r="A4008">
        <v>4107009</v>
      </c>
      <c r="B4008" t="s">
        <v>4212</v>
      </c>
      <c r="C4008">
        <v>41</v>
      </c>
      <c r="D4008" t="s">
        <v>12</v>
      </c>
      <c r="E4008">
        <v>4107009</v>
      </c>
    </row>
    <row r="4009" spans="1:5" x14ac:dyDescent="0.35">
      <c r="A4009">
        <v>4107108</v>
      </c>
      <c r="B4009" t="s">
        <v>4213</v>
      </c>
      <c r="C4009">
        <v>41</v>
      </c>
      <c r="D4009" t="s">
        <v>12</v>
      </c>
      <c r="E4009">
        <v>4107108</v>
      </c>
    </row>
    <row r="4010" spans="1:5" x14ac:dyDescent="0.35">
      <c r="A4010">
        <v>4107124</v>
      </c>
      <c r="B4010" t="s">
        <v>4214</v>
      </c>
      <c r="C4010">
        <v>41</v>
      </c>
      <c r="D4010" t="s">
        <v>12</v>
      </c>
      <c r="E4010">
        <v>4107124</v>
      </c>
    </row>
    <row r="4011" spans="1:5" x14ac:dyDescent="0.35">
      <c r="A4011">
        <v>4107157</v>
      </c>
      <c r="B4011" t="s">
        <v>4215</v>
      </c>
      <c r="C4011">
        <v>41</v>
      </c>
      <c r="D4011" t="s">
        <v>12</v>
      </c>
      <c r="E4011">
        <v>4107157</v>
      </c>
    </row>
    <row r="4012" spans="1:5" x14ac:dyDescent="0.35">
      <c r="A4012">
        <v>4107207</v>
      </c>
      <c r="B4012" t="s">
        <v>314</v>
      </c>
      <c r="C4012">
        <v>41</v>
      </c>
      <c r="D4012" t="s">
        <v>12</v>
      </c>
      <c r="E4012">
        <v>4107207</v>
      </c>
    </row>
    <row r="4013" spans="1:5" x14ac:dyDescent="0.35">
      <c r="A4013">
        <v>4107256</v>
      </c>
      <c r="B4013" t="s">
        <v>4216</v>
      </c>
      <c r="C4013">
        <v>41</v>
      </c>
      <c r="D4013" t="s">
        <v>12</v>
      </c>
      <c r="E4013">
        <v>4107256</v>
      </c>
    </row>
    <row r="4014" spans="1:5" x14ac:dyDescent="0.35">
      <c r="A4014">
        <v>4107306</v>
      </c>
      <c r="B4014" t="s">
        <v>4217</v>
      </c>
      <c r="C4014">
        <v>41</v>
      </c>
      <c r="D4014" t="s">
        <v>12</v>
      </c>
      <c r="E4014">
        <v>4107306</v>
      </c>
    </row>
    <row r="4015" spans="1:5" x14ac:dyDescent="0.35">
      <c r="A4015">
        <v>4107405</v>
      </c>
      <c r="B4015" t="s">
        <v>4218</v>
      </c>
      <c r="C4015">
        <v>41</v>
      </c>
      <c r="D4015" t="s">
        <v>12</v>
      </c>
      <c r="E4015">
        <v>4107405</v>
      </c>
    </row>
    <row r="4016" spans="1:5" x14ac:dyDescent="0.35">
      <c r="A4016">
        <v>4107504</v>
      </c>
      <c r="B4016" t="s">
        <v>4219</v>
      </c>
      <c r="C4016">
        <v>41</v>
      </c>
      <c r="D4016" t="s">
        <v>12</v>
      </c>
      <c r="E4016">
        <v>4107504</v>
      </c>
    </row>
    <row r="4017" spans="1:5" x14ac:dyDescent="0.35">
      <c r="A4017">
        <v>4107520</v>
      </c>
      <c r="B4017" t="s">
        <v>4220</v>
      </c>
      <c r="C4017">
        <v>41</v>
      </c>
      <c r="D4017" t="s">
        <v>12</v>
      </c>
      <c r="E4017">
        <v>4107520</v>
      </c>
    </row>
    <row r="4018" spans="1:5" x14ac:dyDescent="0.35">
      <c r="A4018">
        <v>4107538</v>
      </c>
      <c r="B4018" t="s">
        <v>4221</v>
      </c>
      <c r="C4018">
        <v>41</v>
      </c>
      <c r="D4018" t="s">
        <v>12</v>
      </c>
      <c r="E4018">
        <v>4107538</v>
      </c>
    </row>
    <row r="4019" spans="1:5" x14ac:dyDescent="0.35">
      <c r="A4019">
        <v>4107546</v>
      </c>
      <c r="B4019" t="s">
        <v>4222</v>
      </c>
      <c r="C4019">
        <v>41</v>
      </c>
      <c r="D4019" t="s">
        <v>12</v>
      </c>
      <c r="E4019">
        <v>4107546</v>
      </c>
    </row>
    <row r="4020" spans="1:5" x14ac:dyDescent="0.35">
      <c r="A4020">
        <v>4107553</v>
      </c>
      <c r="B4020" t="s">
        <v>4223</v>
      </c>
      <c r="C4020">
        <v>41</v>
      </c>
      <c r="D4020" t="s">
        <v>12</v>
      </c>
      <c r="E4020">
        <v>4107553</v>
      </c>
    </row>
    <row r="4021" spans="1:5" x14ac:dyDescent="0.35">
      <c r="A4021">
        <v>4107603</v>
      </c>
      <c r="B4021" t="s">
        <v>4224</v>
      </c>
      <c r="C4021">
        <v>41</v>
      </c>
      <c r="D4021" t="s">
        <v>12</v>
      </c>
      <c r="E4021">
        <v>4107603</v>
      </c>
    </row>
    <row r="4022" spans="1:5" x14ac:dyDescent="0.35">
      <c r="A4022">
        <v>4107652</v>
      </c>
      <c r="B4022" t="s">
        <v>4225</v>
      </c>
      <c r="C4022">
        <v>41</v>
      </c>
      <c r="D4022" t="s">
        <v>12</v>
      </c>
      <c r="E4022">
        <v>4107652</v>
      </c>
    </row>
    <row r="4023" spans="1:5" x14ac:dyDescent="0.35">
      <c r="A4023">
        <v>4107702</v>
      </c>
      <c r="B4023" t="s">
        <v>4226</v>
      </c>
      <c r="C4023">
        <v>41</v>
      </c>
      <c r="D4023" t="s">
        <v>12</v>
      </c>
      <c r="E4023">
        <v>4107702</v>
      </c>
    </row>
    <row r="4024" spans="1:5" x14ac:dyDescent="0.35">
      <c r="A4024">
        <v>4107736</v>
      </c>
      <c r="B4024" t="s">
        <v>4227</v>
      </c>
      <c r="C4024">
        <v>41</v>
      </c>
      <c r="D4024" t="s">
        <v>12</v>
      </c>
      <c r="E4024">
        <v>4107736</v>
      </c>
    </row>
    <row r="4025" spans="1:5" x14ac:dyDescent="0.35">
      <c r="A4025">
        <v>4107751</v>
      </c>
      <c r="B4025" t="s">
        <v>4228</v>
      </c>
      <c r="C4025">
        <v>41</v>
      </c>
      <c r="D4025" t="s">
        <v>12</v>
      </c>
      <c r="E4025">
        <v>4107751</v>
      </c>
    </row>
    <row r="4026" spans="1:5" x14ac:dyDescent="0.35">
      <c r="A4026">
        <v>4107801</v>
      </c>
      <c r="B4026" t="s">
        <v>4229</v>
      </c>
      <c r="C4026">
        <v>41</v>
      </c>
      <c r="D4026" t="s">
        <v>12</v>
      </c>
      <c r="E4026">
        <v>4107801</v>
      </c>
    </row>
    <row r="4027" spans="1:5" x14ac:dyDescent="0.35">
      <c r="A4027">
        <v>4107850</v>
      </c>
      <c r="B4027" t="s">
        <v>4230</v>
      </c>
      <c r="C4027">
        <v>41</v>
      </c>
      <c r="D4027" t="s">
        <v>12</v>
      </c>
      <c r="E4027">
        <v>4107850</v>
      </c>
    </row>
    <row r="4028" spans="1:5" x14ac:dyDescent="0.35">
      <c r="A4028">
        <v>4107900</v>
      </c>
      <c r="B4028" t="s">
        <v>1862</v>
      </c>
      <c r="C4028">
        <v>41</v>
      </c>
      <c r="D4028" t="s">
        <v>12</v>
      </c>
      <c r="E4028">
        <v>4107900</v>
      </c>
    </row>
    <row r="4029" spans="1:5" x14ac:dyDescent="0.35">
      <c r="A4029">
        <v>4108007</v>
      </c>
      <c r="B4029" t="s">
        <v>4231</v>
      </c>
      <c r="C4029">
        <v>41</v>
      </c>
      <c r="D4029" t="s">
        <v>12</v>
      </c>
      <c r="E4029">
        <v>4108007</v>
      </c>
    </row>
    <row r="4030" spans="1:5" x14ac:dyDescent="0.35">
      <c r="A4030">
        <v>4108106</v>
      </c>
      <c r="B4030" t="s">
        <v>4232</v>
      </c>
      <c r="C4030">
        <v>41</v>
      </c>
      <c r="D4030" t="s">
        <v>12</v>
      </c>
      <c r="E4030">
        <v>4108106</v>
      </c>
    </row>
    <row r="4031" spans="1:5" x14ac:dyDescent="0.35">
      <c r="A4031">
        <v>4108205</v>
      </c>
      <c r="B4031" t="s">
        <v>4233</v>
      </c>
      <c r="C4031">
        <v>41</v>
      </c>
      <c r="D4031" t="s">
        <v>12</v>
      </c>
      <c r="E4031">
        <v>4108205</v>
      </c>
    </row>
    <row r="4032" spans="1:5" x14ac:dyDescent="0.35">
      <c r="A4032">
        <v>4108304</v>
      </c>
      <c r="B4032" t="s">
        <v>4234</v>
      </c>
      <c r="C4032">
        <v>41</v>
      </c>
      <c r="D4032" t="s">
        <v>12</v>
      </c>
      <c r="E4032">
        <v>4108304</v>
      </c>
    </row>
    <row r="4033" spans="1:5" x14ac:dyDescent="0.35">
      <c r="A4033">
        <v>4108320</v>
      </c>
      <c r="B4033" t="s">
        <v>4235</v>
      </c>
      <c r="C4033">
        <v>41</v>
      </c>
      <c r="D4033" t="s">
        <v>12</v>
      </c>
      <c r="E4033">
        <v>4108320</v>
      </c>
    </row>
    <row r="4034" spans="1:5" x14ac:dyDescent="0.35">
      <c r="A4034">
        <v>4108403</v>
      </c>
      <c r="B4034" t="s">
        <v>4236</v>
      </c>
      <c r="C4034">
        <v>41</v>
      </c>
      <c r="D4034" t="s">
        <v>12</v>
      </c>
      <c r="E4034">
        <v>4108403</v>
      </c>
    </row>
    <row r="4035" spans="1:5" x14ac:dyDescent="0.35">
      <c r="A4035">
        <v>4108452</v>
      </c>
      <c r="B4035" t="s">
        <v>4237</v>
      </c>
      <c r="C4035">
        <v>41</v>
      </c>
      <c r="D4035" t="s">
        <v>12</v>
      </c>
      <c r="E4035">
        <v>4108452</v>
      </c>
    </row>
    <row r="4036" spans="1:5" x14ac:dyDescent="0.35">
      <c r="A4036">
        <v>4108502</v>
      </c>
      <c r="B4036" t="s">
        <v>4238</v>
      </c>
      <c r="C4036">
        <v>41</v>
      </c>
      <c r="D4036" t="s">
        <v>12</v>
      </c>
      <c r="E4036">
        <v>4108502</v>
      </c>
    </row>
    <row r="4037" spans="1:5" x14ac:dyDescent="0.35">
      <c r="A4037">
        <v>4108551</v>
      </c>
      <c r="B4037" t="s">
        <v>4239</v>
      </c>
      <c r="C4037">
        <v>41</v>
      </c>
      <c r="D4037" t="s">
        <v>12</v>
      </c>
      <c r="E4037">
        <v>4108551</v>
      </c>
    </row>
    <row r="4038" spans="1:5" x14ac:dyDescent="0.35">
      <c r="A4038">
        <v>4108601</v>
      </c>
      <c r="B4038" t="s">
        <v>4240</v>
      </c>
      <c r="C4038">
        <v>41</v>
      </c>
      <c r="D4038" t="s">
        <v>12</v>
      </c>
      <c r="E4038">
        <v>4108601</v>
      </c>
    </row>
    <row r="4039" spans="1:5" x14ac:dyDescent="0.35">
      <c r="A4039">
        <v>4108650</v>
      </c>
      <c r="B4039" t="s">
        <v>4241</v>
      </c>
      <c r="C4039">
        <v>41</v>
      </c>
      <c r="D4039" t="s">
        <v>12</v>
      </c>
      <c r="E4039">
        <v>4108650</v>
      </c>
    </row>
    <row r="4040" spans="1:5" x14ac:dyDescent="0.35">
      <c r="A4040">
        <v>4108700</v>
      </c>
      <c r="B4040" t="s">
        <v>4242</v>
      </c>
      <c r="C4040">
        <v>41</v>
      </c>
      <c r="D4040" t="s">
        <v>12</v>
      </c>
      <c r="E4040">
        <v>4108700</v>
      </c>
    </row>
    <row r="4041" spans="1:5" x14ac:dyDescent="0.35">
      <c r="A4041">
        <v>4108809</v>
      </c>
      <c r="B4041" t="s">
        <v>3711</v>
      </c>
      <c r="C4041">
        <v>41</v>
      </c>
      <c r="D4041" t="s">
        <v>12</v>
      </c>
      <c r="E4041">
        <v>4108809</v>
      </c>
    </row>
    <row r="4042" spans="1:5" x14ac:dyDescent="0.35">
      <c r="A4042">
        <v>4108908</v>
      </c>
      <c r="B4042" t="s">
        <v>4243</v>
      </c>
      <c r="C4042">
        <v>41</v>
      </c>
      <c r="D4042" t="s">
        <v>12</v>
      </c>
      <c r="E4042">
        <v>4108908</v>
      </c>
    </row>
    <row r="4043" spans="1:5" x14ac:dyDescent="0.35">
      <c r="A4043">
        <v>4108957</v>
      </c>
      <c r="B4043" t="s">
        <v>4244</v>
      </c>
      <c r="C4043">
        <v>41</v>
      </c>
      <c r="D4043" t="s">
        <v>12</v>
      </c>
      <c r="E4043">
        <v>4108957</v>
      </c>
    </row>
    <row r="4044" spans="1:5" x14ac:dyDescent="0.35">
      <c r="A4044">
        <v>4109005</v>
      </c>
      <c r="B4044" t="s">
        <v>4245</v>
      </c>
      <c r="C4044">
        <v>41</v>
      </c>
      <c r="D4044" t="s">
        <v>12</v>
      </c>
      <c r="E4044">
        <v>4109005</v>
      </c>
    </row>
    <row r="4045" spans="1:5" x14ac:dyDescent="0.35">
      <c r="A4045">
        <v>4109104</v>
      </c>
      <c r="B4045" t="s">
        <v>4246</v>
      </c>
      <c r="C4045">
        <v>41</v>
      </c>
      <c r="D4045" t="s">
        <v>12</v>
      </c>
      <c r="E4045">
        <v>4109104</v>
      </c>
    </row>
    <row r="4046" spans="1:5" x14ac:dyDescent="0.35">
      <c r="A4046">
        <v>4109203</v>
      </c>
      <c r="B4046" t="s">
        <v>3716</v>
      </c>
      <c r="C4046">
        <v>41</v>
      </c>
      <c r="D4046" t="s">
        <v>12</v>
      </c>
      <c r="E4046">
        <v>4109203</v>
      </c>
    </row>
    <row r="4047" spans="1:5" x14ac:dyDescent="0.35">
      <c r="A4047">
        <v>4109302</v>
      </c>
      <c r="B4047" t="s">
        <v>4247</v>
      </c>
      <c r="C4047">
        <v>41</v>
      </c>
      <c r="D4047" t="s">
        <v>12</v>
      </c>
      <c r="E4047">
        <v>4109302</v>
      </c>
    </row>
    <row r="4048" spans="1:5" x14ac:dyDescent="0.35">
      <c r="A4048">
        <v>4109401</v>
      </c>
      <c r="B4048" t="s">
        <v>338</v>
      </c>
      <c r="C4048">
        <v>41</v>
      </c>
      <c r="D4048" t="s">
        <v>12</v>
      </c>
      <c r="E4048">
        <v>4109401</v>
      </c>
    </row>
    <row r="4049" spans="1:5" x14ac:dyDescent="0.35">
      <c r="A4049">
        <v>4109500</v>
      </c>
      <c r="B4049" t="s">
        <v>4248</v>
      </c>
      <c r="C4049">
        <v>41</v>
      </c>
      <c r="D4049" t="s">
        <v>12</v>
      </c>
      <c r="E4049">
        <v>4109500</v>
      </c>
    </row>
    <row r="4050" spans="1:5" x14ac:dyDescent="0.35">
      <c r="A4050">
        <v>4109609</v>
      </c>
      <c r="B4050" t="s">
        <v>4249</v>
      </c>
      <c r="C4050">
        <v>41</v>
      </c>
      <c r="D4050" t="s">
        <v>12</v>
      </c>
      <c r="E4050">
        <v>4109609</v>
      </c>
    </row>
    <row r="4051" spans="1:5" x14ac:dyDescent="0.35">
      <c r="A4051">
        <v>4109658</v>
      </c>
      <c r="B4051" t="s">
        <v>4250</v>
      </c>
      <c r="C4051">
        <v>41</v>
      </c>
      <c r="D4051" t="s">
        <v>12</v>
      </c>
      <c r="E4051">
        <v>4109658</v>
      </c>
    </row>
    <row r="4052" spans="1:5" x14ac:dyDescent="0.35">
      <c r="A4052">
        <v>4109708</v>
      </c>
      <c r="B4052" t="s">
        <v>4251</v>
      </c>
      <c r="C4052">
        <v>41</v>
      </c>
      <c r="D4052" t="s">
        <v>12</v>
      </c>
      <c r="E4052">
        <v>4109708</v>
      </c>
    </row>
    <row r="4053" spans="1:5" x14ac:dyDescent="0.35">
      <c r="A4053">
        <v>4109757</v>
      </c>
      <c r="B4053" t="s">
        <v>4252</v>
      </c>
      <c r="C4053">
        <v>41</v>
      </c>
      <c r="D4053" t="s">
        <v>12</v>
      </c>
      <c r="E4053">
        <v>4109757</v>
      </c>
    </row>
    <row r="4054" spans="1:5" x14ac:dyDescent="0.35">
      <c r="A4054">
        <v>4109807</v>
      </c>
      <c r="B4054" t="s">
        <v>364</v>
      </c>
      <c r="C4054">
        <v>41</v>
      </c>
      <c r="D4054" t="s">
        <v>12</v>
      </c>
      <c r="E4054">
        <v>4109807</v>
      </c>
    </row>
    <row r="4055" spans="1:5" x14ac:dyDescent="0.35">
      <c r="A4055">
        <v>4109906</v>
      </c>
      <c r="B4055" t="s">
        <v>4253</v>
      </c>
      <c r="C4055">
        <v>41</v>
      </c>
      <c r="D4055" t="s">
        <v>12</v>
      </c>
      <c r="E4055">
        <v>4109906</v>
      </c>
    </row>
    <row r="4056" spans="1:5" x14ac:dyDescent="0.35">
      <c r="A4056">
        <v>4110003</v>
      </c>
      <c r="B4056" t="s">
        <v>4254</v>
      </c>
      <c r="C4056">
        <v>41</v>
      </c>
      <c r="D4056" t="s">
        <v>12</v>
      </c>
      <c r="E4056">
        <v>4110003</v>
      </c>
    </row>
    <row r="4057" spans="1:5" x14ac:dyDescent="0.35">
      <c r="A4057">
        <v>4110052</v>
      </c>
      <c r="B4057" t="s">
        <v>1333</v>
      </c>
      <c r="C4057">
        <v>41</v>
      </c>
      <c r="D4057" t="s">
        <v>12</v>
      </c>
      <c r="E4057">
        <v>4110052</v>
      </c>
    </row>
    <row r="4058" spans="1:5" x14ac:dyDescent="0.35">
      <c r="A4058">
        <v>4110078</v>
      </c>
      <c r="B4058" t="s">
        <v>4255</v>
      </c>
      <c r="C4058">
        <v>41</v>
      </c>
      <c r="D4058" t="s">
        <v>12</v>
      </c>
      <c r="E4058">
        <v>4110078</v>
      </c>
    </row>
    <row r="4059" spans="1:5" x14ac:dyDescent="0.35">
      <c r="A4059">
        <v>4110102</v>
      </c>
      <c r="B4059" t="s">
        <v>4256</v>
      </c>
      <c r="C4059">
        <v>41</v>
      </c>
      <c r="D4059" t="s">
        <v>12</v>
      </c>
      <c r="E4059">
        <v>4110102</v>
      </c>
    </row>
    <row r="4060" spans="1:5" x14ac:dyDescent="0.35">
      <c r="A4060">
        <v>4110201</v>
      </c>
      <c r="B4060" t="s">
        <v>4257</v>
      </c>
      <c r="C4060">
        <v>41</v>
      </c>
      <c r="D4060" t="s">
        <v>12</v>
      </c>
      <c r="E4060">
        <v>4110201</v>
      </c>
    </row>
    <row r="4061" spans="1:5" x14ac:dyDescent="0.35">
      <c r="A4061">
        <v>4110300</v>
      </c>
      <c r="B4061" t="s">
        <v>1875</v>
      </c>
      <c r="C4061">
        <v>41</v>
      </c>
      <c r="D4061" t="s">
        <v>12</v>
      </c>
      <c r="E4061">
        <v>4110300</v>
      </c>
    </row>
    <row r="4062" spans="1:5" x14ac:dyDescent="0.35">
      <c r="A4062">
        <v>4110409</v>
      </c>
      <c r="B4062" t="s">
        <v>2869</v>
      </c>
      <c r="C4062">
        <v>41</v>
      </c>
      <c r="D4062" t="s">
        <v>12</v>
      </c>
      <c r="E4062">
        <v>4110409</v>
      </c>
    </row>
    <row r="4063" spans="1:5" x14ac:dyDescent="0.35">
      <c r="A4063">
        <v>4110508</v>
      </c>
      <c r="B4063" t="s">
        <v>4258</v>
      </c>
      <c r="C4063">
        <v>41</v>
      </c>
      <c r="D4063" t="s">
        <v>12</v>
      </c>
      <c r="E4063">
        <v>4110508</v>
      </c>
    </row>
    <row r="4064" spans="1:5" x14ac:dyDescent="0.35">
      <c r="A4064">
        <v>4110607</v>
      </c>
      <c r="B4064" t="s">
        <v>4259</v>
      </c>
      <c r="C4064">
        <v>41</v>
      </c>
      <c r="D4064" t="s">
        <v>12</v>
      </c>
      <c r="E4064">
        <v>4110607</v>
      </c>
    </row>
    <row r="4065" spans="1:5" x14ac:dyDescent="0.35">
      <c r="A4065">
        <v>4110656</v>
      </c>
      <c r="B4065" t="s">
        <v>4260</v>
      </c>
      <c r="C4065">
        <v>41</v>
      </c>
      <c r="D4065" t="s">
        <v>12</v>
      </c>
      <c r="E4065">
        <v>4110656</v>
      </c>
    </row>
    <row r="4066" spans="1:5" x14ac:dyDescent="0.35">
      <c r="A4066">
        <v>4110706</v>
      </c>
      <c r="B4066" t="s">
        <v>4261</v>
      </c>
      <c r="C4066">
        <v>41</v>
      </c>
      <c r="D4066" t="s">
        <v>12</v>
      </c>
      <c r="E4066">
        <v>4110706</v>
      </c>
    </row>
    <row r="4067" spans="1:5" x14ac:dyDescent="0.35">
      <c r="A4067">
        <v>4110805</v>
      </c>
      <c r="B4067" t="s">
        <v>4262</v>
      </c>
      <c r="C4067">
        <v>41</v>
      </c>
      <c r="D4067" t="s">
        <v>12</v>
      </c>
      <c r="E4067">
        <v>4110805</v>
      </c>
    </row>
    <row r="4068" spans="1:5" x14ac:dyDescent="0.35">
      <c r="A4068">
        <v>4110904</v>
      </c>
      <c r="B4068" t="s">
        <v>4263</v>
      </c>
      <c r="C4068">
        <v>41</v>
      </c>
      <c r="D4068" t="s">
        <v>12</v>
      </c>
      <c r="E4068">
        <v>4110904</v>
      </c>
    </row>
    <row r="4069" spans="1:5" x14ac:dyDescent="0.35">
      <c r="A4069">
        <v>4110953</v>
      </c>
      <c r="B4069" t="s">
        <v>4264</v>
      </c>
      <c r="C4069">
        <v>41</v>
      </c>
      <c r="D4069" t="s">
        <v>12</v>
      </c>
      <c r="E4069">
        <v>4110953</v>
      </c>
    </row>
    <row r="4070" spans="1:5" x14ac:dyDescent="0.35">
      <c r="A4070">
        <v>4111001</v>
      </c>
      <c r="B4070" t="s">
        <v>4265</v>
      </c>
      <c r="C4070">
        <v>41</v>
      </c>
      <c r="D4070" t="s">
        <v>12</v>
      </c>
      <c r="E4070">
        <v>4111001</v>
      </c>
    </row>
    <row r="4071" spans="1:5" x14ac:dyDescent="0.35">
      <c r="A4071">
        <v>4111100</v>
      </c>
      <c r="B4071" t="s">
        <v>1882</v>
      </c>
      <c r="C4071">
        <v>41</v>
      </c>
      <c r="D4071" t="s">
        <v>12</v>
      </c>
      <c r="E4071">
        <v>4111100</v>
      </c>
    </row>
    <row r="4072" spans="1:5" x14ac:dyDescent="0.35">
      <c r="A4072">
        <v>4111209</v>
      </c>
      <c r="B4072" t="s">
        <v>4266</v>
      </c>
      <c r="C4072">
        <v>41</v>
      </c>
      <c r="D4072" t="s">
        <v>12</v>
      </c>
      <c r="E4072">
        <v>4111209</v>
      </c>
    </row>
    <row r="4073" spans="1:5" x14ac:dyDescent="0.35">
      <c r="A4073">
        <v>4111258</v>
      </c>
      <c r="B4073" t="s">
        <v>4267</v>
      </c>
      <c r="C4073">
        <v>41</v>
      </c>
      <c r="D4073" t="s">
        <v>12</v>
      </c>
      <c r="E4073">
        <v>4111258</v>
      </c>
    </row>
    <row r="4074" spans="1:5" x14ac:dyDescent="0.35">
      <c r="A4074">
        <v>4111308</v>
      </c>
      <c r="B4074" t="s">
        <v>4268</v>
      </c>
      <c r="C4074">
        <v>41</v>
      </c>
      <c r="D4074" t="s">
        <v>12</v>
      </c>
      <c r="E4074">
        <v>4111308</v>
      </c>
    </row>
    <row r="4075" spans="1:5" x14ac:dyDescent="0.35">
      <c r="A4075">
        <v>4111407</v>
      </c>
      <c r="B4075" t="s">
        <v>4269</v>
      </c>
      <c r="C4075">
        <v>41</v>
      </c>
      <c r="D4075" t="s">
        <v>12</v>
      </c>
      <c r="E4075">
        <v>4111407</v>
      </c>
    </row>
    <row r="4076" spans="1:5" x14ac:dyDescent="0.35">
      <c r="A4076">
        <v>4111506</v>
      </c>
      <c r="B4076" t="s">
        <v>4270</v>
      </c>
      <c r="C4076">
        <v>41</v>
      </c>
      <c r="D4076" t="s">
        <v>12</v>
      </c>
      <c r="E4076">
        <v>4111506</v>
      </c>
    </row>
    <row r="4077" spans="1:5" x14ac:dyDescent="0.35">
      <c r="A4077">
        <v>4111555</v>
      </c>
      <c r="B4077" t="s">
        <v>4271</v>
      </c>
      <c r="C4077">
        <v>41</v>
      </c>
      <c r="D4077" t="s">
        <v>12</v>
      </c>
      <c r="E4077">
        <v>4111555</v>
      </c>
    </row>
    <row r="4078" spans="1:5" x14ac:dyDescent="0.35">
      <c r="A4078">
        <v>4111605</v>
      </c>
      <c r="B4078" t="s">
        <v>4272</v>
      </c>
      <c r="C4078">
        <v>41</v>
      </c>
      <c r="D4078" t="s">
        <v>12</v>
      </c>
      <c r="E4078">
        <v>4111605</v>
      </c>
    </row>
    <row r="4079" spans="1:5" x14ac:dyDescent="0.35">
      <c r="A4079">
        <v>4111704</v>
      </c>
      <c r="B4079" t="s">
        <v>4273</v>
      </c>
      <c r="C4079">
        <v>41</v>
      </c>
      <c r="D4079" t="s">
        <v>12</v>
      </c>
      <c r="E4079">
        <v>4111704</v>
      </c>
    </row>
    <row r="4080" spans="1:5" x14ac:dyDescent="0.35">
      <c r="A4080">
        <v>4111803</v>
      </c>
      <c r="B4080" t="s">
        <v>4274</v>
      </c>
      <c r="C4080">
        <v>41</v>
      </c>
      <c r="D4080" t="s">
        <v>12</v>
      </c>
      <c r="E4080">
        <v>4111803</v>
      </c>
    </row>
    <row r="4081" spans="1:5" x14ac:dyDescent="0.35">
      <c r="A4081">
        <v>4111902</v>
      </c>
      <c r="B4081" t="s">
        <v>4275</v>
      </c>
      <c r="C4081">
        <v>41</v>
      </c>
      <c r="D4081" t="s">
        <v>12</v>
      </c>
      <c r="E4081">
        <v>4111902</v>
      </c>
    </row>
    <row r="4082" spans="1:5" x14ac:dyDescent="0.35">
      <c r="A4082">
        <v>4112009</v>
      </c>
      <c r="B4082" t="s">
        <v>4276</v>
      </c>
      <c r="C4082">
        <v>41</v>
      </c>
      <c r="D4082" t="s">
        <v>12</v>
      </c>
      <c r="E4082">
        <v>4112009</v>
      </c>
    </row>
    <row r="4083" spans="1:5" x14ac:dyDescent="0.35">
      <c r="A4083">
        <v>4112108</v>
      </c>
      <c r="B4083" t="s">
        <v>4277</v>
      </c>
      <c r="C4083">
        <v>41</v>
      </c>
      <c r="D4083" t="s">
        <v>12</v>
      </c>
      <c r="E4083">
        <v>4112108</v>
      </c>
    </row>
    <row r="4084" spans="1:5" x14ac:dyDescent="0.35">
      <c r="A4084">
        <v>4112207</v>
      </c>
      <c r="B4084" t="s">
        <v>4278</v>
      </c>
      <c r="C4084">
        <v>41</v>
      </c>
      <c r="D4084" t="s">
        <v>12</v>
      </c>
      <c r="E4084">
        <v>4112207</v>
      </c>
    </row>
    <row r="4085" spans="1:5" x14ac:dyDescent="0.35">
      <c r="A4085">
        <v>4112306</v>
      </c>
      <c r="B4085" t="s">
        <v>4279</v>
      </c>
      <c r="C4085">
        <v>41</v>
      </c>
      <c r="D4085" t="s">
        <v>12</v>
      </c>
      <c r="E4085">
        <v>4112306</v>
      </c>
    </row>
    <row r="4086" spans="1:5" x14ac:dyDescent="0.35">
      <c r="A4086">
        <v>4112405</v>
      </c>
      <c r="B4086" t="s">
        <v>477</v>
      </c>
      <c r="C4086">
        <v>41</v>
      </c>
      <c r="D4086" t="s">
        <v>12</v>
      </c>
      <c r="E4086">
        <v>4112405</v>
      </c>
    </row>
    <row r="4087" spans="1:5" x14ac:dyDescent="0.35">
      <c r="A4087">
        <v>4112504</v>
      </c>
      <c r="B4087" t="s">
        <v>4280</v>
      </c>
      <c r="C4087">
        <v>41</v>
      </c>
      <c r="D4087" t="s">
        <v>12</v>
      </c>
      <c r="E4087">
        <v>4112504</v>
      </c>
    </row>
    <row r="4088" spans="1:5" x14ac:dyDescent="0.35">
      <c r="A4088">
        <v>4112603</v>
      </c>
      <c r="B4088" t="s">
        <v>4281</v>
      </c>
      <c r="C4088">
        <v>41</v>
      </c>
      <c r="D4088" t="s">
        <v>12</v>
      </c>
      <c r="E4088">
        <v>4112603</v>
      </c>
    </row>
    <row r="4089" spans="1:5" x14ac:dyDescent="0.35">
      <c r="A4089">
        <v>4112702</v>
      </c>
      <c r="B4089" t="s">
        <v>4282</v>
      </c>
      <c r="C4089">
        <v>41</v>
      </c>
      <c r="D4089" t="s">
        <v>12</v>
      </c>
      <c r="E4089">
        <v>4112702</v>
      </c>
    </row>
    <row r="4090" spans="1:5" x14ac:dyDescent="0.35">
      <c r="A4090">
        <v>4112751</v>
      </c>
      <c r="B4090" t="s">
        <v>4283</v>
      </c>
      <c r="C4090">
        <v>41</v>
      </c>
      <c r="D4090" t="s">
        <v>12</v>
      </c>
      <c r="E4090">
        <v>4112751</v>
      </c>
    </row>
    <row r="4091" spans="1:5" x14ac:dyDescent="0.35">
      <c r="A4091">
        <v>4112801</v>
      </c>
      <c r="B4091" t="s">
        <v>4284</v>
      </c>
      <c r="C4091">
        <v>41</v>
      </c>
      <c r="D4091" t="s">
        <v>12</v>
      </c>
      <c r="E4091">
        <v>4112801</v>
      </c>
    </row>
    <row r="4092" spans="1:5" x14ac:dyDescent="0.35">
      <c r="A4092">
        <v>4112900</v>
      </c>
      <c r="B4092" t="s">
        <v>4285</v>
      </c>
      <c r="C4092">
        <v>41</v>
      </c>
      <c r="D4092" t="s">
        <v>12</v>
      </c>
      <c r="E4092">
        <v>4112900</v>
      </c>
    </row>
    <row r="4093" spans="1:5" x14ac:dyDescent="0.35">
      <c r="A4093">
        <v>4112959</v>
      </c>
      <c r="B4093" t="s">
        <v>4286</v>
      </c>
      <c r="C4093">
        <v>41</v>
      </c>
      <c r="D4093" t="s">
        <v>12</v>
      </c>
      <c r="E4093">
        <v>4112959</v>
      </c>
    </row>
    <row r="4094" spans="1:5" x14ac:dyDescent="0.35">
      <c r="A4094">
        <v>4113007</v>
      </c>
      <c r="B4094" t="s">
        <v>2345</v>
      </c>
      <c r="C4094">
        <v>41</v>
      </c>
      <c r="D4094" t="s">
        <v>12</v>
      </c>
      <c r="E4094">
        <v>4113007</v>
      </c>
    </row>
    <row r="4095" spans="1:5" x14ac:dyDescent="0.35">
      <c r="A4095">
        <v>4113106</v>
      </c>
      <c r="B4095" t="s">
        <v>4287</v>
      </c>
      <c r="C4095">
        <v>41</v>
      </c>
      <c r="D4095" t="s">
        <v>12</v>
      </c>
      <c r="E4095">
        <v>4113106</v>
      </c>
    </row>
    <row r="4096" spans="1:5" x14ac:dyDescent="0.35">
      <c r="A4096">
        <v>4113205</v>
      </c>
      <c r="B4096" t="s">
        <v>4288</v>
      </c>
      <c r="C4096">
        <v>41</v>
      </c>
      <c r="D4096" t="s">
        <v>12</v>
      </c>
      <c r="E4096">
        <v>4113205</v>
      </c>
    </row>
    <row r="4097" spans="1:5" x14ac:dyDescent="0.35">
      <c r="A4097">
        <v>4113254</v>
      </c>
      <c r="B4097" t="s">
        <v>2952</v>
      </c>
      <c r="C4097">
        <v>41</v>
      </c>
      <c r="D4097" t="s">
        <v>12</v>
      </c>
      <c r="E4097">
        <v>4113254</v>
      </c>
    </row>
    <row r="4098" spans="1:5" x14ac:dyDescent="0.35">
      <c r="A4098">
        <v>4113304</v>
      </c>
      <c r="B4098" t="s">
        <v>4289</v>
      </c>
      <c r="C4098">
        <v>41</v>
      </c>
      <c r="D4098" t="s">
        <v>12</v>
      </c>
      <c r="E4098">
        <v>4113304</v>
      </c>
    </row>
    <row r="4099" spans="1:5" x14ac:dyDescent="0.35">
      <c r="A4099">
        <v>4113403</v>
      </c>
      <c r="B4099" t="s">
        <v>4290</v>
      </c>
      <c r="C4099">
        <v>41</v>
      </c>
      <c r="D4099" t="s">
        <v>12</v>
      </c>
      <c r="E4099">
        <v>4113403</v>
      </c>
    </row>
    <row r="4100" spans="1:5" x14ac:dyDescent="0.35">
      <c r="A4100">
        <v>4113429</v>
      </c>
      <c r="B4100" t="s">
        <v>4291</v>
      </c>
      <c r="C4100">
        <v>41</v>
      </c>
      <c r="D4100" t="s">
        <v>12</v>
      </c>
      <c r="E4100">
        <v>4113429</v>
      </c>
    </row>
    <row r="4101" spans="1:5" x14ac:dyDescent="0.35">
      <c r="A4101">
        <v>4113452</v>
      </c>
      <c r="B4101" t="s">
        <v>4292</v>
      </c>
      <c r="C4101">
        <v>41</v>
      </c>
      <c r="D4101" t="s">
        <v>12</v>
      </c>
      <c r="E4101">
        <v>4113452</v>
      </c>
    </row>
    <row r="4102" spans="1:5" x14ac:dyDescent="0.35">
      <c r="A4102">
        <v>4113502</v>
      </c>
      <c r="B4102" t="s">
        <v>4293</v>
      </c>
      <c r="C4102">
        <v>41</v>
      </c>
      <c r="D4102" t="s">
        <v>12</v>
      </c>
      <c r="E4102">
        <v>4113502</v>
      </c>
    </row>
    <row r="4103" spans="1:5" x14ac:dyDescent="0.35">
      <c r="A4103">
        <v>4113601</v>
      </c>
      <c r="B4103" t="s">
        <v>4294</v>
      </c>
      <c r="C4103">
        <v>41</v>
      </c>
      <c r="D4103" t="s">
        <v>12</v>
      </c>
      <c r="E4103">
        <v>4113601</v>
      </c>
    </row>
    <row r="4104" spans="1:5" x14ac:dyDescent="0.35">
      <c r="A4104">
        <v>4113700</v>
      </c>
      <c r="B4104" t="s">
        <v>4295</v>
      </c>
      <c r="C4104">
        <v>41</v>
      </c>
      <c r="D4104" t="s">
        <v>12</v>
      </c>
      <c r="E4104">
        <v>4113700</v>
      </c>
    </row>
    <row r="4105" spans="1:5" x14ac:dyDescent="0.35">
      <c r="A4105">
        <v>4113734</v>
      </c>
      <c r="B4105" t="s">
        <v>4296</v>
      </c>
      <c r="C4105">
        <v>41</v>
      </c>
      <c r="D4105" t="s">
        <v>12</v>
      </c>
      <c r="E4105">
        <v>4113734</v>
      </c>
    </row>
    <row r="4106" spans="1:5" x14ac:dyDescent="0.35">
      <c r="A4106">
        <v>4113759</v>
      </c>
      <c r="B4106" t="s">
        <v>4297</v>
      </c>
      <c r="C4106">
        <v>41</v>
      </c>
      <c r="D4106" t="s">
        <v>12</v>
      </c>
      <c r="E4106">
        <v>4113759</v>
      </c>
    </row>
    <row r="4107" spans="1:5" x14ac:dyDescent="0.35">
      <c r="A4107">
        <v>4113809</v>
      </c>
      <c r="B4107" t="s">
        <v>4298</v>
      </c>
      <c r="C4107">
        <v>41</v>
      </c>
      <c r="D4107" t="s">
        <v>12</v>
      </c>
      <c r="E4107">
        <v>4113809</v>
      </c>
    </row>
    <row r="4108" spans="1:5" x14ac:dyDescent="0.35">
      <c r="A4108">
        <v>4113908</v>
      </c>
      <c r="B4108" t="s">
        <v>4299</v>
      </c>
      <c r="C4108">
        <v>41</v>
      </c>
      <c r="D4108" t="s">
        <v>12</v>
      </c>
      <c r="E4108">
        <v>4113908</v>
      </c>
    </row>
    <row r="4109" spans="1:5" x14ac:dyDescent="0.35">
      <c r="A4109">
        <v>4114005</v>
      </c>
      <c r="B4109" t="s">
        <v>4300</v>
      </c>
      <c r="C4109">
        <v>41</v>
      </c>
      <c r="D4109" t="s">
        <v>12</v>
      </c>
      <c r="E4109">
        <v>4114005</v>
      </c>
    </row>
    <row r="4110" spans="1:5" x14ac:dyDescent="0.35">
      <c r="A4110">
        <v>4114104</v>
      </c>
      <c r="B4110" t="s">
        <v>4301</v>
      </c>
      <c r="C4110">
        <v>41</v>
      </c>
      <c r="D4110" t="s">
        <v>12</v>
      </c>
      <c r="E4110">
        <v>4114104</v>
      </c>
    </row>
    <row r="4111" spans="1:5" x14ac:dyDescent="0.35">
      <c r="A4111">
        <v>4114203</v>
      </c>
      <c r="B4111" t="s">
        <v>4302</v>
      </c>
      <c r="C4111">
        <v>41</v>
      </c>
      <c r="D4111" t="s">
        <v>12</v>
      </c>
      <c r="E4111">
        <v>4114203</v>
      </c>
    </row>
    <row r="4112" spans="1:5" x14ac:dyDescent="0.35">
      <c r="A4112">
        <v>4114302</v>
      </c>
      <c r="B4112" t="s">
        <v>4303</v>
      </c>
      <c r="C4112">
        <v>41</v>
      </c>
      <c r="D4112" t="s">
        <v>12</v>
      </c>
      <c r="E4112">
        <v>4114302</v>
      </c>
    </row>
    <row r="4113" spans="1:5" x14ac:dyDescent="0.35">
      <c r="A4113">
        <v>4114351</v>
      </c>
      <c r="B4113" t="s">
        <v>4304</v>
      </c>
      <c r="C4113">
        <v>41</v>
      </c>
      <c r="D4113" t="s">
        <v>12</v>
      </c>
      <c r="E4113">
        <v>4114351</v>
      </c>
    </row>
    <row r="4114" spans="1:5" x14ac:dyDescent="0.35">
      <c r="A4114">
        <v>4114401</v>
      </c>
      <c r="B4114" t="s">
        <v>4305</v>
      </c>
      <c r="C4114">
        <v>41</v>
      </c>
      <c r="D4114" t="s">
        <v>12</v>
      </c>
      <c r="E4114">
        <v>4114401</v>
      </c>
    </row>
    <row r="4115" spans="1:5" x14ac:dyDescent="0.35">
      <c r="A4115">
        <v>4114500</v>
      </c>
      <c r="B4115" t="s">
        <v>4306</v>
      </c>
      <c r="C4115">
        <v>41</v>
      </c>
      <c r="D4115" t="s">
        <v>12</v>
      </c>
      <c r="E4115">
        <v>4114500</v>
      </c>
    </row>
    <row r="4116" spans="1:5" x14ac:dyDescent="0.35">
      <c r="A4116">
        <v>4114609</v>
      </c>
      <c r="B4116" t="s">
        <v>367</v>
      </c>
      <c r="C4116">
        <v>41</v>
      </c>
      <c r="D4116" t="s">
        <v>12</v>
      </c>
      <c r="E4116">
        <v>4114609</v>
      </c>
    </row>
    <row r="4117" spans="1:5" x14ac:dyDescent="0.35">
      <c r="A4117">
        <v>4114708</v>
      </c>
      <c r="B4117" t="s">
        <v>4307</v>
      </c>
      <c r="C4117">
        <v>41</v>
      </c>
      <c r="D4117" t="s">
        <v>12</v>
      </c>
      <c r="E4117">
        <v>4114708</v>
      </c>
    </row>
    <row r="4118" spans="1:5" x14ac:dyDescent="0.35">
      <c r="A4118">
        <v>4114807</v>
      </c>
      <c r="B4118" t="s">
        <v>4308</v>
      </c>
      <c r="C4118">
        <v>41</v>
      </c>
      <c r="D4118" t="s">
        <v>12</v>
      </c>
      <c r="E4118">
        <v>4114807</v>
      </c>
    </row>
    <row r="4119" spans="1:5" x14ac:dyDescent="0.35">
      <c r="A4119">
        <v>4114906</v>
      </c>
      <c r="B4119" t="s">
        <v>4309</v>
      </c>
      <c r="C4119">
        <v>41</v>
      </c>
      <c r="D4119" t="s">
        <v>12</v>
      </c>
      <c r="E4119">
        <v>4114906</v>
      </c>
    </row>
    <row r="4120" spans="1:5" x14ac:dyDescent="0.35">
      <c r="A4120">
        <v>4115002</v>
      </c>
      <c r="B4120" t="s">
        <v>4310</v>
      </c>
      <c r="C4120">
        <v>41</v>
      </c>
      <c r="D4120" t="s">
        <v>12</v>
      </c>
      <c r="E4120">
        <v>4115002</v>
      </c>
    </row>
    <row r="4121" spans="1:5" x14ac:dyDescent="0.35">
      <c r="A4121">
        <v>4115101</v>
      </c>
      <c r="B4121" t="s">
        <v>4311</v>
      </c>
      <c r="C4121">
        <v>41</v>
      </c>
      <c r="D4121" t="s">
        <v>12</v>
      </c>
      <c r="E4121">
        <v>4115101</v>
      </c>
    </row>
    <row r="4122" spans="1:5" x14ac:dyDescent="0.35">
      <c r="A4122">
        <v>4115200</v>
      </c>
      <c r="B4122" s="83" t="s">
        <v>334</v>
      </c>
      <c r="C4122">
        <v>41</v>
      </c>
      <c r="D4122" t="s">
        <v>12</v>
      </c>
      <c r="E4122">
        <v>4115200</v>
      </c>
    </row>
    <row r="4123" spans="1:5" x14ac:dyDescent="0.35">
      <c r="A4123">
        <v>4115309</v>
      </c>
      <c r="B4123" t="s">
        <v>4312</v>
      </c>
      <c r="C4123">
        <v>41</v>
      </c>
      <c r="D4123" t="s">
        <v>12</v>
      </c>
      <c r="E4123">
        <v>4115309</v>
      </c>
    </row>
    <row r="4124" spans="1:5" x14ac:dyDescent="0.35">
      <c r="A4124">
        <v>4115358</v>
      </c>
      <c r="B4124" t="s">
        <v>4313</v>
      </c>
      <c r="C4124">
        <v>41</v>
      </c>
      <c r="D4124" t="s">
        <v>12</v>
      </c>
      <c r="E4124">
        <v>4115358</v>
      </c>
    </row>
    <row r="4125" spans="1:5" x14ac:dyDescent="0.35">
      <c r="A4125">
        <v>4115408</v>
      </c>
      <c r="B4125" t="s">
        <v>4314</v>
      </c>
      <c r="C4125">
        <v>41</v>
      </c>
      <c r="D4125" t="s">
        <v>12</v>
      </c>
      <c r="E4125">
        <v>4115408</v>
      </c>
    </row>
    <row r="4126" spans="1:5" x14ac:dyDescent="0.35">
      <c r="A4126">
        <v>4115457</v>
      </c>
      <c r="B4126" t="s">
        <v>4315</v>
      </c>
      <c r="C4126">
        <v>41</v>
      </c>
      <c r="D4126" t="s">
        <v>12</v>
      </c>
      <c r="E4126">
        <v>4115457</v>
      </c>
    </row>
    <row r="4127" spans="1:5" x14ac:dyDescent="0.35">
      <c r="A4127">
        <v>4115507</v>
      </c>
      <c r="B4127" t="s">
        <v>4316</v>
      </c>
      <c r="C4127">
        <v>41</v>
      </c>
      <c r="D4127" t="s">
        <v>12</v>
      </c>
      <c r="E4127">
        <v>4115507</v>
      </c>
    </row>
    <row r="4128" spans="1:5" x14ac:dyDescent="0.35">
      <c r="A4128">
        <v>4115606</v>
      </c>
      <c r="B4128" t="s">
        <v>4317</v>
      </c>
      <c r="C4128">
        <v>41</v>
      </c>
      <c r="D4128" t="s">
        <v>12</v>
      </c>
      <c r="E4128">
        <v>4115606</v>
      </c>
    </row>
    <row r="4129" spans="1:5" x14ac:dyDescent="0.35">
      <c r="A4129">
        <v>4115705</v>
      </c>
      <c r="B4129" t="s">
        <v>4318</v>
      </c>
      <c r="C4129">
        <v>41</v>
      </c>
      <c r="D4129" t="s">
        <v>12</v>
      </c>
      <c r="E4129">
        <v>4115705</v>
      </c>
    </row>
    <row r="4130" spans="1:5" x14ac:dyDescent="0.35">
      <c r="A4130">
        <v>4115739</v>
      </c>
      <c r="B4130" t="s">
        <v>4319</v>
      </c>
      <c r="C4130">
        <v>41</v>
      </c>
      <c r="D4130" t="s">
        <v>12</v>
      </c>
      <c r="E4130">
        <v>4115739</v>
      </c>
    </row>
    <row r="4131" spans="1:5" x14ac:dyDescent="0.35">
      <c r="A4131">
        <v>4115754</v>
      </c>
      <c r="B4131" t="s">
        <v>4320</v>
      </c>
      <c r="C4131">
        <v>41</v>
      </c>
      <c r="D4131" t="s">
        <v>12</v>
      </c>
      <c r="E4131">
        <v>4115754</v>
      </c>
    </row>
    <row r="4132" spans="1:5" x14ac:dyDescent="0.35">
      <c r="A4132">
        <v>4115804</v>
      </c>
      <c r="B4132" t="s">
        <v>4321</v>
      </c>
      <c r="C4132">
        <v>41</v>
      </c>
      <c r="D4132" t="s">
        <v>12</v>
      </c>
      <c r="E4132">
        <v>4115804</v>
      </c>
    </row>
    <row r="4133" spans="1:5" x14ac:dyDescent="0.35">
      <c r="A4133">
        <v>4115853</v>
      </c>
      <c r="B4133" t="s">
        <v>4322</v>
      </c>
      <c r="C4133">
        <v>41</v>
      </c>
      <c r="D4133" t="s">
        <v>12</v>
      </c>
      <c r="E4133">
        <v>4115853</v>
      </c>
    </row>
    <row r="4134" spans="1:5" x14ac:dyDescent="0.35">
      <c r="A4134">
        <v>4115903</v>
      </c>
      <c r="B4134" t="s">
        <v>940</v>
      </c>
      <c r="C4134">
        <v>41</v>
      </c>
      <c r="D4134" t="s">
        <v>12</v>
      </c>
      <c r="E4134">
        <v>4115903</v>
      </c>
    </row>
    <row r="4135" spans="1:5" x14ac:dyDescent="0.35">
      <c r="A4135">
        <v>4116000</v>
      </c>
      <c r="B4135" t="s">
        <v>4323</v>
      </c>
      <c r="C4135">
        <v>41</v>
      </c>
      <c r="D4135" t="s">
        <v>12</v>
      </c>
      <c r="E4135">
        <v>4116000</v>
      </c>
    </row>
    <row r="4136" spans="1:5" x14ac:dyDescent="0.35">
      <c r="A4136">
        <v>4116059</v>
      </c>
      <c r="B4136" t="s">
        <v>4324</v>
      </c>
      <c r="C4136">
        <v>41</v>
      </c>
      <c r="D4136" t="s">
        <v>12</v>
      </c>
      <c r="E4136">
        <v>4116059</v>
      </c>
    </row>
    <row r="4137" spans="1:5" x14ac:dyDescent="0.35">
      <c r="A4137">
        <v>4116109</v>
      </c>
      <c r="B4137" t="s">
        <v>4325</v>
      </c>
      <c r="C4137">
        <v>41</v>
      </c>
      <c r="D4137" t="s">
        <v>12</v>
      </c>
      <c r="E4137">
        <v>4116109</v>
      </c>
    </row>
    <row r="4138" spans="1:5" x14ac:dyDescent="0.35">
      <c r="A4138">
        <v>4116208</v>
      </c>
      <c r="B4138" t="s">
        <v>4326</v>
      </c>
      <c r="C4138">
        <v>41</v>
      </c>
      <c r="D4138" t="s">
        <v>12</v>
      </c>
      <c r="E4138">
        <v>4116208</v>
      </c>
    </row>
    <row r="4139" spans="1:5" x14ac:dyDescent="0.35">
      <c r="A4139">
        <v>4116307</v>
      </c>
      <c r="B4139" t="s">
        <v>4327</v>
      </c>
      <c r="C4139">
        <v>41</v>
      </c>
      <c r="D4139" t="s">
        <v>12</v>
      </c>
      <c r="E4139">
        <v>4116307</v>
      </c>
    </row>
    <row r="4140" spans="1:5" x14ac:dyDescent="0.35">
      <c r="A4140">
        <v>4116406</v>
      </c>
      <c r="B4140" t="s">
        <v>4328</v>
      </c>
      <c r="C4140">
        <v>41</v>
      </c>
      <c r="D4140" t="s">
        <v>12</v>
      </c>
      <c r="E4140">
        <v>4116406</v>
      </c>
    </row>
    <row r="4141" spans="1:5" x14ac:dyDescent="0.35">
      <c r="A4141">
        <v>4116505</v>
      </c>
      <c r="B4141" t="s">
        <v>4329</v>
      </c>
      <c r="C4141">
        <v>41</v>
      </c>
      <c r="D4141" t="s">
        <v>12</v>
      </c>
      <c r="E4141">
        <v>4116505</v>
      </c>
    </row>
    <row r="4142" spans="1:5" x14ac:dyDescent="0.35">
      <c r="A4142">
        <v>4116604</v>
      </c>
      <c r="B4142" t="s">
        <v>4330</v>
      </c>
      <c r="C4142">
        <v>41</v>
      </c>
      <c r="D4142" t="s">
        <v>12</v>
      </c>
      <c r="E4142">
        <v>4116604</v>
      </c>
    </row>
    <row r="4143" spans="1:5" x14ac:dyDescent="0.35">
      <c r="A4143">
        <v>4116703</v>
      </c>
      <c r="B4143" t="s">
        <v>4331</v>
      </c>
      <c r="C4143">
        <v>41</v>
      </c>
      <c r="D4143" t="s">
        <v>12</v>
      </c>
      <c r="E4143">
        <v>4116703</v>
      </c>
    </row>
    <row r="4144" spans="1:5" x14ac:dyDescent="0.35">
      <c r="A4144">
        <v>4116802</v>
      </c>
      <c r="B4144" t="s">
        <v>4332</v>
      </c>
      <c r="C4144">
        <v>41</v>
      </c>
      <c r="D4144" t="s">
        <v>12</v>
      </c>
      <c r="E4144">
        <v>4116802</v>
      </c>
    </row>
    <row r="4145" spans="1:5" x14ac:dyDescent="0.35">
      <c r="A4145">
        <v>4116901</v>
      </c>
      <c r="B4145" t="s">
        <v>4333</v>
      </c>
      <c r="C4145">
        <v>41</v>
      </c>
      <c r="D4145" t="s">
        <v>12</v>
      </c>
      <c r="E4145">
        <v>4116901</v>
      </c>
    </row>
    <row r="4146" spans="1:5" x14ac:dyDescent="0.35">
      <c r="A4146">
        <v>4116950</v>
      </c>
      <c r="B4146" t="s">
        <v>4334</v>
      </c>
      <c r="C4146">
        <v>41</v>
      </c>
      <c r="D4146" t="s">
        <v>12</v>
      </c>
      <c r="E4146">
        <v>4116950</v>
      </c>
    </row>
    <row r="4147" spans="1:5" x14ac:dyDescent="0.35">
      <c r="A4147">
        <v>4117008</v>
      </c>
      <c r="B4147" t="s">
        <v>2398</v>
      </c>
      <c r="C4147">
        <v>41</v>
      </c>
      <c r="D4147" t="s">
        <v>12</v>
      </c>
      <c r="E4147">
        <v>4117008</v>
      </c>
    </row>
    <row r="4148" spans="1:5" x14ac:dyDescent="0.35">
      <c r="A4148">
        <v>4117057</v>
      </c>
      <c r="B4148" t="s">
        <v>4335</v>
      </c>
      <c r="C4148">
        <v>41</v>
      </c>
      <c r="D4148" t="s">
        <v>12</v>
      </c>
      <c r="E4148">
        <v>4117057</v>
      </c>
    </row>
    <row r="4149" spans="1:5" x14ac:dyDescent="0.35">
      <c r="A4149">
        <v>4117107</v>
      </c>
      <c r="B4149" t="s">
        <v>4336</v>
      </c>
      <c r="C4149">
        <v>41</v>
      </c>
      <c r="D4149" t="s">
        <v>12</v>
      </c>
      <c r="E4149">
        <v>4117107</v>
      </c>
    </row>
    <row r="4150" spans="1:5" x14ac:dyDescent="0.35">
      <c r="A4150">
        <v>4117206</v>
      </c>
      <c r="B4150" t="s">
        <v>4337</v>
      </c>
      <c r="C4150">
        <v>41</v>
      </c>
      <c r="D4150" t="s">
        <v>12</v>
      </c>
      <c r="E4150">
        <v>4117206</v>
      </c>
    </row>
    <row r="4151" spans="1:5" x14ac:dyDescent="0.35">
      <c r="A4151">
        <v>4117214</v>
      </c>
      <c r="B4151" t="s">
        <v>4338</v>
      </c>
      <c r="C4151">
        <v>41</v>
      </c>
      <c r="D4151" t="s">
        <v>12</v>
      </c>
      <c r="E4151">
        <v>4117214</v>
      </c>
    </row>
    <row r="4152" spans="1:5" x14ac:dyDescent="0.35">
      <c r="A4152">
        <v>4117222</v>
      </c>
      <c r="B4152" t="s">
        <v>4339</v>
      </c>
      <c r="C4152">
        <v>41</v>
      </c>
      <c r="D4152" t="s">
        <v>12</v>
      </c>
      <c r="E4152">
        <v>4117222</v>
      </c>
    </row>
    <row r="4153" spans="1:5" x14ac:dyDescent="0.35">
      <c r="A4153">
        <v>4117255</v>
      </c>
      <c r="B4153" t="s">
        <v>4340</v>
      </c>
      <c r="C4153">
        <v>41</v>
      </c>
      <c r="D4153" t="s">
        <v>12</v>
      </c>
      <c r="E4153">
        <v>4117255</v>
      </c>
    </row>
    <row r="4154" spans="1:5" x14ac:dyDescent="0.35">
      <c r="A4154">
        <v>4117271</v>
      </c>
      <c r="B4154" t="s">
        <v>4341</v>
      </c>
      <c r="C4154">
        <v>41</v>
      </c>
      <c r="D4154" t="s">
        <v>12</v>
      </c>
      <c r="E4154">
        <v>4117271</v>
      </c>
    </row>
    <row r="4155" spans="1:5" x14ac:dyDescent="0.35">
      <c r="A4155">
        <v>4117297</v>
      </c>
      <c r="B4155" t="s">
        <v>4342</v>
      </c>
      <c r="C4155">
        <v>41</v>
      </c>
      <c r="D4155" t="s">
        <v>12</v>
      </c>
      <c r="E4155">
        <v>4117297</v>
      </c>
    </row>
    <row r="4156" spans="1:5" x14ac:dyDescent="0.35">
      <c r="A4156">
        <v>4117305</v>
      </c>
      <c r="B4156" t="s">
        <v>4343</v>
      </c>
      <c r="C4156">
        <v>41</v>
      </c>
      <c r="D4156" t="s">
        <v>12</v>
      </c>
      <c r="E4156">
        <v>4117305</v>
      </c>
    </row>
    <row r="4157" spans="1:5" x14ac:dyDescent="0.35">
      <c r="A4157">
        <v>4117404</v>
      </c>
      <c r="B4157" t="s">
        <v>4344</v>
      </c>
      <c r="C4157">
        <v>41</v>
      </c>
      <c r="D4157" t="s">
        <v>12</v>
      </c>
      <c r="E4157">
        <v>4117404</v>
      </c>
    </row>
    <row r="4158" spans="1:5" x14ac:dyDescent="0.35">
      <c r="A4158">
        <v>4117453</v>
      </c>
      <c r="B4158" t="s">
        <v>4345</v>
      </c>
      <c r="C4158">
        <v>41</v>
      </c>
      <c r="D4158" t="s">
        <v>12</v>
      </c>
      <c r="E4158">
        <v>4117453</v>
      </c>
    </row>
    <row r="4159" spans="1:5" x14ac:dyDescent="0.35">
      <c r="A4159">
        <v>4117503</v>
      </c>
      <c r="B4159" t="s">
        <v>4346</v>
      </c>
      <c r="C4159">
        <v>41</v>
      </c>
      <c r="D4159" t="s">
        <v>12</v>
      </c>
      <c r="E4159">
        <v>4117503</v>
      </c>
    </row>
    <row r="4160" spans="1:5" x14ac:dyDescent="0.35">
      <c r="A4160">
        <v>4117602</v>
      </c>
      <c r="B4160" t="s">
        <v>817</v>
      </c>
      <c r="C4160">
        <v>41</v>
      </c>
      <c r="D4160" t="s">
        <v>12</v>
      </c>
      <c r="E4160">
        <v>4117602</v>
      </c>
    </row>
    <row r="4161" spans="1:5" x14ac:dyDescent="0.35">
      <c r="A4161">
        <v>4117701</v>
      </c>
      <c r="B4161" t="s">
        <v>4347</v>
      </c>
      <c r="C4161">
        <v>41</v>
      </c>
      <c r="D4161" t="s">
        <v>12</v>
      </c>
      <c r="E4161">
        <v>4117701</v>
      </c>
    </row>
    <row r="4162" spans="1:5" x14ac:dyDescent="0.35">
      <c r="A4162">
        <v>4117800</v>
      </c>
      <c r="B4162" t="s">
        <v>3903</v>
      </c>
      <c r="C4162">
        <v>41</v>
      </c>
      <c r="D4162" t="s">
        <v>12</v>
      </c>
      <c r="E4162">
        <v>4117800</v>
      </c>
    </row>
    <row r="4163" spans="1:5" x14ac:dyDescent="0.35">
      <c r="A4163">
        <v>4117909</v>
      </c>
      <c r="B4163" t="s">
        <v>4348</v>
      </c>
      <c r="C4163">
        <v>41</v>
      </c>
      <c r="D4163" t="s">
        <v>12</v>
      </c>
      <c r="E4163">
        <v>4117909</v>
      </c>
    </row>
    <row r="4164" spans="1:5" x14ac:dyDescent="0.35">
      <c r="A4164">
        <v>4118006</v>
      </c>
      <c r="B4164" t="s">
        <v>4349</v>
      </c>
      <c r="C4164">
        <v>41</v>
      </c>
      <c r="D4164" t="s">
        <v>12</v>
      </c>
      <c r="E4164">
        <v>4118006</v>
      </c>
    </row>
    <row r="4165" spans="1:5" x14ac:dyDescent="0.35">
      <c r="A4165">
        <v>4118105</v>
      </c>
      <c r="B4165" t="s">
        <v>4350</v>
      </c>
      <c r="C4165">
        <v>41</v>
      </c>
      <c r="D4165" t="s">
        <v>12</v>
      </c>
      <c r="E4165">
        <v>4118105</v>
      </c>
    </row>
    <row r="4166" spans="1:5" x14ac:dyDescent="0.35">
      <c r="A4166">
        <v>4118204</v>
      </c>
      <c r="B4166" t="s">
        <v>333</v>
      </c>
      <c r="C4166">
        <v>41</v>
      </c>
      <c r="D4166" t="s">
        <v>12</v>
      </c>
      <c r="E4166">
        <v>4118204</v>
      </c>
    </row>
    <row r="4167" spans="1:5" x14ac:dyDescent="0.35">
      <c r="A4167">
        <v>4118303</v>
      </c>
      <c r="B4167" t="s">
        <v>4351</v>
      </c>
      <c r="C4167">
        <v>41</v>
      </c>
      <c r="D4167" t="s">
        <v>12</v>
      </c>
      <c r="E4167">
        <v>4118303</v>
      </c>
    </row>
    <row r="4168" spans="1:5" x14ac:dyDescent="0.35">
      <c r="A4168">
        <v>4118402</v>
      </c>
      <c r="B4168" t="s">
        <v>4352</v>
      </c>
      <c r="C4168">
        <v>41</v>
      </c>
      <c r="D4168" t="s">
        <v>12</v>
      </c>
      <c r="E4168">
        <v>4118402</v>
      </c>
    </row>
    <row r="4169" spans="1:5" x14ac:dyDescent="0.35">
      <c r="A4169">
        <v>4118451</v>
      </c>
      <c r="B4169" t="s">
        <v>4353</v>
      </c>
      <c r="C4169">
        <v>41</v>
      </c>
      <c r="D4169" t="s">
        <v>12</v>
      </c>
      <c r="E4169">
        <v>4118451</v>
      </c>
    </row>
    <row r="4170" spans="1:5" x14ac:dyDescent="0.35">
      <c r="A4170">
        <v>4118501</v>
      </c>
      <c r="B4170" t="s">
        <v>4354</v>
      </c>
      <c r="C4170">
        <v>41</v>
      </c>
      <c r="D4170" t="s">
        <v>12</v>
      </c>
      <c r="E4170">
        <v>4118501</v>
      </c>
    </row>
    <row r="4171" spans="1:5" x14ac:dyDescent="0.35">
      <c r="A4171">
        <v>4118600</v>
      </c>
      <c r="B4171" t="s">
        <v>4355</v>
      </c>
      <c r="C4171">
        <v>41</v>
      </c>
      <c r="D4171" t="s">
        <v>12</v>
      </c>
      <c r="E4171">
        <v>4118600</v>
      </c>
    </row>
    <row r="4172" spans="1:5" x14ac:dyDescent="0.35">
      <c r="A4172">
        <v>4118709</v>
      </c>
      <c r="B4172" t="s">
        <v>4356</v>
      </c>
      <c r="C4172">
        <v>41</v>
      </c>
      <c r="D4172" t="s">
        <v>12</v>
      </c>
      <c r="E4172">
        <v>4118709</v>
      </c>
    </row>
    <row r="4173" spans="1:5" x14ac:dyDescent="0.35">
      <c r="A4173">
        <v>4118808</v>
      </c>
      <c r="B4173" t="s">
        <v>4357</v>
      </c>
      <c r="C4173">
        <v>41</v>
      </c>
      <c r="D4173" t="s">
        <v>12</v>
      </c>
      <c r="E4173">
        <v>4118808</v>
      </c>
    </row>
    <row r="4174" spans="1:5" x14ac:dyDescent="0.35">
      <c r="A4174">
        <v>4118857</v>
      </c>
      <c r="B4174" t="s">
        <v>4358</v>
      </c>
      <c r="C4174">
        <v>41</v>
      </c>
      <c r="D4174" t="s">
        <v>12</v>
      </c>
      <c r="E4174">
        <v>4118857</v>
      </c>
    </row>
    <row r="4175" spans="1:5" x14ac:dyDescent="0.35">
      <c r="A4175">
        <v>4118907</v>
      </c>
      <c r="B4175" t="s">
        <v>4359</v>
      </c>
      <c r="C4175">
        <v>41</v>
      </c>
      <c r="D4175" t="s">
        <v>12</v>
      </c>
      <c r="E4175">
        <v>4118907</v>
      </c>
    </row>
    <row r="4176" spans="1:5" x14ac:dyDescent="0.35">
      <c r="A4176">
        <v>4119004</v>
      </c>
      <c r="B4176" t="s">
        <v>4360</v>
      </c>
      <c r="C4176">
        <v>41</v>
      </c>
      <c r="D4176" t="s">
        <v>12</v>
      </c>
      <c r="E4176">
        <v>4119004</v>
      </c>
    </row>
    <row r="4177" spans="1:5" x14ac:dyDescent="0.35">
      <c r="A4177">
        <v>4119103</v>
      </c>
      <c r="B4177" t="s">
        <v>4361</v>
      </c>
      <c r="C4177">
        <v>41</v>
      </c>
      <c r="D4177" t="s">
        <v>12</v>
      </c>
      <c r="E4177">
        <v>4119103</v>
      </c>
    </row>
    <row r="4178" spans="1:5" x14ac:dyDescent="0.35">
      <c r="A4178">
        <v>4119152</v>
      </c>
      <c r="B4178" t="s">
        <v>4362</v>
      </c>
      <c r="C4178">
        <v>41</v>
      </c>
      <c r="D4178" t="s">
        <v>12</v>
      </c>
      <c r="E4178">
        <v>4119152</v>
      </c>
    </row>
    <row r="4179" spans="1:5" x14ac:dyDescent="0.35">
      <c r="A4179">
        <v>4119202</v>
      </c>
      <c r="B4179" t="s">
        <v>4363</v>
      </c>
      <c r="C4179">
        <v>41</v>
      </c>
      <c r="D4179" t="s">
        <v>12</v>
      </c>
      <c r="E4179">
        <v>4119202</v>
      </c>
    </row>
    <row r="4180" spans="1:5" x14ac:dyDescent="0.35">
      <c r="A4180">
        <v>4119251</v>
      </c>
      <c r="B4180" t="s">
        <v>4364</v>
      </c>
      <c r="C4180">
        <v>41</v>
      </c>
      <c r="D4180" t="s">
        <v>12</v>
      </c>
      <c r="E4180">
        <v>4119251</v>
      </c>
    </row>
    <row r="4181" spans="1:5" x14ac:dyDescent="0.35">
      <c r="A4181">
        <v>4119301</v>
      </c>
      <c r="B4181" t="s">
        <v>2112</v>
      </c>
      <c r="C4181">
        <v>41</v>
      </c>
      <c r="D4181" t="s">
        <v>12</v>
      </c>
      <c r="E4181">
        <v>4119301</v>
      </c>
    </row>
    <row r="4182" spans="1:5" x14ac:dyDescent="0.35">
      <c r="A4182">
        <v>4119400</v>
      </c>
      <c r="B4182" t="s">
        <v>4365</v>
      </c>
      <c r="C4182">
        <v>41</v>
      </c>
      <c r="D4182" t="s">
        <v>12</v>
      </c>
      <c r="E4182">
        <v>4119400</v>
      </c>
    </row>
    <row r="4183" spans="1:5" x14ac:dyDescent="0.35">
      <c r="A4183">
        <v>4119509</v>
      </c>
      <c r="B4183" t="s">
        <v>4366</v>
      </c>
      <c r="C4183">
        <v>41</v>
      </c>
      <c r="D4183" t="s">
        <v>12</v>
      </c>
      <c r="E4183">
        <v>4119509</v>
      </c>
    </row>
    <row r="4184" spans="1:5" x14ac:dyDescent="0.35">
      <c r="A4184">
        <v>4119608</v>
      </c>
      <c r="B4184" t="s">
        <v>4367</v>
      </c>
      <c r="C4184">
        <v>41</v>
      </c>
      <c r="D4184" t="s">
        <v>12</v>
      </c>
      <c r="E4184">
        <v>4119608</v>
      </c>
    </row>
    <row r="4185" spans="1:5" x14ac:dyDescent="0.35">
      <c r="A4185">
        <v>4119657</v>
      </c>
      <c r="B4185" t="s">
        <v>3946</v>
      </c>
      <c r="C4185">
        <v>41</v>
      </c>
      <c r="D4185" t="s">
        <v>12</v>
      </c>
      <c r="E4185">
        <v>4119657</v>
      </c>
    </row>
    <row r="4186" spans="1:5" x14ac:dyDescent="0.35">
      <c r="A4186">
        <v>4119707</v>
      </c>
      <c r="B4186" t="s">
        <v>4368</v>
      </c>
      <c r="C4186">
        <v>41</v>
      </c>
      <c r="D4186" t="s">
        <v>12</v>
      </c>
      <c r="E4186">
        <v>4119707</v>
      </c>
    </row>
    <row r="4187" spans="1:5" x14ac:dyDescent="0.35">
      <c r="A4187">
        <v>4119806</v>
      </c>
      <c r="B4187" t="s">
        <v>2429</v>
      </c>
      <c r="C4187">
        <v>41</v>
      </c>
      <c r="D4187" t="s">
        <v>12</v>
      </c>
      <c r="E4187">
        <v>4119806</v>
      </c>
    </row>
    <row r="4188" spans="1:5" x14ac:dyDescent="0.35">
      <c r="A4188">
        <v>4119905</v>
      </c>
      <c r="B4188" t="s">
        <v>317</v>
      </c>
      <c r="C4188">
        <v>41</v>
      </c>
      <c r="D4188" t="s">
        <v>12</v>
      </c>
      <c r="E4188">
        <v>4119905</v>
      </c>
    </row>
    <row r="4189" spans="1:5" x14ac:dyDescent="0.35">
      <c r="A4189">
        <v>4119954</v>
      </c>
      <c r="B4189" t="s">
        <v>4369</v>
      </c>
      <c r="C4189">
        <v>41</v>
      </c>
      <c r="D4189" t="s">
        <v>12</v>
      </c>
      <c r="E4189">
        <v>4119954</v>
      </c>
    </row>
    <row r="4190" spans="1:5" x14ac:dyDescent="0.35">
      <c r="A4190">
        <v>4120002</v>
      </c>
      <c r="B4190" t="s">
        <v>4370</v>
      </c>
      <c r="C4190">
        <v>41</v>
      </c>
      <c r="D4190" t="s">
        <v>12</v>
      </c>
      <c r="E4190">
        <v>4120002</v>
      </c>
    </row>
    <row r="4191" spans="1:5" x14ac:dyDescent="0.35">
      <c r="A4191">
        <v>4120101</v>
      </c>
      <c r="B4191" t="s">
        <v>4371</v>
      </c>
      <c r="C4191">
        <v>41</v>
      </c>
      <c r="D4191" t="s">
        <v>12</v>
      </c>
      <c r="E4191">
        <v>4120101</v>
      </c>
    </row>
    <row r="4192" spans="1:5" x14ac:dyDescent="0.35">
      <c r="A4192">
        <v>4120150</v>
      </c>
      <c r="B4192" t="s">
        <v>4372</v>
      </c>
      <c r="C4192">
        <v>41</v>
      </c>
      <c r="D4192" t="s">
        <v>12</v>
      </c>
      <c r="E4192">
        <v>4120150</v>
      </c>
    </row>
    <row r="4193" spans="1:5" x14ac:dyDescent="0.35">
      <c r="A4193">
        <v>4120200</v>
      </c>
      <c r="B4193" t="s">
        <v>4373</v>
      </c>
      <c r="C4193">
        <v>41</v>
      </c>
      <c r="D4193" t="s">
        <v>12</v>
      </c>
      <c r="E4193">
        <v>4120200</v>
      </c>
    </row>
    <row r="4194" spans="1:5" x14ac:dyDescent="0.35">
      <c r="A4194">
        <v>4120309</v>
      </c>
      <c r="B4194" t="s">
        <v>4374</v>
      </c>
      <c r="C4194">
        <v>41</v>
      </c>
      <c r="D4194" t="s">
        <v>12</v>
      </c>
      <c r="E4194">
        <v>4120309</v>
      </c>
    </row>
    <row r="4195" spans="1:5" x14ac:dyDescent="0.35">
      <c r="A4195">
        <v>4120333</v>
      </c>
      <c r="B4195" t="s">
        <v>4375</v>
      </c>
      <c r="C4195">
        <v>41</v>
      </c>
      <c r="D4195" t="s">
        <v>12</v>
      </c>
      <c r="E4195">
        <v>4120333</v>
      </c>
    </row>
    <row r="4196" spans="1:5" x14ac:dyDescent="0.35">
      <c r="A4196">
        <v>4120358</v>
      </c>
      <c r="B4196" t="s">
        <v>4376</v>
      </c>
      <c r="C4196">
        <v>41</v>
      </c>
      <c r="D4196" t="s">
        <v>12</v>
      </c>
      <c r="E4196">
        <v>4120358</v>
      </c>
    </row>
    <row r="4197" spans="1:5" x14ac:dyDescent="0.35">
      <c r="A4197">
        <v>4120408</v>
      </c>
      <c r="B4197" t="s">
        <v>4377</v>
      </c>
      <c r="C4197">
        <v>41</v>
      </c>
      <c r="D4197" t="s">
        <v>12</v>
      </c>
      <c r="E4197">
        <v>4120408</v>
      </c>
    </row>
    <row r="4198" spans="1:5" x14ac:dyDescent="0.35">
      <c r="A4198">
        <v>4120507</v>
      </c>
      <c r="B4198" t="s">
        <v>4378</v>
      </c>
      <c r="C4198">
        <v>41</v>
      </c>
      <c r="D4198" t="s">
        <v>12</v>
      </c>
      <c r="E4198">
        <v>4120507</v>
      </c>
    </row>
    <row r="4199" spans="1:5" x14ac:dyDescent="0.35">
      <c r="A4199">
        <v>4120606</v>
      </c>
      <c r="B4199" t="s">
        <v>4379</v>
      </c>
      <c r="C4199">
        <v>41</v>
      </c>
      <c r="D4199" t="s">
        <v>12</v>
      </c>
      <c r="E4199">
        <v>4120606</v>
      </c>
    </row>
    <row r="4200" spans="1:5" x14ac:dyDescent="0.35">
      <c r="A4200">
        <v>4120655</v>
      </c>
      <c r="B4200" t="s">
        <v>4380</v>
      </c>
      <c r="C4200">
        <v>41</v>
      </c>
      <c r="D4200" t="s">
        <v>12</v>
      </c>
      <c r="E4200">
        <v>4120655</v>
      </c>
    </row>
    <row r="4201" spans="1:5" x14ac:dyDescent="0.35">
      <c r="A4201">
        <v>4120705</v>
      </c>
      <c r="B4201" t="s">
        <v>4381</v>
      </c>
      <c r="C4201">
        <v>41</v>
      </c>
      <c r="D4201" t="s">
        <v>12</v>
      </c>
      <c r="E4201">
        <v>4120705</v>
      </c>
    </row>
    <row r="4202" spans="1:5" x14ac:dyDescent="0.35">
      <c r="A4202">
        <v>4120804</v>
      </c>
      <c r="B4202" t="s">
        <v>4382</v>
      </c>
      <c r="C4202">
        <v>41</v>
      </c>
      <c r="D4202" t="s">
        <v>12</v>
      </c>
      <c r="E4202">
        <v>4120804</v>
      </c>
    </row>
    <row r="4203" spans="1:5" x14ac:dyDescent="0.35">
      <c r="A4203">
        <v>4120853</v>
      </c>
      <c r="B4203" t="s">
        <v>4383</v>
      </c>
      <c r="C4203">
        <v>41</v>
      </c>
      <c r="D4203" t="s">
        <v>12</v>
      </c>
      <c r="E4203">
        <v>4120853</v>
      </c>
    </row>
    <row r="4204" spans="1:5" x14ac:dyDescent="0.35">
      <c r="A4204">
        <v>4120903</v>
      </c>
      <c r="B4204" t="s">
        <v>4384</v>
      </c>
      <c r="C4204">
        <v>41</v>
      </c>
      <c r="D4204" t="s">
        <v>12</v>
      </c>
      <c r="E4204">
        <v>4120903</v>
      </c>
    </row>
    <row r="4205" spans="1:5" x14ac:dyDescent="0.35">
      <c r="A4205">
        <v>4121000</v>
      </c>
      <c r="B4205" t="s">
        <v>4385</v>
      </c>
      <c r="C4205">
        <v>41</v>
      </c>
      <c r="D4205" t="s">
        <v>12</v>
      </c>
      <c r="E4205">
        <v>4121000</v>
      </c>
    </row>
    <row r="4206" spans="1:5" x14ac:dyDescent="0.35">
      <c r="A4206">
        <v>4121109</v>
      </c>
      <c r="B4206" t="s">
        <v>4386</v>
      </c>
      <c r="C4206">
        <v>41</v>
      </c>
      <c r="D4206" t="s">
        <v>12</v>
      </c>
      <c r="E4206">
        <v>4121109</v>
      </c>
    </row>
    <row r="4207" spans="1:5" x14ac:dyDescent="0.35">
      <c r="A4207">
        <v>4121208</v>
      </c>
      <c r="B4207" t="s">
        <v>4387</v>
      </c>
      <c r="C4207">
        <v>41</v>
      </c>
      <c r="D4207" t="s">
        <v>12</v>
      </c>
      <c r="E4207">
        <v>4121208</v>
      </c>
    </row>
    <row r="4208" spans="1:5" x14ac:dyDescent="0.35">
      <c r="A4208">
        <v>4121257</v>
      </c>
      <c r="B4208" t="s">
        <v>4388</v>
      </c>
      <c r="C4208">
        <v>41</v>
      </c>
      <c r="D4208" t="s">
        <v>12</v>
      </c>
      <c r="E4208">
        <v>4121257</v>
      </c>
    </row>
    <row r="4209" spans="1:5" x14ac:dyDescent="0.35">
      <c r="A4209">
        <v>4121307</v>
      </c>
      <c r="B4209" t="s">
        <v>4389</v>
      </c>
      <c r="C4209">
        <v>41</v>
      </c>
      <c r="D4209" t="s">
        <v>12</v>
      </c>
      <c r="E4209">
        <v>4121307</v>
      </c>
    </row>
    <row r="4210" spans="1:5" x14ac:dyDescent="0.35">
      <c r="A4210">
        <v>4121356</v>
      </c>
      <c r="B4210" t="s">
        <v>4390</v>
      </c>
      <c r="C4210">
        <v>41</v>
      </c>
      <c r="D4210" t="s">
        <v>12</v>
      </c>
      <c r="E4210">
        <v>4121356</v>
      </c>
    </row>
    <row r="4211" spans="1:5" x14ac:dyDescent="0.35">
      <c r="A4211">
        <v>4121406</v>
      </c>
      <c r="B4211" t="s">
        <v>4391</v>
      </c>
      <c r="C4211">
        <v>41</v>
      </c>
      <c r="D4211" t="s">
        <v>12</v>
      </c>
      <c r="E4211">
        <v>4121406</v>
      </c>
    </row>
    <row r="4212" spans="1:5" x14ac:dyDescent="0.35">
      <c r="A4212">
        <v>4121505</v>
      </c>
      <c r="B4212" t="s">
        <v>4392</v>
      </c>
      <c r="C4212">
        <v>41</v>
      </c>
      <c r="D4212" t="s">
        <v>12</v>
      </c>
      <c r="E4212">
        <v>4121505</v>
      </c>
    </row>
    <row r="4213" spans="1:5" x14ac:dyDescent="0.35">
      <c r="A4213">
        <v>4121604</v>
      </c>
      <c r="B4213" t="s">
        <v>4393</v>
      </c>
      <c r="C4213">
        <v>41</v>
      </c>
      <c r="D4213" t="s">
        <v>12</v>
      </c>
      <c r="E4213">
        <v>4121604</v>
      </c>
    </row>
    <row r="4214" spans="1:5" x14ac:dyDescent="0.35">
      <c r="A4214">
        <v>4121703</v>
      </c>
      <c r="B4214" t="s">
        <v>4394</v>
      </c>
      <c r="C4214">
        <v>41</v>
      </c>
      <c r="D4214" t="s">
        <v>12</v>
      </c>
      <c r="E4214">
        <v>4121703</v>
      </c>
    </row>
    <row r="4215" spans="1:5" x14ac:dyDescent="0.35">
      <c r="A4215">
        <v>4121752</v>
      </c>
      <c r="B4215" t="s">
        <v>4395</v>
      </c>
      <c r="C4215">
        <v>41</v>
      </c>
      <c r="D4215" t="s">
        <v>12</v>
      </c>
      <c r="E4215">
        <v>4121752</v>
      </c>
    </row>
    <row r="4216" spans="1:5" x14ac:dyDescent="0.35">
      <c r="A4216">
        <v>4121802</v>
      </c>
      <c r="B4216" t="s">
        <v>4396</v>
      </c>
      <c r="C4216">
        <v>41</v>
      </c>
      <c r="D4216" t="s">
        <v>12</v>
      </c>
      <c r="E4216">
        <v>4121802</v>
      </c>
    </row>
    <row r="4217" spans="1:5" x14ac:dyDescent="0.35">
      <c r="A4217">
        <v>4121901</v>
      </c>
      <c r="B4217" t="s">
        <v>4397</v>
      </c>
      <c r="C4217">
        <v>41</v>
      </c>
      <c r="D4217" t="s">
        <v>12</v>
      </c>
      <c r="E4217">
        <v>4121901</v>
      </c>
    </row>
    <row r="4218" spans="1:5" x14ac:dyDescent="0.35">
      <c r="A4218">
        <v>4122008</v>
      </c>
      <c r="B4218" t="s">
        <v>4398</v>
      </c>
      <c r="C4218">
        <v>41</v>
      </c>
      <c r="D4218" t="s">
        <v>12</v>
      </c>
      <c r="E4218">
        <v>4122008</v>
      </c>
    </row>
    <row r="4219" spans="1:5" x14ac:dyDescent="0.35">
      <c r="A4219">
        <v>4122107</v>
      </c>
      <c r="B4219" t="s">
        <v>4399</v>
      </c>
      <c r="C4219">
        <v>41</v>
      </c>
      <c r="D4219" t="s">
        <v>12</v>
      </c>
      <c r="E4219">
        <v>4122107</v>
      </c>
    </row>
    <row r="4220" spans="1:5" x14ac:dyDescent="0.35">
      <c r="A4220">
        <v>4122156</v>
      </c>
      <c r="B4220" t="s">
        <v>4400</v>
      </c>
      <c r="C4220">
        <v>41</v>
      </c>
      <c r="D4220" t="s">
        <v>12</v>
      </c>
      <c r="E4220">
        <v>4122156</v>
      </c>
    </row>
    <row r="4221" spans="1:5" x14ac:dyDescent="0.35">
      <c r="A4221">
        <v>4122172</v>
      </c>
      <c r="B4221" t="s">
        <v>4401</v>
      </c>
      <c r="C4221">
        <v>41</v>
      </c>
      <c r="D4221" t="s">
        <v>12</v>
      </c>
      <c r="E4221">
        <v>4122172</v>
      </c>
    </row>
    <row r="4222" spans="1:5" x14ac:dyDescent="0.35">
      <c r="A4222">
        <v>4122206</v>
      </c>
      <c r="B4222" t="s">
        <v>4402</v>
      </c>
      <c r="C4222">
        <v>41</v>
      </c>
      <c r="D4222" t="s">
        <v>12</v>
      </c>
      <c r="E4222">
        <v>4122206</v>
      </c>
    </row>
    <row r="4223" spans="1:5" x14ac:dyDescent="0.35">
      <c r="A4223">
        <v>4122305</v>
      </c>
      <c r="B4223" t="s">
        <v>4403</v>
      </c>
      <c r="C4223">
        <v>41</v>
      </c>
      <c r="D4223" t="s">
        <v>12</v>
      </c>
      <c r="E4223">
        <v>4122305</v>
      </c>
    </row>
    <row r="4224" spans="1:5" x14ac:dyDescent="0.35">
      <c r="A4224">
        <v>4122404</v>
      </c>
      <c r="B4224" t="s">
        <v>4404</v>
      </c>
      <c r="C4224">
        <v>41</v>
      </c>
      <c r="D4224" t="s">
        <v>12</v>
      </c>
      <c r="E4224">
        <v>4122404</v>
      </c>
    </row>
    <row r="4225" spans="1:5" x14ac:dyDescent="0.35">
      <c r="A4225">
        <v>4122503</v>
      </c>
      <c r="B4225" t="s">
        <v>4405</v>
      </c>
      <c r="C4225">
        <v>41</v>
      </c>
      <c r="D4225" t="s">
        <v>12</v>
      </c>
      <c r="E4225">
        <v>4122503</v>
      </c>
    </row>
    <row r="4226" spans="1:5" x14ac:dyDescent="0.35">
      <c r="A4226">
        <v>4122602</v>
      </c>
      <c r="B4226" t="s">
        <v>4406</v>
      </c>
      <c r="C4226">
        <v>41</v>
      </c>
      <c r="D4226" t="s">
        <v>12</v>
      </c>
      <c r="E4226">
        <v>4122602</v>
      </c>
    </row>
    <row r="4227" spans="1:5" x14ac:dyDescent="0.35">
      <c r="A4227">
        <v>4122651</v>
      </c>
      <c r="B4227" t="s">
        <v>4407</v>
      </c>
      <c r="C4227">
        <v>41</v>
      </c>
      <c r="D4227" t="s">
        <v>12</v>
      </c>
      <c r="E4227">
        <v>4122651</v>
      </c>
    </row>
    <row r="4228" spans="1:5" x14ac:dyDescent="0.35">
      <c r="A4228">
        <v>4122701</v>
      </c>
      <c r="B4228" t="s">
        <v>4408</v>
      </c>
      <c r="C4228">
        <v>41</v>
      </c>
      <c r="D4228" t="s">
        <v>12</v>
      </c>
      <c r="E4228">
        <v>4122701</v>
      </c>
    </row>
    <row r="4229" spans="1:5" x14ac:dyDescent="0.35">
      <c r="A4229">
        <v>4122800</v>
      </c>
      <c r="B4229" t="s">
        <v>4409</v>
      </c>
      <c r="C4229">
        <v>41</v>
      </c>
      <c r="D4229" t="s">
        <v>12</v>
      </c>
      <c r="E4229">
        <v>4122800</v>
      </c>
    </row>
    <row r="4230" spans="1:5" x14ac:dyDescent="0.35">
      <c r="A4230">
        <v>4122909</v>
      </c>
      <c r="B4230" t="s">
        <v>4410</v>
      </c>
      <c r="C4230">
        <v>41</v>
      </c>
      <c r="D4230" t="s">
        <v>12</v>
      </c>
      <c r="E4230">
        <v>4122909</v>
      </c>
    </row>
    <row r="4231" spans="1:5" x14ac:dyDescent="0.35">
      <c r="A4231">
        <v>4123006</v>
      </c>
      <c r="B4231" t="s">
        <v>4411</v>
      </c>
      <c r="C4231">
        <v>41</v>
      </c>
      <c r="D4231" t="s">
        <v>12</v>
      </c>
      <c r="E4231">
        <v>4123006</v>
      </c>
    </row>
    <row r="4232" spans="1:5" x14ac:dyDescent="0.35">
      <c r="A4232">
        <v>4123105</v>
      </c>
      <c r="B4232" t="s">
        <v>4412</v>
      </c>
      <c r="C4232">
        <v>41</v>
      </c>
      <c r="D4232" t="s">
        <v>12</v>
      </c>
      <c r="E4232">
        <v>4123105</v>
      </c>
    </row>
    <row r="4233" spans="1:5" x14ac:dyDescent="0.35">
      <c r="A4233">
        <v>4123204</v>
      </c>
      <c r="B4233" t="s">
        <v>4413</v>
      </c>
      <c r="C4233">
        <v>41</v>
      </c>
      <c r="D4233" t="s">
        <v>12</v>
      </c>
      <c r="E4233">
        <v>4123204</v>
      </c>
    </row>
    <row r="4234" spans="1:5" x14ac:dyDescent="0.35">
      <c r="A4234">
        <v>4123303</v>
      </c>
      <c r="B4234" t="s">
        <v>4414</v>
      </c>
      <c r="C4234">
        <v>41</v>
      </c>
      <c r="D4234" t="s">
        <v>12</v>
      </c>
      <c r="E4234">
        <v>4123303</v>
      </c>
    </row>
    <row r="4235" spans="1:5" x14ac:dyDescent="0.35">
      <c r="A4235">
        <v>4123402</v>
      </c>
      <c r="B4235" t="s">
        <v>4415</v>
      </c>
      <c r="C4235">
        <v>41</v>
      </c>
      <c r="D4235" t="s">
        <v>12</v>
      </c>
      <c r="E4235">
        <v>4123402</v>
      </c>
    </row>
    <row r="4236" spans="1:5" x14ac:dyDescent="0.35">
      <c r="A4236">
        <v>4123501</v>
      </c>
      <c r="B4236" t="s">
        <v>982</v>
      </c>
      <c r="C4236">
        <v>41</v>
      </c>
      <c r="D4236" t="s">
        <v>12</v>
      </c>
      <c r="E4236">
        <v>4123501</v>
      </c>
    </row>
    <row r="4237" spans="1:5" x14ac:dyDescent="0.35">
      <c r="A4237">
        <v>4123600</v>
      </c>
      <c r="B4237" t="s">
        <v>983</v>
      </c>
      <c r="C4237">
        <v>41</v>
      </c>
      <c r="D4237" t="s">
        <v>12</v>
      </c>
      <c r="E4237">
        <v>4123600</v>
      </c>
    </row>
    <row r="4238" spans="1:5" x14ac:dyDescent="0.35">
      <c r="A4238">
        <v>4123709</v>
      </c>
      <c r="B4238" t="s">
        <v>4416</v>
      </c>
      <c r="C4238">
        <v>41</v>
      </c>
      <c r="D4238" t="s">
        <v>12</v>
      </c>
      <c r="E4238">
        <v>4123709</v>
      </c>
    </row>
    <row r="4239" spans="1:5" x14ac:dyDescent="0.35">
      <c r="A4239">
        <v>4123808</v>
      </c>
      <c r="B4239" t="s">
        <v>4417</v>
      </c>
      <c r="C4239">
        <v>41</v>
      </c>
      <c r="D4239" t="s">
        <v>12</v>
      </c>
      <c r="E4239">
        <v>4123808</v>
      </c>
    </row>
    <row r="4240" spans="1:5" x14ac:dyDescent="0.35">
      <c r="A4240">
        <v>4123824</v>
      </c>
      <c r="B4240" t="s">
        <v>4025</v>
      </c>
      <c r="C4240">
        <v>41</v>
      </c>
      <c r="D4240" t="s">
        <v>12</v>
      </c>
      <c r="E4240">
        <v>4123824</v>
      </c>
    </row>
    <row r="4241" spans="1:5" x14ac:dyDescent="0.35">
      <c r="A4241">
        <v>4123857</v>
      </c>
      <c r="B4241" t="s">
        <v>4418</v>
      </c>
      <c r="C4241">
        <v>41</v>
      </c>
      <c r="D4241" t="s">
        <v>12</v>
      </c>
      <c r="E4241">
        <v>4123857</v>
      </c>
    </row>
    <row r="4242" spans="1:5" x14ac:dyDescent="0.35">
      <c r="A4242">
        <v>4123907</v>
      </c>
      <c r="B4242" t="s">
        <v>4419</v>
      </c>
      <c r="C4242">
        <v>41</v>
      </c>
      <c r="D4242" t="s">
        <v>12</v>
      </c>
      <c r="E4242">
        <v>4123907</v>
      </c>
    </row>
    <row r="4243" spans="1:5" x14ac:dyDescent="0.35">
      <c r="A4243">
        <v>4123956</v>
      </c>
      <c r="B4243" t="s">
        <v>4420</v>
      </c>
      <c r="C4243">
        <v>41</v>
      </c>
      <c r="D4243" t="s">
        <v>12</v>
      </c>
      <c r="E4243">
        <v>4123956</v>
      </c>
    </row>
    <row r="4244" spans="1:5" x14ac:dyDescent="0.35">
      <c r="A4244">
        <v>4124004</v>
      </c>
      <c r="B4244" t="s">
        <v>4421</v>
      </c>
      <c r="C4244">
        <v>41</v>
      </c>
      <c r="D4244" t="s">
        <v>12</v>
      </c>
      <c r="E4244">
        <v>4124004</v>
      </c>
    </row>
    <row r="4245" spans="1:5" x14ac:dyDescent="0.35">
      <c r="A4245">
        <v>4124020</v>
      </c>
      <c r="B4245" t="s">
        <v>4422</v>
      </c>
      <c r="C4245">
        <v>41</v>
      </c>
      <c r="D4245" t="s">
        <v>12</v>
      </c>
      <c r="E4245">
        <v>4124020</v>
      </c>
    </row>
    <row r="4246" spans="1:5" x14ac:dyDescent="0.35">
      <c r="A4246">
        <v>4124053</v>
      </c>
      <c r="B4246" t="s">
        <v>4423</v>
      </c>
      <c r="C4246">
        <v>41</v>
      </c>
      <c r="D4246" t="s">
        <v>12</v>
      </c>
      <c r="E4246">
        <v>4124053</v>
      </c>
    </row>
    <row r="4247" spans="1:5" x14ac:dyDescent="0.35">
      <c r="A4247">
        <v>4124103</v>
      </c>
      <c r="B4247" t="s">
        <v>4424</v>
      </c>
      <c r="C4247">
        <v>41</v>
      </c>
      <c r="D4247" t="s">
        <v>12</v>
      </c>
      <c r="E4247">
        <v>4124103</v>
      </c>
    </row>
    <row r="4248" spans="1:5" x14ac:dyDescent="0.35">
      <c r="A4248">
        <v>4124202</v>
      </c>
      <c r="B4248" t="s">
        <v>4425</v>
      </c>
      <c r="C4248">
        <v>41</v>
      </c>
      <c r="D4248" t="s">
        <v>12</v>
      </c>
      <c r="E4248">
        <v>4124202</v>
      </c>
    </row>
    <row r="4249" spans="1:5" x14ac:dyDescent="0.35">
      <c r="A4249">
        <v>4124301</v>
      </c>
      <c r="B4249" t="s">
        <v>4426</v>
      </c>
      <c r="C4249">
        <v>41</v>
      </c>
      <c r="D4249" t="s">
        <v>12</v>
      </c>
      <c r="E4249">
        <v>4124301</v>
      </c>
    </row>
    <row r="4250" spans="1:5" x14ac:dyDescent="0.35">
      <c r="A4250">
        <v>4124400</v>
      </c>
      <c r="B4250" t="s">
        <v>4427</v>
      </c>
      <c r="C4250">
        <v>41</v>
      </c>
      <c r="D4250" t="s">
        <v>12</v>
      </c>
      <c r="E4250">
        <v>4124400</v>
      </c>
    </row>
    <row r="4251" spans="1:5" x14ac:dyDescent="0.35">
      <c r="A4251">
        <v>4124509</v>
      </c>
      <c r="B4251" t="s">
        <v>4428</v>
      </c>
      <c r="C4251">
        <v>41</v>
      </c>
      <c r="D4251" t="s">
        <v>12</v>
      </c>
      <c r="E4251">
        <v>4124509</v>
      </c>
    </row>
    <row r="4252" spans="1:5" x14ac:dyDescent="0.35">
      <c r="A4252">
        <v>4124608</v>
      </c>
      <c r="B4252" t="s">
        <v>4429</v>
      </c>
      <c r="C4252">
        <v>41</v>
      </c>
      <c r="D4252" t="s">
        <v>12</v>
      </c>
      <c r="E4252">
        <v>4124608</v>
      </c>
    </row>
    <row r="4253" spans="1:5" x14ac:dyDescent="0.35">
      <c r="A4253">
        <v>4124707</v>
      </c>
      <c r="B4253" t="s">
        <v>4430</v>
      </c>
      <c r="C4253">
        <v>41</v>
      </c>
      <c r="D4253" t="s">
        <v>12</v>
      </c>
      <c r="E4253">
        <v>4124707</v>
      </c>
    </row>
    <row r="4254" spans="1:5" x14ac:dyDescent="0.35">
      <c r="A4254">
        <v>4124806</v>
      </c>
      <c r="B4254" t="s">
        <v>1940</v>
      </c>
      <c r="C4254">
        <v>41</v>
      </c>
      <c r="D4254" t="s">
        <v>12</v>
      </c>
      <c r="E4254">
        <v>4124806</v>
      </c>
    </row>
    <row r="4255" spans="1:5" x14ac:dyDescent="0.35">
      <c r="A4255">
        <v>4124905</v>
      </c>
      <c r="B4255" t="s">
        <v>4431</v>
      </c>
      <c r="C4255">
        <v>41</v>
      </c>
      <c r="D4255" t="s">
        <v>12</v>
      </c>
      <c r="E4255">
        <v>4124905</v>
      </c>
    </row>
    <row r="4256" spans="1:5" x14ac:dyDescent="0.35">
      <c r="A4256">
        <v>4125001</v>
      </c>
      <c r="B4256" t="s">
        <v>4432</v>
      </c>
      <c r="C4256">
        <v>41</v>
      </c>
      <c r="D4256" t="s">
        <v>12</v>
      </c>
      <c r="E4256">
        <v>4125001</v>
      </c>
    </row>
    <row r="4257" spans="1:5" x14ac:dyDescent="0.35">
      <c r="A4257">
        <v>4125100</v>
      </c>
      <c r="B4257" t="s">
        <v>4433</v>
      </c>
      <c r="C4257">
        <v>41</v>
      </c>
      <c r="D4257" t="s">
        <v>12</v>
      </c>
      <c r="E4257">
        <v>4125100</v>
      </c>
    </row>
    <row r="4258" spans="1:5" x14ac:dyDescent="0.35">
      <c r="A4258">
        <v>4125209</v>
      </c>
      <c r="B4258" t="s">
        <v>4434</v>
      </c>
      <c r="C4258">
        <v>41</v>
      </c>
      <c r="D4258" t="s">
        <v>12</v>
      </c>
      <c r="E4258">
        <v>4125209</v>
      </c>
    </row>
    <row r="4259" spans="1:5" x14ac:dyDescent="0.35">
      <c r="A4259">
        <v>4125308</v>
      </c>
      <c r="B4259" t="s">
        <v>4435</v>
      </c>
      <c r="C4259">
        <v>41</v>
      </c>
      <c r="D4259" t="s">
        <v>12</v>
      </c>
      <c r="E4259">
        <v>4125308</v>
      </c>
    </row>
    <row r="4260" spans="1:5" x14ac:dyDescent="0.35">
      <c r="A4260">
        <v>4125357</v>
      </c>
      <c r="B4260" t="s">
        <v>4436</v>
      </c>
      <c r="C4260">
        <v>41</v>
      </c>
      <c r="D4260" t="s">
        <v>12</v>
      </c>
      <c r="E4260">
        <v>4125357</v>
      </c>
    </row>
    <row r="4261" spans="1:5" x14ac:dyDescent="0.35">
      <c r="A4261">
        <v>4125407</v>
      </c>
      <c r="B4261" t="s">
        <v>4437</v>
      </c>
      <c r="C4261">
        <v>41</v>
      </c>
      <c r="D4261" t="s">
        <v>12</v>
      </c>
      <c r="E4261">
        <v>4125407</v>
      </c>
    </row>
    <row r="4262" spans="1:5" x14ac:dyDescent="0.35">
      <c r="A4262">
        <v>4125456</v>
      </c>
      <c r="B4262" t="s">
        <v>4438</v>
      </c>
      <c r="C4262">
        <v>41</v>
      </c>
      <c r="D4262" t="s">
        <v>12</v>
      </c>
      <c r="E4262">
        <v>4125456</v>
      </c>
    </row>
    <row r="4263" spans="1:5" x14ac:dyDescent="0.35">
      <c r="A4263">
        <v>4125506</v>
      </c>
      <c r="B4263" t="s">
        <v>4439</v>
      </c>
      <c r="C4263">
        <v>41</v>
      </c>
      <c r="D4263" t="s">
        <v>12</v>
      </c>
      <c r="E4263">
        <v>4125506</v>
      </c>
    </row>
    <row r="4264" spans="1:5" x14ac:dyDescent="0.35">
      <c r="A4264">
        <v>4125555</v>
      </c>
      <c r="B4264" t="s">
        <v>4440</v>
      </c>
      <c r="C4264">
        <v>41</v>
      </c>
      <c r="D4264" t="s">
        <v>12</v>
      </c>
      <c r="E4264">
        <v>4125555</v>
      </c>
    </row>
    <row r="4265" spans="1:5" x14ac:dyDescent="0.35">
      <c r="A4265">
        <v>4125605</v>
      </c>
      <c r="B4265" t="s">
        <v>4441</v>
      </c>
      <c r="C4265">
        <v>41</v>
      </c>
      <c r="D4265" t="s">
        <v>12</v>
      </c>
      <c r="E4265">
        <v>4125605</v>
      </c>
    </row>
    <row r="4266" spans="1:5" x14ac:dyDescent="0.35">
      <c r="A4266">
        <v>4125704</v>
      </c>
      <c r="B4266" t="s">
        <v>4442</v>
      </c>
      <c r="C4266">
        <v>41</v>
      </c>
      <c r="D4266" t="s">
        <v>12</v>
      </c>
      <c r="E4266">
        <v>4125704</v>
      </c>
    </row>
    <row r="4267" spans="1:5" x14ac:dyDescent="0.35">
      <c r="A4267">
        <v>4125753</v>
      </c>
      <c r="B4267" t="s">
        <v>4443</v>
      </c>
      <c r="C4267">
        <v>41</v>
      </c>
      <c r="D4267" t="s">
        <v>12</v>
      </c>
      <c r="E4267">
        <v>4125753</v>
      </c>
    </row>
    <row r="4268" spans="1:5" x14ac:dyDescent="0.35">
      <c r="A4268">
        <v>4125803</v>
      </c>
      <c r="B4268" t="s">
        <v>4444</v>
      </c>
      <c r="C4268">
        <v>41</v>
      </c>
      <c r="D4268" t="s">
        <v>12</v>
      </c>
      <c r="E4268">
        <v>4125803</v>
      </c>
    </row>
    <row r="4269" spans="1:5" x14ac:dyDescent="0.35">
      <c r="A4269">
        <v>4125902</v>
      </c>
      <c r="B4269" t="s">
        <v>4445</v>
      </c>
      <c r="C4269">
        <v>41</v>
      </c>
      <c r="D4269" t="s">
        <v>12</v>
      </c>
      <c r="E4269">
        <v>4125902</v>
      </c>
    </row>
    <row r="4270" spans="1:5" x14ac:dyDescent="0.35">
      <c r="A4270">
        <v>4126009</v>
      </c>
      <c r="B4270" t="s">
        <v>4446</v>
      </c>
      <c r="C4270">
        <v>41</v>
      </c>
      <c r="D4270" t="s">
        <v>12</v>
      </c>
      <c r="E4270">
        <v>4126009</v>
      </c>
    </row>
    <row r="4271" spans="1:5" x14ac:dyDescent="0.35">
      <c r="A4271">
        <v>4126108</v>
      </c>
      <c r="B4271" t="s">
        <v>1575</v>
      </c>
      <c r="C4271">
        <v>41</v>
      </c>
      <c r="D4271" t="s">
        <v>12</v>
      </c>
      <c r="E4271">
        <v>4126108</v>
      </c>
    </row>
    <row r="4272" spans="1:5" x14ac:dyDescent="0.35">
      <c r="A4272">
        <v>4126207</v>
      </c>
      <c r="B4272" t="s">
        <v>4447</v>
      </c>
      <c r="C4272">
        <v>41</v>
      </c>
      <c r="D4272" t="s">
        <v>12</v>
      </c>
      <c r="E4272">
        <v>4126207</v>
      </c>
    </row>
    <row r="4273" spans="1:5" x14ac:dyDescent="0.35">
      <c r="A4273">
        <v>4126256</v>
      </c>
      <c r="B4273" t="s">
        <v>4448</v>
      </c>
      <c r="C4273">
        <v>41</v>
      </c>
      <c r="D4273" t="s">
        <v>12</v>
      </c>
      <c r="E4273">
        <v>4126256</v>
      </c>
    </row>
    <row r="4274" spans="1:5" x14ac:dyDescent="0.35">
      <c r="A4274">
        <v>4126272</v>
      </c>
      <c r="B4274" t="s">
        <v>4449</v>
      </c>
      <c r="C4274">
        <v>41</v>
      </c>
      <c r="D4274" t="s">
        <v>12</v>
      </c>
      <c r="E4274">
        <v>4126272</v>
      </c>
    </row>
    <row r="4275" spans="1:5" x14ac:dyDescent="0.35">
      <c r="A4275">
        <v>4126306</v>
      </c>
      <c r="B4275" t="s">
        <v>4450</v>
      </c>
      <c r="C4275">
        <v>41</v>
      </c>
      <c r="D4275" t="s">
        <v>12</v>
      </c>
      <c r="E4275">
        <v>4126306</v>
      </c>
    </row>
    <row r="4276" spans="1:5" x14ac:dyDescent="0.35">
      <c r="A4276">
        <v>4126355</v>
      </c>
      <c r="B4276" t="s">
        <v>4451</v>
      </c>
      <c r="C4276">
        <v>41</v>
      </c>
      <c r="D4276" t="s">
        <v>12</v>
      </c>
      <c r="E4276">
        <v>4126355</v>
      </c>
    </row>
    <row r="4277" spans="1:5" x14ac:dyDescent="0.35">
      <c r="A4277">
        <v>4126405</v>
      </c>
      <c r="B4277" t="s">
        <v>4452</v>
      </c>
      <c r="C4277">
        <v>41</v>
      </c>
      <c r="D4277" t="s">
        <v>12</v>
      </c>
      <c r="E4277">
        <v>4126405</v>
      </c>
    </row>
    <row r="4278" spans="1:5" x14ac:dyDescent="0.35">
      <c r="A4278">
        <v>4126504</v>
      </c>
      <c r="B4278" t="s">
        <v>4453</v>
      </c>
      <c r="C4278">
        <v>41</v>
      </c>
      <c r="D4278" t="s">
        <v>12</v>
      </c>
      <c r="E4278">
        <v>4126504</v>
      </c>
    </row>
    <row r="4279" spans="1:5" x14ac:dyDescent="0.35">
      <c r="A4279">
        <v>4126603</v>
      </c>
      <c r="B4279" t="s">
        <v>4454</v>
      </c>
      <c r="C4279">
        <v>41</v>
      </c>
      <c r="D4279" t="s">
        <v>12</v>
      </c>
      <c r="E4279">
        <v>4126603</v>
      </c>
    </row>
    <row r="4280" spans="1:5" x14ac:dyDescent="0.35">
      <c r="A4280">
        <v>4126652</v>
      </c>
      <c r="B4280" t="s">
        <v>4455</v>
      </c>
      <c r="C4280">
        <v>41</v>
      </c>
      <c r="D4280" t="s">
        <v>12</v>
      </c>
      <c r="E4280">
        <v>4126652</v>
      </c>
    </row>
    <row r="4281" spans="1:5" x14ac:dyDescent="0.35">
      <c r="A4281">
        <v>4126678</v>
      </c>
      <c r="B4281" t="s">
        <v>4456</v>
      </c>
      <c r="C4281">
        <v>41</v>
      </c>
      <c r="D4281" t="s">
        <v>12</v>
      </c>
      <c r="E4281">
        <v>4126678</v>
      </c>
    </row>
    <row r="4282" spans="1:5" x14ac:dyDescent="0.35">
      <c r="A4282">
        <v>4126702</v>
      </c>
      <c r="B4282" t="s">
        <v>4457</v>
      </c>
      <c r="C4282">
        <v>41</v>
      </c>
      <c r="D4282" t="s">
        <v>12</v>
      </c>
      <c r="E4282">
        <v>4126702</v>
      </c>
    </row>
    <row r="4283" spans="1:5" x14ac:dyDescent="0.35">
      <c r="A4283">
        <v>4126801</v>
      </c>
      <c r="B4283" t="s">
        <v>298</v>
      </c>
      <c r="C4283">
        <v>41</v>
      </c>
      <c r="D4283" t="s">
        <v>12</v>
      </c>
      <c r="E4283">
        <v>4126801</v>
      </c>
    </row>
    <row r="4284" spans="1:5" x14ac:dyDescent="0.35">
      <c r="A4284">
        <v>4126900</v>
      </c>
      <c r="B4284" t="s">
        <v>3308</v>
      </c>
      <c r="C4284">
        <v>41</v>
      </c>
      <c r="D4284" t="s">
        <v>12</v>
      </c>
      <c r="E4284">
        <v>4126900</v>
      </c>
    </row>
    <row r="4285" spans="1:5" x14ac:dyDescent="0.35">
      <c r="A4285">
        <v>4127007</v>
      </c>
      <c r="B4285" t="s">
        <v>4458</v>
      </c>
      <c r="C4285">
        <v>41</v>
      </c>
      <c r="D4285" t="s">
        <v>12</v>
      </c>
      <c r="E4285">
        <v>4127007</v>
      </c>
    </row>
    <row r="4286" spans="1:5" x14ac:dyDescent="0.35">
      <c r="A4286">
        <v>4127106</v>
      </c>
      <c r="B4286" t="s">
        <v>4459</v>
      </c>
      <c r="C4286">
        <v>41</v>
      </c>
      <c r="D4286" t="s">
        <v>12</v>
      </c>
      <c r="E4286">
        <v>4127106</v>
      </c>
    </row>
    <row r="4287" spans="1:5" x14ac:dyDescent="0.35">
      <c r="A4287">
        <v>4127205</v>
      </c>
      <c r="B4287" t="s">
        <v>4460</v>
      </c>
      <c r="C4287">
        <v>41</v>
      </c>
      <c r="D4287" t="s">
        <v>12</v>
      </c>
      <c r="E4287">
        <v>4127205</v>
      </c>
    </row>
    <row r="4288" spans="1:5" x14ac:dyDescent="0.35">
      <c r="A4288">
        <v>4127304</v>
      </c>
      <c r="B4288" t="s">
        <v>4461</v>
      </c>
      <c r="C4288">
        <v>41</v>
      </c>
      <c r="D4288" t="s">
        <v>12</v>
      </c>
      <c r="E4288">
        <v>4127304</v>
      </c>
    </row>
    <row r="4289" spans="1:5" x14ac:dyDescent="0.35">
      <c r="A4289">
        <v>4127403</v>
      </c>
      <c r="B4289" t="s">
        <v>4096</v>
      </c>
      <c r="C4289">
        <v>41</v>
      </c>
      <c r="D4289" t="s">
        <v>12</v>
      </c>
      <c r="E4289">
        <v>4127403</v>
      </c>
    </row>
    <row r="4290" spans="1:5" x14ac:dyDescent="0.35">
      <c r="A4290">
        <v>4127502</v>
      </c>
      <c r="B4290" t="s">
        <v>4462</v>
      </c>
      <c r="C4290">
        <v>41</v>
      </c>
      <c r="D4290" t="s">
        <v>12</v>
      </c>
      <c r="E4290">
        <v>4127502</v>
      </c>
    </row>
    <row r="4291" spans="1:5" x14ac:dyDescent="0.35">
      <c r="A4291">
        <v>4127601</v>
      </c>
      <c r="B4291" t="s">
        <v>4463</v>
      </c>
      <c r="C4291">
        <v>41</v>
      </c>
      <c r="D4291" t="s">
        <v>12</v>
      </c>
      <c r="E4291">
        <v>4127601</v>
      </c>
    </row>
    <row r="4292" spans="1:5" x14ac:dyDescent="0.35">
      <c r="A4292">
        <v>4127700</v>
      </c>
      <c r="B4292" t="s">
        <v>313</v>
      </c>
      <c r="C4292">
        <v>41</v>
      </c>
      <c r="D4292" t="s">
        <v>12</v>
      </c>
      <c r="E4292">
        <v>4127700</v>
      </c>
    </row>
    <row r="4293" spans="1:5" x14ac:dyDescent="0.35">
      <c r="A4293">
        <v>4127809</v>
      </c>
      <c r="B4293" t="s">
        <v>4464</v>
      </c>
      <c r="C4293">
        <v>41</v>
      </c>
      <c r="D4293" t="s">
        <v>12</v>
      </c>
      <c r="E4293">
        <v>4127809</v>
      </c>
    </row>
    <row r="4294" spans="1:5" x14ac:dyDescent="0.35">
      <c r="A4294">
        <v>4127858</v>
      </c>
      <c r="B4294" t="s">
        <v>4465</v>
      </c>
      <c r="C4294">
        <v>41</v>
      </c>
      <c r="D4294" t="s">
        <v>12</v>
      </c>
      <c r="E4294">
        <v>4127858</v>
      </c>
    </row>
    <row r="4295" spans="1:5" x14ac:dyDescent="0.35">
      <c r="A4295">
        <v>4127882</v>
      </c>
      <c r="B4295" t="s">
        <v>4466</v>
      </c>
      <c r="C4295">
        <v>41</v>
      </c>
      <c r="D4295" t="s">
        <v>12</v>
      </c>
      <c r="E4295">
        <v>4127882</v>
      </c>
    </row>
    <row r="4296" spans="1:5" x14ac:dyDescent="0.35">
      <c r="A4296">
        <v>4127908</v>
      </c>
      <c r="B4296" t="s">
        <v>4467</v>
      </c>
      <c r="C4296">
        <v>41</v>
      </c>
      <c r="D4296" t="s">
        <v>12</v>
      </c>
      <c r="E4296">
        <v>4127908</v>
      </c>
    </row>
    <row r="4297" spans="1:5" x14ac:dyDescent="0.35">
      <c r="A4297">
        <v>4127957</v>
      </c>
      <c r="B4297" t="s">
        <v>4468</v>
      </c>
      <c r="C4297">
        <v>41</v>
      </c>
      <c r="D4297" t="s">
        <v>12</v>
      </c>
      <c r="E4297">
        <v>4127957</v>
      </c>
    </row>
    <row r="4298" spans="1:5" x14ac:dyDescent="0.35">
      <c r="A4298">
        <v>4127965</v>
      </c>
      <c r="B4298" t="s">
        <v>4469</v>
      </c>
      <c r="C4298">
        <v>41</v>
      </c>
      <c r="D4298" t="s">
        <v>12</v>
      </c>
      <c r="E4298">
        <v>4127965</v>
      </c>
    </row>
    <row r="4299" spans="1:5" x14ac:dyDescent="0.35">
      <c r="A4299">
        <v>4128005</v>
      </c>
      <c r="B4299" t="s">
        <v>4470</v>
      </c>
      <c r="C4299">
        <v>41</v>
      </c>
      <c r="D4299" t="s">
        <v>12</v>
      </c>
      <c r="E4299">
        <v>4128005</v>
      </c>
    </row>
    <row r="4300" spans="1:5" x14ac:dyDescent="0.35">
      <c r="A4300">
        <v>4128104</v>
      </c>
      <c r="B4300" t="s">
        <v>4471</v>
      </c>
      <c r="C4300">
        <v>41</v>
      </c>
      <c r="D4300" t="s">
        <v>12</v>
      </c>
      <c r="E4300">
        <v>4128104</v>
      </c>
    </row>
    <row r="4301" spans="1:5" x14ac:dyDescent="0.35">
      <c r="A4301">
        <v>4128203</v>
      </c>
      <c r="B4301" t="s">
        <v>4472</v>
      </c>
      <c r="C4301">
        <v>41</v>
      </c>
      <c r="D4301" t="s">
        <v>12</v>
      </c>
      <c r="E4301">
        <v>4128203</v>
      </c>
    </row>
    <row r="4302" spans="1:5" x14ac:dyDescent="0.35">
      <c r="A4302">
        <v>4128302</v>
      </c>
      <c r="B4302" t="s">
        <v>4473</v>
      </c>
      <c r="C4302">
        <v>41</v>
      </c>
      <c r="D4302" t="s">
        <v>12</v>
      </c>
      <c r="E4302">
        <v>4128302</v>
      </c>
    </row>
    <row r="4303" spans="1:5" x14ac:dyDescent="0.35">
      <c r="A4303">
        <v>4128401</v>
      </c>
      <c r="B4303" t="s">
        <v>4474</v>
      </c>
      <c r="C4303">
        <v>41</v>
      </c>
      <c r="D4303" t="s">
        <v>12</v>
      </c>
      <c r="E4303">
        <v>4128401</v>
      </c>
    </row>
    <row r="4304" spans="1:5" x14ac:dyDescent="0.35">
      <c r="A4304">
        <v>4128500</v>
      </c>
      <c r="B4304" t="s">
        <v>3358</v>
      </c>
      <c r="C4304">
        <v>41</v>
      </c>
      <c r="D4304" t="s">
        <v>12</v>
      </c>
      <c r="E4304">
        <v>4128500</v>
      </c>
    </row>
    <row r="4305" spans="1:5" x14ac:dyDescent="0.35">
      <c r="A4305">
        <v>4128534</v>
      </c>
      <c r="B4305" t="s">
        <v>4475</v>
      </c>
      <c r="C4305">
        <v>41</v>
      </c>
      <c r="D4305" t="s">
        <v>12</v>
      </c>
      <c r="E4305">
        <v>4128534</v>
      </c>
    </row>
    <row r="4306" spans="1:5" x14ac:dyDescent="0.35">
      <c r="A4306">
        <v>4128559</v>
      </c>
      <c r="B4306" t="s">
        <v>4476</v>
      </c>
      <c r="C4306">
        <v>41</v>
      </c>
      <c r="D4306" t="s">
        <v>12</v>
      </c>
      <c r="E4306">
        <v>4128559</v>
      </c>
    </row>
    <row r="4307" spans="1:5" x14ac:dyDescent="0.35">
      <c r="A4307">
        <v>4128609</v>
      </c>
      <c r="B4307" t="s">
        <v>4477</v>
      </c>
      <c r="C4307">
        <v>41</v>
      </c>
      <c r="D4307" t="s">
        <v>12</v>
      </c>
      <c r="E4307">
        <v>4128609</v>
      </c>
    </row>
    <row r="4308" spans="1:5" x14ac:dyDescent="0.35">
      <c r="A4308">
        <v>4128625</v>
      </c>
      <c r="B4308" t="s">
        <v>398</v>
      </c>
      <c r="C4308">
        <v>41</v>
      </c>
      <c r="D4308" t="s">
        <v>12</v>
      </c>
      <c r="E4308">
        <v>4128625</v>
      </c>
    </row>
    <row r="4309" spans="1:5" x14ac:dyDescent="0.35">
      <c r="A4309">
        <v>4128633</v>
      </c>
      <c r="B4309" t="s">
        <v>4478</v>
      </c>
      <c r="C4309">
        <v>41</v>
      </c>
      <c r="D4309" t="s">
        <v>12</v>
      </c>
      <c r="E4309">
        <v>4128633</v>
      </c>
    </row>
    <row r="4310" spans="1:5" x14ac:dyDescent="0.35">
      <c r="A4310">
        <v>4128658</v>
      </c>
      <c r="B4310" t="s">
        <v>4479</v>
      </c>
      <c r="C4310">
        <v>41</v>
      </c>
      <c r="D4310" t="s">
        <v>12</v>
      </c>
      <c r="E4310">
        <v>4128658</v>
      </c>
    </row>
    <row r="4311" spans="1:5" x14ac:dyDescent="0.35">
      <c r="A4311">
        <v>4128708</v>
      </c>
      <c r="B4311" t="s">
        <v>4480</v>
      </c>
      <c r="C4311">
        <v>41</v>
      </c>
      <c r="D4311" t="s">
        <v>12</v>
      </c>
      <c r="E4311">
        <v>4128708</v>
      </c>
    </row>
    <row r="4312" spans="1:5" x14ac:dyDescent="0.35">
      <c r="A4312">
        <v>4128807</v>
      </c>
      <c r="B4312" t="s">
        <v>4481</v>
      </c>
      <c r="C4312">
        <v>41</v>
      </c>
      <c r="D4312" t="s">
        <v>12</v>
      </c>
      <c r="E4312">
        <v>4128807</v>
      </c>
    </row>
    <row r="4313" spans="1:5" x14ac:dyDescent="0.35">
      <c r="A4313">
        <v>4200051</v>
      </c>
      <c r="B4313" t="s">
        <v>4482</v>
      </c>
      <c r="C4313">
        <v>42</v>
      </c>
      <c r="D4313" t="s">
        <v>14</v>
      </c>
      <c r="E4313">
        <v>4200051</v>
      </c>
    </row>
    <row r="4314" spans="1:5" x14ac:dyDescent="0.35">
      <c r="A4314">
        <v>4200101</v>
      </c>
      <c r="B4314" t="s">
        <v>4483</v>
      </c>
      <c r="C4314">
        <v>42</v>
      </c>
      <c r="D4314" t="s">
        <v>14</v>
      </c>
      <c r="E4314">
        <v>4200101</v>
      </c>
    </row>
    <row r="4315" spans="1:5" x14ac:dyDescent="0.35">
      <c r="A4315">
        <v>4200200</v>
      </c>
      <c r="B4315" t="s">
        <v>4484</v>
      </c>
      <c r="C4315">
        <v>42</v>
      </c>
      <c r="D4315" t="s">
        <v>14</v>
      </c>
      <c r="E4315">
        <v>4200200</v>
      </c>
    </row>
    <row r="4316" spans="1:5" x14ac:dyDescent="0.35">
      <c r="A4316">
        <v>4200309</v>
      </c>
      <c r="B4316" t="s">
        <v>4485</v>
      </c>
      <c r="C4316">
        <v>42</v>
      </c>
      <c r="D4316" t="s">
        <v>14</v>
      </c>
      <c r="E4316">
        <v>4200309</v>
      </c>
    </row>
    <row r="4317" spans="1:5" x14ac:dyDescent="0.35">
      <c r="A4317">
        <v>4200408</v>
      </c>
      <c r="B4317" t="s">
        <v>4486</v>
      </c>
      <c r="C4317">
        <v>42</v>
      </c>
      <c r="D4317" t="s">
        <v>14</v>
      </c>
      <c r="E4317">
        <v>4200408</v>
      </c>
    </row>
    <row r="4318" spans="1:5" x14ac:dyDescent="0.35">
      <c r="A4318">
        <v>4200507</v>
      </c>
      <c r="B4318" t="s">
        <v>4487</v>
      </c>
      <c r="C4318">
        <v>42</v>
      </c>
      <c r="D4318" t="s">
        <v>14</v>
      </c>
      <c r="E4318">
        <v>4200507</v>
      </c>
    </row>
    <row r="4319" spans="1:5" x14ac:dyDescent="0.35">
      <c r="A4319">
        <v>4200556</v>
      </c>
      <c r="B4319" t="s">
        <v>4488</v>
      </c>
      <c r="C4319">
        <v>42</v>
      </c>
      <c r="D4319" t="s">
        <v>14</v>
      </c>
      <c r="E4319">
        <v>4200556</v>
      </c>
    </row>
    <row r="4320" spans="1:5" x14ac:dyDescent="0.35">
      <c r="A4320">
        <v>4200606</v>
      </c>
      <c r="B4320" t="s">
        <v>4489</v>
      </c>
      <c r="C4320">
        <v>42</v>
      </c>
      <c r="D4320" t="s">
        <v>14</v>
      </c>
      <c r="E4320">
        <v>4200606</v>
      </c>
    </row>
    <row r="4321" spans="1:5" x14ac:dyDescent="0.35">
      <c r="A4321">
        <v>4200705</v>
      </c>
      <c r="B4321" t="s">
        <v>4490</v>
      </c>
      <c r="C4321">
        <v>42</v>
      </c>
      <c r="D4321" t="s">
        <v>14</v>
      </c>
      <c r="E4321">
        <v>4200705</v>
      </c>
    </row>
    <row r="4322" spans="1:5" x14ac:dyDescent="0.35">
      <c r="A4322">
        <v>4200754</v>
      </c>
      <c r="B4322" t="s">
        <v>4491</v>
      </c>
      <c r="C4322">
        <v>42</v>
      </c>
      <c r="D4322" t="s">
        <v>14</v>
      </c>
      <c r="E4322">
        <v>4200754</v>
      </c>
    </row>
    <row r="4323" spans="1:5" x14ac:dyDescent="0.35">
      <c r="A4323">
        <v>4200804</v>
      </c>
      <c r="B4323" t="s">
        <v>3366</v>
      </c>
      <c r="C4323">
        <v>42</v>
      </c>
      <c r="D4323" t="s">
        <v>14</v>
      </c>
      <c r="E4323">
        <v>4200804</v>
      </c>
    </row>
    <row r="4324" spans="1:5" x14ac:dyDescent="0.35">
      <c r="A4324">
        <v>4200903</v>
      </c>
      <c r="B4324" t="s">
        <v>4492</v>
      </c>
      <c r="C4324">
        <v>42</v>
      </c>
      <c r="D4324" t="s">
        <v>14</v>
      </c>
      <c r="E4324">
        <v>4200903</v>
      </c>
    </row>
    <row r="4325" spans="1:5" x14ac:dyDescent="0.35">
      <c r="A4325">
        <v>4201000</v>
      </c>
      <c r="B4325" t="s">
        <v>4493</v>
      </c>
      <c r="C4325">
        <v>42</v>
      </c>
      <c r="D4325" t="s">
        <v>14</v>
      </c>
      <c r="E4325">
        <v>4201000</v>
      </c>
    </row>
    <row r="4326" spans="1:5" x14ac:dyDescent="0.35">
      <c r="A4326">
        <v>4201109</v>
      </c>
      <c r="B4326" t="s">
        <v>4494</v>
      </c>
      <c r="C4326">
        <v>42</v>
      </c>
      <c r="D4326" t="s">
        <v>14</v>
      </c>
      <c r="E4326">
        <v>4201109</v>
      </c>
    </row>
    <row r="4327" spans="1:5" x14ac:dyDescent="0.35">
      <c r="A4327">
        <v>4201208</v>
      </c>
      <c r="B4327" t="s">
        <v>2558</v>
      </c>
      <c r="C4327">
        <v>42</v>
      </c>
      <c r="D4327" t="s">
        <v>14</v>
      </c>
      <c r="E4327">
        <v>4201208</v>
      </c>
    </row>
    <row r="4328" spans="1:5" x14ac:dyDescent="0.35">
      <c r="A4328">
        <v>4201257</v>
      </c>
      <c r="B4328" t="s">
        <v>4495</v>
      </c>
      <c r="C4328">
        <v>42</v>
      </c>
      <c r="D4328" t="s">
        <v>14</v>
      </c>
      <c r="E4328">
        <v>4201257</v>
      </c>
    </row>
    <row r="4329" spans="1:5" x14ac:dyDescent="0.35">
      <c r="A4329">
        <v>4201273</v>
      </c>
      <c r="B4329" t="s">
        <v>4496</v>
      </c>
      <c r="C4329">
        <v>42</v>
      </c>
      <c r="D4329" t="s">
        <v>14</v>
      </c>
      <c r="E4329">
        <v>4201273</v>
      </c>
    </row>
    <row r="4330" spans="1:5" x14ac:dyDescent="0.35">
      <c r="A4330">
        <v>4201307</v>
      </c>
      <c r="B4330" t="s">
        <v>4497</v>
      </c>
      <c r="C4330">
        <v>42</v>
      </c>
      <c r="D4330" t="s">
        <v>14</v>
      </c>
      <c r="E4330">
        <v>4201307</v>
      </c>
    </row>
    <row r="4331" spans="1:5" x14ac:dyDescent="0.35">
      <c r="A4331">
        <v>4201406</v>
      </c>
      <c r="B4331" t="s">
        <v>4498</v>
      </c>
      <c r="C4331">
        <v>42</v>
      </c>
      <c r="D4331" t="s">
        <v>14</v>
      </c>
      <c r="E4331">
        <v>4201406</v>
      </c>
    </row>
    <row r="4332" spans="1:5" x14ac:dyDescent="0.35">
      <c r="A4332">
        <v>4201505</v>
      </c>
      <c r="B4332" t="s">
        <v>4499</v>
      </c>
      <c r="C4332">
        <v>42</v>
      </c>
      <c r="D4332" t="s">
        <v>14</v>
      </c>
      <c r="E4332">
        <v>4201505</v>
      </c>
    </row>
    <row r="4333" spans="1:5" x14ac:dyDescent="0.35">
      <c r="A4333">
        <v>4201604</v>
      </c>
      <c r="B4333" t="s">
        <v>4500</v>
      </c>
      <c r="C4333">
        <v>42</v>
      </c>
      <c r="D4333" t="s">
        <v>14</v>
      </c>
      <c r="E4333">
        <v>4201604</v>
      </c>
    </row>
    <row r="4334" spans="1:5" x14ac:dyDescent="0.35">
      <c r="A4334">
        <v>4201653</v>
      </c>
      <c r="B4334" t="s">
        <v>4501</v>
      </c>
      <c r="C4334">
        <v>42</v>
      </c>
      <c r="D4334" t="s">
        <v>14</v>
      </c>
      <c r="E4334">
        <v>4201653</v>
      </c>
    </row>
    <row r="4335" spans="1:5" x14ac:dyDescent="0.35">
      <c r="A4335">
        <v>4201703</v>
      </c>
      <c r="B4335" t="s">
        <v>4502</v>
      </c>
      <c r="C4335">
        <v>42</v>
      </c>
      <c r="D4335" t="s">
        <v>14</v>
      </c>
      <c r="E4335">
        <v>4201703</v>
      </c>
    </row>
    <row r="4336" spans="1:5" x14ac:dyDescent="0.35">
      <c r="A4336">
        <v>4201802</v>
      </c>
      <c r="B4336" t="s">
        <v>4503</v>
      </c>
      <c r="C4336">
        <v>42</v>
      </c>
      <c r="D4336" t="s">
        <v>14</v>
      </c>
      <c r="E4336">
        <v>4201802</v>
      </c>
    </row>
    <row r="4337" spans="1:5" x14ac:dyDescent="0.35">
      <c r="A4337">
        <v>4201901</v>
      </c>
      <c r="B4337" t="s">
        <v>1278</v>
      </c>
      <c r="C4337">
        <v>42</v>
      </c>
      <c r="D4337" t="s">
        <v>14</v>
      </c>
      <c r="E4337">
        <v>4201901</v>
      </c>
    </row>
    <row r="4338" spans="1:5" x14ac:dyDescent="0.35">
      <c r="A4338">
        <v>4201950</v>
      </c>
      <c r="B4338" t="s">
        <v>4504</v>
      </c>
      <c r="C4338">
        <v>42</v>
      </c>
      <c r="D4338" t="s">
        <v>14</v>
      </c>
      <c r="E4338">
        <v>4201950</v>
      </c>
    </row>
    <row r="4339" spans="1:5" x14ac:dyDescent="0.35">
      <c r="A4339">
        <v>4202008</v>
      </c>
      <c r="B4339" t="s">
        <v>4505</v>
      </c>
      <c r="C4339">
        <v>42</v>
      </c>
      <c r="D4339" t="s">
        <v>14</v>
      </c>
      <c r="E4339">
        <v>4202008</v>
      </c>
    </row>
    <row r="4340" spans="1:5" x14ac:dyDescent="0.35">
      <c r="A4340">
        <v>4202057</v>
      </c>
      <c r="B4340" t="s">
        <v>4506</v>
      </c>
      <c r="C4340">
        <v>42</v>
      </c>
      <c r="D4340" t="s">
        <v>14</v>
      </c>
      <c r="E4340">
        <v>4202057</v>
      </c>
    </row>
    <row r="4341" spans="1:5" x14ac:dyDescent="0.35">
      <c r="A4341">
        <v>4202073</v>
      </c>
      <c r="B4341" t="s">
        <v>4507</v>
      </c>
      <c r="C4341">
        <v>42</v>
      </c>
      <c r="D4341" t="s">
        <v>14</v>
      </c>
      <c r="E4341">
        <v>4202073</v>
      </c>
    </row>
    <row r="4342" spans="1:5" x14ac:dyDescent="0.35">
      <c r="A4342">
        <v>4202081</v>
      </c>
      <c r="B4342" t="s">
        <v>4508</v>
      </c>
      <c r="C4342">
        <v>42</v>
      </c>
      <c r="D4342" t="s">
        <v>14</v>
      </c>
      <c r="E4342">
        <v>4202081</v>
      </c>
    </row>
    <row r="4343" spans="1:5" x14ac:dyDescent="0.35">
      <c r="A4343">
        <v>4202099</v>
      </c>
      <c r="B4343" t="s">
        <v>3578</v>
      </c>
      <c r="C4343">
        <v>42</v>
      </c>
      <c r="D4343" t="s">
        <v>14</v>
      </c>
      <c r="E4343">
        <v>4202099</v>
      </c>
    </row>
    <row r="4344" spans="1:5" x14ac:dyDescent="0.35">
      <c r="A4344">
        <v>4202107</v>
      </c>
      <c r="B4344" t="s">
        <v>4509</v>
      </c>
      <c r="C4344">
        <v>42</v>
      </c>
      <c r="D4344" t="s">
        <v>14</v>
      </c>
      <c r="E4344">
        <v>4202107</v>
      </c>
    </row>
    <row r="4345" spans="1:5" x14ac:dyDescent="0.35">
      <c r="A4345">
        <v>4202131</v>
      </c>
      <c r="B4345" t="s">
        <v>4510</v>
      </c>
      <c r="C4345">
        <v>42</v>
      </c>
      <c r="D4345" t="s">
        <v>14</v>
      </c>
      <c r="E4345">
        <v>4202131</v>
      </c>
    </row>
    <row r="4346" spans="1:5" x14ac:dyDescent="0.35">
      <c r="A4346">
        <v>4202156</v>
      </c>
      <c r="B4346" t="s">
        <v>2175</v>
      </c>
      <c r="C4346">
        <v>42</v>
      </c>
      <c r="D4346" t="s">
        <v>14</v>
      </c>
      <c r="E4346">
        <v>4202156</v>
      </c>
    </row>
    <row r="4347" spans="1:5" x14ac:dyDescent="0.35">
      <c r="A4347">
        <v>4202206</v>
      </c>
      <c r="B4347" t="s">
        <v>4511</v>
      </c>
      <c r="C4347">
        <v>42</v>
      </c>
      <c r="D4347" t="s">
        <v>14</v>
      </c>
      <c r="E4347">
        <v>4202206</v>
      </c>
    </row>
    <row r="4348" spans="1:5" x14ac:dyDescent="0.35">
      <c r="A4348">
        <v>4202305</v>
      </c>
      <c r="B4348" t="s">
        <v>4512</v>
      </c>
      <c r="C4348">
        <v>42</v>
      </c>
      <c r="D4348" t="s">
        <v>14</v>
      </c>
      <c r="E4348">
        <v>4202305</v>
      </c>
    </row>
    <row r="4349" spans="1:5" x14ac:dyDescent="0.35">
      <c r="A4349">
        <v>4202404</v>
      </c>
      <c r="B4349" t="s">
        <v>4513</v>
      </c>
      <c r="C4349">
        <v>42</v>
      </c>
      <c r="D4349" t="s">
        <v>14</v>
      </c>
      <c r="E4349">
        <v>4202404</v>
      </c>
    </row>
    <row r="4350" spans="1:5" x14ac:dyDescent="0.35">
      <c r="A4350">
        <v>4202438</v>
      </c>
      <c r="B4350" t="s">
        <v>4514</v>
      </c>
      <c r="C4350">
        <v>42</v>
      </c>
      <c r="D4350" t="s">
        <v>14</v>
      </c>
      <c r="E4350">
        <v>4202438</v>
      </c>
    </row>
    <row r="4351" spans="1:5" x14ac:dyDescent="0.35">
      <c r="A4351">
        <v>4202453</v>
      </c>
      <c r="B4351" t="s">
        <v>4515</v>
      </c>
      <c r="C4351">
        <v>42</v>
      </c>
      <c r="D4351" t="s">
        <v>14</v>
      </c>
      <c r="E4351">
        <v>4202453</v>
      </c>
    </row>
    <row r="4352" spans="1:5" x14ac:dyDescent="0.35">
      <c r="A4352">
        <v>4202503</v>
      </c>
      <c r="B4352" t="s">
        <v>4516</v>
      </c>
      <c r="C4352">
        <v>42</v>
      </c>
      <c r="D4352" t="s">
        <v>14</v>
      </c>
      <c r="E4352">
        <v>4202503</v>
      </c>
    </row>
    <row r="4353" spans="1:5" x14ac:dyDescent="0.35">
      <c r="A4353">
        <v>4202537</v>
      </c>
      <c r="B4353" t="s">
        <v>1068</v>
      </c>
      <c r="C4353">
        <v>42</v>
      </c>
      <c r="D4353" t="s">
        <v>14</v>
      </c>
      <c r="E4353">
        <v>4202537</v>
      </c>
    </row>
    <row r="4354" spans="1:5" x14ac:dyDescent="0.35">
      <c r="A4354">
        <v>4202578</v>
      </c>
      <c r="B4354" t="s">
        <v>4517</v>
      </c>
      <c r="C4354">
        <v>42</v>
      </c>
      <c r="D4354" t="s">
        <v>14</v>
      </c>
      <c r="E4354">
        <v>4202578</v>
      </c>
    </row>
    <row r="4355" spans="1:5" x14ac:dyDescent="0.35">
      <c r="A4355">
        <v>4202602</v>
      </c>
      <c r="B4355" t="s">
        <v>4518</v>
      </c>
      <c r="C4355">
        <v>42</v>
      </c>
      <c r="D4355" t="s">
        <v>14</v>
      </c>
      <c r="E4355">
        <v>4202602</v>
      </c>
    </row>
    <row r="4356" spans="1:5" x14ac:dyDescent="0.35">
      <c r="A4356">
        <v>4202701</v>
      </c>
      <c r="B4356" t="s">
        <v>4519</v>
      </c>
      <c r="C4356">
        <v>42</v>
      </c>
      <c r="D4356" t="s">
        <v>14</v>
      </c>
      <c r="E4356">
        <v>4202701</v>
      </c>
    </row>
    <row r="4357" spans="1:5" x14ac:dyDescent="0.35">
      <c r="A4357">
        <v>4202800</v>
      </c>
      <c r="B4357" t="s">
        <v>4520</v>
      </c>
      <c r="C4357">
        <v>42</v>
      </c>
      <c r="D4357" t="s">
        <v>14</v>
      </c>
      <c r="E4357">
        <v>4202800</v>
      </c>
    </row>
    <row r="4358" spans="1:5" x14ac:dyDescent="0.35">
      <c r="A4358">
        <v>4202859</v>
      </c>
      <c r="B4358" t="s">
        <v>4521</v>
      </c>
      <c r="C4358">
        <v>42</v>
      </c>
      <c r="D4358" t="s">
        <v>14</v>
      </c>
      <c r="E4358">
        <v>4202859</v>
      </c>
    </row>
    <row r="4359" spans="1:5" x14ac:dyDescent="0.35">
      <c r="A4359">
        <v>4202875</v>
      </c>
      <c r="B4359" t="s">
        <v>4522</v>
      </c>
      <c r="C4359">
        <v>42</v>
      </c>
      <c r="D4359" t="s">
        <v>14</v>
      </c>
      <c r="E4359">
        <v>4202875</v>
      </c>
    </row>
    <row r="4360" spans="1:5" x14ac:dyDescent="0.35">
      <c r="A4360">
        <v>4202909</v>
      </c>
      <c r="B4360" t="s">
        <v>4523</v>
      </c>
      <c r="C4360">
        <v>42</v>
      </c>
      <c r="D4360" t="s">
        <v>14</v>
      </c>
      <c r="E4360">
        <v>4202909</v>
      </c>
    </row>
    <row r="4361" spans="1:5" x14ac:dyDescent="0.35">
      <c r="A4361">
        <v>4203006</v>
      </c>
      <c r="B4361" t="s">
        <v>4524</v>
      </c>
      <c r="C4361">
        <v>42</v>
      </c>
      <c r="D4361" t="s">
        <v>14</v>
      </c>
      <c r="E4361">
        <v>4203006</v>
      </c>
    </row>
    <row r="4362" spans="1:5" x14ac:dyDescent="0.35">
      <c r="A4362">
        <v>4203105</v>
      </c>
      <c r="B4362" t="s">
        <v>4525</v>
      </c>
      <c r="C4362">
        <v>42</v>
      </c>
      <c r="D4362" t="s">
        <v>14</v>
      </c>
      <c r="E4362">
        <v>4203105</v>
      </c>
    </row>
    <row r="4363" spans="1:5" x14ac:dyDescent="0.35">
      <c r="A4363">
        <v>4203154</v>
      </c>
      <c r="B4363" t="s">
        <v>4526</v>
      </c>
      <c r="C4363">
        <v>42</v>
      </c>
      <c r="D4363" t="s">
        <v>14</v>
      </c>
      <c r="E4363">
        <v>4203154</v>
      </c>
    </row>
    <row r="4364" spans="1:5" x14ac:dyDescent="0.35">
      <c r="A4364">
        <v>4203204</v>
      </c>
      <c r="B4364" t="s">
        <v>4527</v>
      </c>
      <c r="C4364">
        <v>42</v>
      </c>
      <c r="D4364" t="s">
        <v>14</v>
      </c>
      <c r="E4364">
        <v>4203204</v>
      </c>
    </row>
    <row r="4365" spans="1:5" x14ac:dyDescent="0.35">
      <c r="A4365">
        <v>4203253</v>
      </c>
      <c r="B4365" t="s">
        <v>4528</v>
      </c>
      <c r="C4365">
        <v>42</v>
      </c>
      <c r="D4365" t="s">
        <v>14</v>
      </c>
      <c r="E4365">
        <v>4203253</v>
      </c>
    </row>
    <row r="4366" spans="1:5" x14ac:dyDescent="0.35">
      <c r="A4366">
        <v>4203303</v>
      </c>
      <c r="B4366" t="s">
        <v>1984</v>
      </c>
      <c r="C4366">
        <v>42</v>
      </c>
      <c r="D4366" t="s">
        <v>14</v>
      </c>
      <c r="E4366">
        <v>4203303</v>
      </c>
    </row>
    <row r="4367" spans="1:5" x14ac:dyDescent="0.35">
      <c r="A4367">
        <v>4203402</v>
      </c>
      <c r="B4367" t="s">
        <v>4529</v>
      </c>
      <c r="C4367">
        <v>42</v>
      </c>
      <c r="D4367" t="s">
        <v>14</v>
      </c>
      <c r="E4367">
        <v>4203402</v>
      </c>
    </row>
    <row r="4368" spans="1:5" x14ac:dyDescent="0.35">
      <c r="A4368">
        <v>4203501</v>
      </c>
      <c r="B4368" t="s">
        <v>4530</v>
      </c>
      <c r="C4368">
        <v>42</v>
      </c>
      <c r="D4368" t="s">
        <v>14</v>
      </c>
      <c r="E4368">
        <v>4203501</v>
      </c>
    </row>
    <row r="4369" spans="1:5" x14ac:dyDescent="0.35">
      <c r="A4369">
        <v>4203600</v>
      </c>
      <c r="B4369" t="s">
        <v>4531</v>
      </c>
      <c r="C4369">
        <v>42</v>
      </c>
      <c r="D4369" t="s">
        <v>14</v>
      </c>
      <c r="E4369">
        <v>4203600</v>
      </c>
    </row>
    <row r="4370" spans="1:5" x14ac:dyDescent="0.35">
      <c r="A4370">
        <v>4203709</v>
      </c>
      <c r="B4370" t="s">
        <v>4532</v>
      </c>
      <c r="C4370">
        <v>42</v>
      </c>
      <c r="D4370" t="s">
        <v>14</v>
      </c>
      <c r="E4370">
        <v>4203709</v>
      </c>
    </row>
    <row r="4371" spans="1:5" x14ac:dyDescent="0.35">
      <c r="A4371">
        <v>4203808</v>
      </c>
      <c r="B4371" t="s">
        <v>4533</v>
      </c>
      <c r="C4371">
        <v>42</v>
      </c>
      <c r="D4371" t="s">
        <v>14</v>
      </c>
      <c r="E4371">
        <v>4203808</v>
      </c>
    </row>
    <row r="4372" spans="1:5" x14ac:dyDescent="0.35">
      <c r="A4372">
        <v>4203907</v>
      </c>
      <c r="B4372" t="s">
        <v>4534</v>
      </c>
      <c r="C4372">
        <v>42</v>
      </c>
      <c r="D4372" t="s">
        <v>14</v>
      </c>
      <c r="E4372">
        <v>4203907</v>
      </c>
    </row>
    <row r="4373" spans="1:5" x14ac:dyDescent="0.35">
      <c r="A4373">
        <v>4203956</v>
      </c>
      <c r="B4373" t="s">
        <v>4535</v>
      </c>
      <c r="C4373">
        <v>42</v>
      </c>
      <c r="D4373" t="s">
        <v>14</v>
      </c>
      <c r="E4373">
        <v>4203956</v>
      </c>
    </row>
    <row r="4374" spans="1:5" x14ac:dyDescent="0.35">
      <c r="A4374">
        <v>4204004</v>
      </c>
      <c r="B4374" t="s">
        <v>4191</v>
      </c>
      <c r="C4374">
        <v>42</v>
      </c>
      <c r="D4374" t="s">
        <v>14</v>
      </c>
      <c r="E4374">
        <v>4204004</v>
      </c>
    </row>
    <row r="4375" spans="1:5" x14ac:dyDescent="0.35">
      <c r="A4375">
        <v>4204103</v>
      </c>
      <c r="B4375" t="s">
        <v>4536</v>
      </c>
      <c r="C4375">
        <v>42</v>
      </c>
      <c r="D4375" t="s">
        <v>14</v>
      </c>
      <c r="E4375">
        <v>4204103</v>
      </c>
    </row>
    <row r="4376" spans="1:5" x14ac:dyDescent="0.35">
      <c r="A4376">
        <v>4204152</v>
      </c>
      <c r="B4376" t="s">
        <v>4537</v>
      </c>
      <c r="C4376">
        <v>42</v>
      </c>
      <c r="D4376" t="s">
        <v>14</v>
      </c>
      <c r="E4376">
        <v>4204152</v>
      </c>
    </row>
    <row r="4377" spans="1:5" x14ac:dyDescent="0.35">
      <c r="A4377">
        <v>4204178</v>
      </c>
      <c r="B4377" t="s">
        <v>4538</v>
      </c>
      <c r="C4377">
        <v>42</v>
      </c>
      <c r="D4377" t="s">
        <v>14</v>
      </c>
      <c r="E4377">
        <v>4204178</v>
      </c>
    </row>
    <row r="4378" spans="1:5" x14ac:dyDescent="0.35">
      <c r="A4378">
        <v>4204194</v>
      </c>
      <c r="B4378" t="s">
        <v>4539</v>
      </c>
      <c r="C4378">
        <v>42</v>
      </c>
      <c r="D4378" t="s">
        <v>14</v>
      </c>
      <c r="E4378">
        <v>4204194</v>
      </c>
    </row>
    <row r="4379" spans="1:5" x14ac:dyDescent="0.35">
      <c r="A4379">
        <v>4204202</v>
      </c>
      <c r="B4379" t="s">
        <v>340</v>
      </c>
      <c r="C4379">
        <v>42</v>
      </c>
      <c r="D4379" t="s">
        <v>14</v>
      </c>
      <c r="E4379">
        <v>4204202</v>
      </c>
    </row>
    <row r="4380" spans="1:5" x14ac:dyDescent="0.35">
      <c r="A4380">
        <v>4204251</v>
      </c>
      <c r="B4380" t="s">
        <v>4540</v>
      </c>
      <c r="C4380">
        <v>42</v>
      </c>
      <c r="D4380" t="s">
        <v>14</v>
      </c>
      <c r="E4380">
        <v>4204251</v>
      </c>
    </row>
    <row r="4381" spans="1:5" x14ac:dyDescent="0.35">
      <c r="A4381">
        <v>4204301</v>
      </c>
      <c r="B4381" t="s">
        <v>4541</v>
      </c>
      <c r="C4381">
        <v>42</v>
      </c>
      <c r="D4381" t="s">
        <v>14</v>
      </c>
      <c r="E4381">
        <v>4204301</v>
      </c>
    </row>
    <row r="4382" spans="1:5" x14ac:dyDescent="0.35">
      <c r="A4382">
        <v>4204350</v>
      </c>
      <c r="B4382" t="s">
        <v>4542</v>
      </c>
      <c r="C4382">
        <v>42</v>
      </c>
      <c r="D4382" t="s">
        <v>14</v>
      </c>
      <c r="E4382">
        <v>4204350</v>
      </c>
    </row>
    <row r="4383" spans="1:5" x14ac:dyDescent="0.35">
      <c r="A4383">
        <v>4204400</v>
      </c>
      <c r="B4383" t="s">
        <v>4543</v>
      </c>
      <c r="C4383">
        <v>42</v>
      </c>
      <c r="D4383" t="s">
        <v>14</v>
      </c>
      <c r="E4383">
        <v>4204400</v>
      </c>
    </row>
    <row r="4384" spans="1:5" x14ac:dyDescent="0.35">
      <c r="A4384">
        <v>4204459</v>
      </c>
      <c r="B4384" t="s">
        <v>4544</v>
      </c>
      <c r="C4384">
        <v>42</v>
      </c>
      <c r="D4384" t="s">
        <v>14</v>
      </c>
      <c r="E4384">
        <v>4204459</v>
      </c>
    </row>
    <row r="4385" spans="1:5" x14ac:dyDescent="0.35">
      <c r="A4385">
        <v>4204509</v>
      </c>
      <c r="B4385" t="s">
        <v>4545</v>
      </c>
      <c r="C4385">
        <v>42</v>
      </c>
      <c r="D4385" t="s">
        <v>14</v>
      </c>
      <c r="E4385">
        <v>4204509</v>
      </c>
    </row>
    <row r="4386" spans="1:5" x14ac:dyDescent="0.35">
      <c r="A4386">
        <v>4204558</v>
      </c>
      <c r="B4386" t="s">
        <v>4546</v>
      </c>
      <c r="C4386">
        <v>42</v>
      </c>
      <c r="D4386" t="s">
        <v>14</v>
      </c>
      <c r="E4386">
        <v>4204558</v>
      </c>
    </row>
    <row r="4387" spans="1:5" x14ac:dyDescent="0.35">
      <c r="A4387">
        <v>4204608</v>
      </c>
      <c r="B4387" t="s">
        <v>4547</v>
      </c>
      <c r="C4387">
        <v>42</v>
      </c>
      <c r="D4387" t="s">
        <v>14</v>
      </c>
      <c r="E4387">
        <v>4204608</v>
      </c>
    </row>
    <row r="4388" spans="1:5" x14ac:dyDescent="0.35">
      <c r="A4388">
        <v>4204707</v>
      </c>
      <c r="B4388" t="s">
        <v>4548</v>
      </c>
      <c r="C4388">
        <v>42</v>
      </c>
      <c r="D4388" t="s">
        <v>14</v>
      </c>
      <c r="E4388">
        <v>4204707</v>
      </c>
    </row>
    <row r="4389" spans="1:5" x14ac:dyDescent="0.35">
      <c r="A4389">
        <v>4204756</v>
      </c>
      <c r="B4389" t="s">
        <v>4549</v>
      </c>
      <c r="C4389">
        <v>42</v>
      </c>
      <c r="D4389" t="s">
        <v>14</v>
      </c>
      <c r="E4389">
        <v>4204756</v>
      </c>
    </row>
    <row r="4390" spans="1:5" x14ac:dyDescent="0.35">
      <c r="A4390">
        <v>4204806</v>
      </c>
      <c r="B4390" t="s">
        <v>4550</v>
      </c>
      <c r="C4390">
        <v>42</v>
      </c>
      <c r="D4390" t="s">
        <v>14</v>
      </c>
      <c r="E4390">
        <v>4204806</v>
      </c>
    </row>
    <row r="4391" spans="1:5" x14ac:dyDescent="0.35">
      <c r="A4391">
        <v>4204905</v>
      </c>
      <c r="B4391" t="s">
        <v>4551</v>
      </c>
      <c r="C4391">
        <v>42</v>
      </c>
      <c r="D4391" t="s">
        <v>14</v>
      </c>
      <c r="E4391">
        <v>4204905</v>
      </c>
    </row>
    <row r="4392" spans="1:5" x14ac:dyDescent="0.35">
      <c r="A4392">
        <v>4205001</v>
      </c>
      <c r="B4392" t="s">
        <v>4552</v>
      </c>
      <c r="C4392">
        <v>42</v>
      </c>
      <c r="D4392" t="s">
        <v>14</v>
      </c>
      <c r="E4392">
        <v>4205001</v>
      </c>
    </row>
    <row r="4393" spans="1:5" x14ac:dyDescent="0.35">
      <c r="A4393">
        <v>4205100</v>
      </c>
      <c r="B4393" t="s">
        <v>4553</v>
      </c>
      <c r="C4393">
        <v>42</v>
      </c>
      <c r="D4393" t="s">
        <v>14</v>
      </c>
      <c r="E4393">
        <v>4205100</v>
      </c>
    </row>
    <row r="4394" spans="1:5" x14ac:dyDescent="0.35">
      <c r="A4394">
        <v>4205159</v>
      </c>
      <c r="B4394" t="s">
        <v>4554</v>
      </c>
      <c r="C4394">
        <v>42</v>
      </c>
      <c r="D4394" t="s">
        <v>14</v>
      </c>
      <c r="E4394">
        <v>4205159</v>
      </c>
    </row>
    <row r="4395" spans="1:5" x14ac:dyDescent="0.35">
      <c r="A4395">
        <v>4205175</v>
      </c>
      <c r="B4395" t="s">
        <v>2255</v>
      </c>
      <c r="C4395">
        <v>42</v>
      </c>
      <c r="D4395" t="s">
        <v>14</v>
      </c>
      <c r="E4395">
        <v>4205175</v>
      </c>
    </row>
    <row r="4396" spans="1:5" x14ac:dyDescent="0.35">
      <c r="A4396">
        <v>4205191</v>
      </c>
      <c r="B4396" t="s">
        <v>4555</v>
      </c>
      <c r="C4396">
        <v>42</v>
      </c>
      <c r="D4396" t="s">
        <v>14</v>
      </c>
      <c r="E4396">
        <v>4205191</v>
      </c>
    </row>
    <row r="4397" spans="1:5" x14ac:dyDescent="0.35">
      <c r="A4397">
        <v>4205209</v>
      </c>
      <c r="B4397" t="s">
        <v>4556</v>
      </c>
      <c r="C4397">
        <v>42</v>
      </c>
      <c r="D4397" t="s">
        <v>14</v>
      </c>
      <c r="E4397">
        <v>4205209</v>
      </c>
    </row>
    <row r="4398" spans="1:5" x14ac:dyDescent="0.35">
      <c r="A4398">
        <v>4205308</v>
      </c>
      <c r="B4398" t="s">
        <v>4557</v>
      </c>
      <c r="C4398">
        <v>42</v>
      </c>
      <c r="D4398" t="s">
        <v>14</v>
      </c>
      <c r="E4398">
        <v>4205308</v>
      </c>
    </row>
    <row r="4399" spans="1:5" x14ac:dyDescent="0.35">
      <c r="A4399">
        <v>4205357</v>
      </c>
      <c r="B4399" t="s">
        <v>4558</v>
      </c>
      <c r="C4399">
        <v>42</v>
      </c>
      <c r="D4399" t="s">
        <v>14</v>
      </c>
      <c r="E4399">
        <v>4205357</v>
      </c>
    </row>
    <row r="4400" spans="1:5" x14ac:dyDescent="0.35">
      <c r="A4400">
        <v>4205407</v>
      </c>
      <c r="B4400" t="s">
        <v>4559</v>
      </c>
      <c r="C4400">
        <v>42</v>
      </c>
      <c r="D4400" t="s">
        <v>14</v>
      </c>
      <c r="E4400">
        <v>4205407</v>
      </c>
    </row>
    <row r="4401" spans="1:5" x14ac:dyDescent="0.35">
      <c r="A4401">
        <v>4205431</v>
      </c>
      <c r="B4401" t="s">
        <v>4560</v>
      </c>
      <c r="C4401">
        <v>42</v>
      </c>
      <c r="D4401" t="s">
        <v>14</v>
      </c>
      <c r="E4401">
        <v>4205431</v>
      </c>
    </row>
    <row r="4402" spans="1:5" x14ac:dyDescent="0.35">
      <c r="A4402">
        <v>4205456</v>
      </c>
      <c r="B4402" t="s">
        <v>4561</v>
      </c>
      <c r="C4402">
        <v>42</v>
      </c>
      <c r="D4402" t="s">
        <v>14</v>
      </c>
      <c r="E4402">
        <v>4205456</v>
      </c>
    </row>
    <row r="4403" spans="1:5" x14ac:dyDescent="0.35">
      <c r="A4403">
        <v>4205506</v>
      </c>
      <c r="B4403" t="s">
        <v>4562</v>
      </c>
      <c r="C4403">
        <v>42</v>
      </c>
      <c r="D4403" t="s">
        <v>14</v>
      </c>
      <c r="E4403">
        <v>4205506</v>
      </c>
    </row>
    <row r="4404" spans="1:5" x14ac:dyDescent="0.35">
      <c r="A4404">
        <v>4205555</v>
      </c>
      <c r="B4404" t="s">
        <v>4563</v>
      </c>
      <c r="C4404">
        <v>42</v>
      </c>
      <c r="D4404" t="s">
        <v>14</v>
      </c>
      <c r="E4404">
        <v>4205555</v>
      </c>
    </row>
    <row r="4405" spans="1:5" x14ac:dyDescent="0.35">
      <c r="A4405">
        <v>4205605</v>
      </c>
      <c r="B4405" t="s">
        <v>4564</v>
      </c>
      <c r="C4405">
        <v>42</v>
      </c>
      <c r="D4405" t="s">
        <v>14</v>
      </c>
      <c r="E4405">
        <v>4205605</v>
      </c>
    </row>
    <row r="4406" spans="1:5" x14ac:dyDescent="0.35">
      <c r="A4406">
        <v>4205704</v>
      </c>
      <c r="B4406" t="s">
        <v>4565</v>
      </c>
      <c r="C4406">
        <v>42</v>
      </c>
      <c r="D4406" t="s">
        <v>14</v>
      </c>
      <c r="E4406">
        <v>4205704</v>
      </c>
    </row>
    <row r="4407" spans="1:5" x14ac:dyDescent="0.35">
      <c r="A4407">
        <v>4205803</v>
      </c>
      <c r="B4407" t="s">
        <v>4566</v>
      </c>
      <c r="C4407">
        <v>42</v>
      </c>
      <c r="D4407" t="s">
        <v>14</v>
      </c>
      <c r="E4407">
        <v>4205803</v>
      </c>
    </row>
    <row r="4408" spans="1:5" x14ac:dyDescent="0.35">
      <c r="A4408">
        <v>4205902</v>
      </c>
      <c r="B4408" t="s">
        <v>4567</v>
      </c>
      <c r="C4408">
        <v>42</v>
      </c>
      <c r="D4408" t="s">
        <v>14</v>
      </c>
      <c r="E4408">
        <v>4205902</v>
      </c>
    </row>
    <row r="4409" spans="1:5" x14ac:dyDescent="0.35">
      <c r="A4409">
        <v>4206009</v>
      </c>
      <c r="B4409" t="s">
        <v>4568</v>
      </c>
      <c r="C4409">
        <v>42</v>
      </c>
      <c r="D4409" t="s">
        <v>14</v>
      </c>
      <c r="E4409">
        <v>4206009</v>
      </c>
    </row>
    <row r="4410" spans="1:5" x14ac:dyDescent="0.35">
      <c r="A4410">
        <v>4206108</v>
      </c>
      <c r="B4410" t="s">
        <v>4569</v>
      </c>
      <c r="C4410">
        <v>42</v>
      </c>
      <c r="D4410" t="s">
        <v>14</v>
      </c>
      <c r="E4410">
        <v>4206108</v>
      </c>
    </row>
    <row r="4411" spans="1:5" x14ac:dyDescent="0.35">
      <c r="A4411">
        <v>4206207</v>
      </c>
      <c r="B4411" t="s">
        <v>4570</v>
      </c>
      <c r="C4411">
        <v>42</v>
      </c>
      <c r="D4411" t="s">
        <v>14</v>
      </c>
      <c r="E4411">
        <v>4206207</v>
      </c>
    </row>
    <row r="4412" spans="1:5" x14ac:dyDescent="0.35">
      <c r="A4412">
        <v>4206306</v>
      </c>
      <c r="B4412" t="s">
        <v>4571</v>
      </c>
      <c r="C4412">
        <v>42</v>
      </c>
      <c r="D4412" t="s">
        <v>14</v>
      </c>
      <c r="E4412">
        <v>4206306</v>
      </c>
    </row>
    <row r="4413" spans="1:5" x14ac:dyDescent="0.35">
      <c r="A4413">
        <v>4206405</v>
      </c>
      <c r="B4413" t="s">
        <v>2839</v>
      </c>
      <c r="C4413">
        <v>42</v>
      </c>
      <c r="D4413" t="s">
        <v>14</v>
      </c>
      <c r="E4413">
        <v>4206405</v>
      </c>
    </row>
    <row r="4414" spans="1:5" x14ac:dyDescent="0.35">
      <c r="A4414">
        <v>4206504</v>
      </c>
      <c r="B4414" t="s">
        <v>4572</v>
      </c>
      <c r="C4414">
        <v>42</v>
      </c>
      <c r="D4414" t="s">
        <v>14</v>
      </c>
      <c r="E4414">
        <v>4206504</v>
      </c>
    </row>
    <row r="4415" spans="1:5" x14ac:dyDescent="0.35">
      <c r="A4415">
        <v>4206603</v>
      </c>
      <c r="B4415" t="s">
        <v>4573</v>
      </c>
      <c r="C4415">
        <v>42</v>
      </c>
      <c r="D4415" t="s">
        <v>14</v>
      </c>
      <c r="E4415">
        <v>4206603</v>
      </c>
    </row>
    <row r="4416" spans="1:5" x14ac:dyDescent="0.35">
      <c r="A4416">
        <v>4206652</v>
      </c>
      <c r="B4416" t="s">
        <v>4574</v>
      </c>
      <c r="C4416">
        <v>42</v>
      </c>
      <c r="D4416" t="s">
        <v>14</v>
      </c>
      <c r="E4416">
        <v>4206652</v>
      </c>
    </row>
    <row r="4417" spans="1:5" x14ac:dyDescent="0.35">
      <c r="A4417">
        <v>4206702</v>
      </c>
      <c r="B4417" t="s">
        <v>4575</v>
      </c>
      <c r="C4417">
        <v>42</v>
      </c>
      <c r="D4417" t="s">
        <v>14</v>
      </c>
      <c r="E4417">
        <v>4206702</v>
      </c>
    </row>
    <row r="4418" spans="1:5" x14ac:dyDescent="0.35">
      <c r="A4418">
        <v>4206751</v>
      </c>
      <c r="B4418" t="s">
        <v>4576</v>
      </c>
      <c r="C4418">
        <v>42</v>
      </c>
      <c r="D4418" t="s">
        <v>14</v>
      </c>
      <c r="E4418">
        <v>4206751</v>
      </c>
    </row>
    <row r="4419" spans="1:5" x14ac:dyDescent="0.35">
      <c r="A4419">
        <v>4206801</v>
      </c>
      <c r="B4419" t="s">
        <v>4577</v>
      </c>
      <c r="C4419">
        <v>42</v>
      </c>
      <c r="D4419" t="s">
        <v>14</v>
      </c>
      <c r="E4419">
        <v>4206801</v>
      </c>
    </row>
    <row r="4420" spans="1:5" x14ac:dyDescent="0.35">
      <c r="A4420">
        <v>4206900</v>
      </c>
      <c r="B4420" t="s">
        <v>4578</v>
      </c>
      <c r="C4420">
        <v>42</v>
      </c>
      <c r="D4420" t="s">
        <v>14</v>
      </c>
      <c r="E4420">
        <v>4206900</v>
      </c>
    </row>
    <row r="4421" spans="1:5" x14ac:dyDescent="0.35">
      <c r="A4421">
        <v>4207007</v>
      </c>
      <c r="B4421" t="s">
        <v>4579</v>
      </c>
      <c r="C4421">
        <v>42</v>
      </c>
      <c r="D4421" t="s">
        <v>14</v>
      </c>
      <c r="E4421">
        <v>4207007</v>
      </c>
    </row>
    <row r="4422" spans="1:5" x14ac:dyDescent="0.35">
      <c r="A4422">
        <v>4207106</v>
      </c>
      <c r="B4422" t="s">
        <v>4580</v>
      </c>
      <c r="C4422">
        <v>42</v>
      </c>
      <c r="D4422" t="s">
        <v>14</v>
      </c>
      <c r="E4422">
        <v>4207106</v>
      </c>
    </row>
    <row r="4423" spans="1:5" x14ac:dyDescent="0.35">
      <c r="A4423">
        <v>4207205</v>
      </c>
      <c r="B4423" t="s">
        <v>4581</v>
      </c>
      <c r="C4423">
        <v>42</v>
      </c>
      <c r="D4423" t="s">
        <v>14</v>
      </c>
      <c r="E4423">
        <v>4207205</v>
      </c>
    </row>
    <row r="4424" spans="1:5" x14ac:dyDescent="0.35">
      <c r="A4424">
        <v>4207304</v>
      </c>
      <c r="B4424" t="s">
        <v>4582</v>
      </c>
      <c r="C4424">
        <v>42</v>
      </c>
      <c r="D4424" t="s">
        <v>14</v>
      </c>
      <c r="E4424">
        <v>4207304</v>
      </c>
    </row>
    <row r="4425" spans="1:5" x14ac:dyDescent="0.35">
      <c r="A4425">
        <v>4207403</v>
      </c>
      <c r="B4425" t="s">
        <v>4583</v>
      </c>
      <c r="C4425">
        <v>42</v>
      </c>
      <c r="D4425" t="s">
        <v>14</v>
      </c>
      <c r="E4425">
        <v>4207403</v>
      </c>
    </row>
    <row r="4426" spans="1:5" x14ac:dyDescent="0.35">
      <c r="A4426">
        <v>4207502</v>
      </c>
      <c r="B4426" t="s">
        <v>4584</v>
      </c>
      <c r="C4426">
        <v>42</v>
      </c>
      <c r="D4426" t="s">
        <v>14</v>
      </c>
      <c r="E4426">
        <v>4207502</v>
      </c>
    </row>
    <row r="4427" spans="1:5" x14ac:dyDescent="0.35">
      <c r="A4427">
        <v>4207577</v>
      </c>
      <c r="B4427" t="s">
        <v>4585</v>
      </c>
      <c r="C4427">
        <v>42</v>
      </c>
      <c r="D4427" t="s">
        <v>14</v>
      </c>
      <c r="E4427">
        <v>4207577</v>
      </c>
    </row>
    <row r="4428" spans="1:5" x14ac:dyDescent="0.35">
      <c r="A4428">
        <v>4207601</v>
      </c>
      <c r="B4428" t="s">
        <v>4586</v>
      </c>
      <c r="C4428">
        <v>42</v>
      </c>
      <c r="D4428" t="s">
        <v>14</v>
      </c>
      <c r="E4428">
        <v>4207601</v>
      </c>
    </row>
    <row r="4429" spans="1:5" x14ac:dyDescent="0.35">
      <c r="A4429">
        <v>4207650</v>
      </c>
      <c r="B4429" t="s">
        <v>4587</v>
      </c>
      <c r="C4429">
        <v>42</v>
      </c>
      <c r="D4429" t="s">
        <v>14</v>
      </c>
      <c r="E4429">
        <v>4207650</v>
      </c>
    </row>
    <row r="4430" spans="1:5" x14ac:dyDescent="0.35">
      <c r="A4430">
        <v>4207684</v>
      </c>
      <c r="B4430" t="s">
        <v>4588</v>
      </c>
      <c r="C4430">
        <v>42</v>
      </c>
      <c r="D4430" t="s">
        <v>14</v>
      </c>
      <c r="E4430">
        <v>4207684</v>
      </c>
    </row>
    <row r="4431" spans="1:5" x14ac:dyDescent="0.35">
      <c r="A4431">
        <v>4207700</v>
      </c>
      <c r="B4431" t="s">
        <v>4589</v>
      </c>
      <c r="C4431">
        <v>42</v>
      </c>
      <c r="D4431" t="s">
        <v>14</v>
      </c>
      <c r="E4431">
        <v>4207700</v>
      </c>
    </row>
    <row r="4432" spans="1:5" x14ac:dyDescent="0.35">
      <c r="A4432">
        <v>4207759</v>
      </c>
      <c r="B4432" t="s">
        <v>4590</v>
      </c>
      <c r="C4432">
        <v>42</v>
      </c>
      <c r="D4432" t="s">
        <v>14</v>
      </c>
      <c r="E4432">
        <v>4207759</v>
      </c>
    </row>
    <row r="4433" spans="1:5" x14ac:dyDescent="0.35">
      <c r="A4433">
        <v>4207809</v>
      </c>
      <c r="B4433" t="s">
        <v>4591</v>
      </c>
      <c r="C4433">
        <v>42</v>
      </c>
      <c r="D4433" t="s">
        <v>14</v>
      </c>
      <c r="E4433">
        <v>4207809</v>
      </c>
    </row>
    <row r="4434" spans="1:5" x14ac:dyDescent="0.35">
      <c r="A4434">
        <v>4207858</v>
      </c>
      <c r="B4434" t="s">
        <v>4261</v>
      </c>
      <c r="C4434">
        <v>42</v>
      </c>
      <c r="D4434" t="s">
        <v>14</v>
      </c>
      <c r="E4434">
        <v>4207858</v>
      </c>
    </row>
    <row r="4435" spans="1:5" x14ac:dyDescent="0.35">
      <c r="A4435">
        <v>4207908</v>
      </c>
      <c r="B4435" t="s">
        <v>4592</v>
      </c>
      <c r="C4435">
        <v>42</v>
      </c>
      <c r="D4435" t="s">
        <v>14</v>
      </c>
      <c r="E4435">
        <v>4207908</v>
      </c>
    </row>
    <row r="4436" spans="1:5" x14ac:dyDescent="0.35">
      <c r="A4436">
        <v>4208005</v>
      </c>
      <c r="B4436" t="s">
        <v>4593</v>
      </c>
      <c r="C4436">
        <v>42</v>
      </c>
      <c r="D4436" t="s">
        <v>14</v>
      </c>
      <c r="E4436">
        <v>4208005</v>
      </c>
    </row>
    <row r="4437" spans="1:5" x14ac:dyDescent="0.35">
      <c r="A4437">
        <v>4208104</v>
      </c>
      <c r="B4437" t="s">
        <v>4594</v>
      </c>
      <c r="C4437">
        <v>42</v>
      </c>
      <c r="D4437" t="s">
        <v>14</v>
      </c>
      <c r="E4437">
        <v>4208104</v>
      </c>
    </row>
    <row r="4438" spans="1:5" x14ac:dyDescent="0.35">
      <c r="A4438">
        <v>4208203</v>
      </c>
      <c r="B4438" t="s">
        <v>4595</v>
      </c>
      <c r="C4438">
        <v>42</v>
      </c>
      <c r="D4438" t="s">
        <v>14</v>
      </c>
      <c r="E4438">
        <v>4208203</v>
      </c>
    </row>
    <row r="4439" spans="1:5" x14ac:dyDescent="0.35">
      <c r="A4439">
        <v>4208302</v>
      </c>
      <c r="B4439" t="s">
        <v>4596</v>
      </c>
      <c r="C4439">
        <v>42</v>
      </c>
      <c r="D4439" t="s">
        <v>14</v>
      </c>
      <c r="E4439">
        <v>4208302</v>
      </c>
    </row>
    <row r="4440" spans="1:5" x14ac:dyDescent="0.35">
      <c r="A4440">
        <v>4208401</v>
      </c>
      <c r="B4440" t="s">
        <v>476</v>
      </c>
      <c r="C4440">
        <v>42</v>
      </c>
      <c r="D4440" t="s">
        <v>14</v>
      </c>
      <c r="E4440">
        <v>4208401</v>
      </c>
    </row>
    <row r="4441" spans="1:5" x14ac:dyDescent="0.35">
      <c r="A4441">
        <v>4208450</v>
      </c>
      <c r="B4441" t="s">
        <v>4597</v>
      </c>
      <c r="C4441">
        <v>42</v>
      </c>
      <c r="D4441" t="s">
        <v>14</v>
      </c>
      <c r="E4441">
        <v>4208450</v>
      </c>
    </row>
    <row r="4442" spans="1:5" x14ac:dyDescent="0.35">
      <c r="A4442">
        <v>4208500</v>
      </c>
      <c r="B4442" t="s">
        <v>4598</v>
      </c>
      <c r="C4442">
        <v>42</v>
      </c>
      <c r="D4442" t="s">
        <v>14</v>
      </c>
      <c r="E4442">
        <v>4208500</v>
      </c>
    </row>
    <row r="4443" spans="1:5" x14ac:dyDescent="0.35">
      <c r="A4443">
        <v>4208609</v>
      </c>
      <c r="B4443" t="s">
        <v>4599</v>
      </c>
      <c r="C4443">
        <v>42</v>
      </c>
      <c r="D4443" t="s">
        <v>14</v>
      </c>
      <c r="E4443">
        <v>4208609</v>
      </c>
    </row>
    <row r="4444" spans="1:5" x14ac:dyDescent="0.35">
      <c r="A4444">
        <v>4208708</v>
      </c>
      <c r="B4444" t="s">
        <v>4600</v>
      </c>
      <c r="C4444">
        <v>42</v>
      </c>
      <c r="D4444" t="s">
        <v>14</v>
      </c>
      <c r="E4444">
        <v>4208708</v>
      </c>
    </row>
    <row r="4445" spans="1:5" x14ac:dyDescent="0.35">
      <c r="A4445">
        <v>4208807</v>
      </c>
      <c r="B4445" t="s">
        <v>4601</v>
      </c>
      <c r="C4445">
        <v>42</v>
      </c>
      <c r="D4445" t="s">
        <v>14</v>
      </c>
      <c r="E4445">
        <v>4208807</v>
      </c>
    </row>
    <row r="4446" spans="1:5" x14ac:dyDescent="0.35">
      <c r="A4446">
        <v>4208906</v>
      </c>
      <c r="B4446" t="s">
        <v>4602</v>
      </c>
      <c r="C4446">
        <v>42</v>
      </c>
      <c r="D4446" t="s">
        <v>14</v>
      </c>
      <c r="E4446">
        <v>4208906</v>
      </c>
    </row>
    <row r="4447" spans="1:5" x14ac:dyDescent="0.35">
      <c r="A4447">
        <v>4208955</v>
      </c>
      <c r="B4447" t="s">
        <v>3793</v>
      </c>
      <c r="C4447">
        <v>42</v>
      </c>
      <c r="D4447" t="s">
        <v>14</v>
      </c>
      <c r="E4447">
        <v>4208955</v>
      </c>
    </row>
    <row r="4448" spans="1:5" x14ac:dyDescent="0.35">
      <c r="A4448">
        <v>4209003</v>
      </c>
      <c r="B4448" t="s">
        <v>295</v>
      </c>
      <c r="C4448">
        <v>42</v>
      </c>
      <c r="D4448" t="s">
        <v>14</v>
      </c>
      <c r="E4448">
        <v>4209003</v>
      </c>
    </row>
    <row r="4449" spans="1:5" x14ac:dyDescent="0.35">
      <c r="A4449">
        <v>4209102</v>
      </c>
      <c r="B4449" t="s">
        <v>4603</v>
      </c>
      <c r="C4449">
        <v>42</v>
      </c>
      <c r="D4449" t="s">
        <v>14</v>
      </c>
      <c r="E4449">
        <v>4209102</v>
      </c>
    </row>
    <row r="4450" spans="1:5" x14ac:dyDescent="0.35">
      <c r="A4450">
        <v>4209151</v>
      </c>
      <c r="B4450" t="s">
        <v>4604</v>
      </c>
      <c r="C4450">
        <v>42</v>
      </c>
      <c r="D4450" t="s">
        <v>14</v>
      </c>
      <c r="E4450">
        <v>4209151</v>
      </c>
    </row>
    <row r="4451" spans="1:5" x14ac:dyDescent="0.35">
      <c r="A4451">
        <v>4209177</v>
      </c>
      <c r="B4451" t="s">
        <v>4605</v>
      </c>
      <c r="C4451">
        <v>42</v>
      </c>
      <c r="D4451" t="s">
        <v>14</v>
      </c>
      <c r="E4451">
        <v>4209177</v>
      </c>
    </row>
    <row r="4452" spans="1:5" x14ac:dyDescent="0.35">
      <c r="A4452">
        <v>4209201</v>
      </c>
      <c r="B4452" t="s">
        <v>4606</v>
      </c>
      <c r="C4452">
        <v>42</v>
      </c>
      <c r="D4452" t="s">
        <v>14</v>
      </c>
      <c r="E4452">
        <v>4209201</v>
      </c>
    </row>
    <row r="4453" spans="1:5" x14ac:dyDescent="0.35">
      <c r="A4453">
        <v>4209300</v>
      </c>
      <c r="B4453" t="s">
        <v>4607</v>
      </c>
      <c r="C4453">
        <v>42</v>
      </c>
      <c r="D4453" t="s">
        <v>14</v>
      </c>
      <c r="E4453">
        <v>4209300</v>
      </c>
    </row>
    <row r="4454" spans="1:5" x14ac:dyDescent="0.35">
      <c r="A4454">
        <v>4209409</v>
      </c>
      <c r="B4454" t="s">
        <v>4608</v>
      </c>
      <c r="C4454">
        <v>42</v>
      </c>
      <c r="D4454" t="s">
        <v>14</v>
      </c>
      <c r="E4454">
        <v>4209409</v>
      </c>
    </row>
    <row r="4455" spans="1:5" x14ac:dyDescent="0.35">
      <c r="A4455">
        <v>4209458</v>
      </c>
      <c r="B4455" t="s">
        <v>4609</v>
      </c>
      <c r="C4455">
        <v>42</v>
      </c>
      <c r="D4455" t="s">
        <v>14</v>
      </c>
      <c r="E4455">
        <v>4209458</v>
      </c>
    </row>
    <row r="4456" spans="1:5" x14ac:dyDescent="0.35">
      <c r="A4456">
        <v>4209508</v>
      </c>
      <c r="B4456" t="s">
        <v>4610</v>
      </c>
      <c r="C4456">
        <v>42</v>
      </c>
      <c r="D4456" t="s">
        <v>14</v>
      </c>
      <c r="E4456">
        <v>4209508</v>
      </c>
    </row>
    <row r="4457" spans="1:5" x14ac:dyDescent="0.35">
      <c r="A4457">
        <v>4209607</v>
      </c>
      <c r="B4457" t="s">
        <v>4611</v>
      </c>
      <c r="C4457">
        <v>42</v>
      </c>
      <c r="D4457" t="s">
        <v>14</v>
      </c>
      <c r="E4457">
        <v>4209607</v>
      </c>
    </row>
    <row r="4458" spans="1:5" x14ac:dyDescent="0.35">
      <c r="A4458">
        <v>4209706</v>
      </c>
      <c r="B4458" t="s">
        <v>4612</v>
      </c>
      <c r="C4458">
        <v>42</v>
      </c>
      <c r="D4458" t="s">
        <v>14</v>
      </c>
      <c r="E4458">
        <v>4209706</v>
      </c>
    </row>
    <row r="4459" spans="1:5" x14ac:dyDescent="0.35">
      <c r="A4459">
        <v>4209805</v>
      </c>
      <c r="B4459" t="s">
        <v>4613</v>
      </c>
      <c r="C4459">
        <v>42</v>
      </c>
      <c r="D4459" t="s">
        <v>14</v>
      </c>
      <c r="E4459">
        <v>4209805</v>
      </c>
    </row>
    <row r="4460" spans="1:5" x14ac:dyDescent="0.35">
      <c r="A4460">
        <v>4209854</v>
      </c>
      <c r="B4460" t="s">
        <v>4614</v>
      </c>
      <c r="C4460">
        <v>42</v>
      </c>
      <c r="D4460" t="s">
        <v>14</v>
      </c>
      <c r="E4460">
        <v>4209854</v>
      </c>
    </row>
    <row r="4461" spans="1:5" x14ac:dyDescent="0.35">
      <c r="A4461">
        <v>4209904</v>
      </c>
      <c r="B4461" t="s">
        <v>4615</v>
      </c>
      <c r="C4461">
        <v>42</v>
      </c>
      <c r="D4461" t="s">
        <v>14</v>
      </c>
      <c r="E4461">
        <v>4209904</v>
      </c>
    </row>
    <row r="4462" spans="1:5" x14ac:dyDescent="0.35">
      <c r="A4462">
        <v>4210001</v>
      </c>
      <c r="B4462" t="s">
        <v>4616</v>
      </c>
      <c r="C4462">
        <v>42</v>
      </c>
      <c r="D4462" t="s">
        <v>14</v>
      </c>
      <c r="E4462">
        <v>4210001</v>
      </c>
    </row>
    <row r="4463" spans="1:5" x14ac:dyDescent="0.35">
      <c r="A4463">
        <v>4210035</v>
      </c>
      <c r="B4463" t="s">
        <v>4617</v>
      </c>
      <c r="C4463">
        <v>42</v>
      </c>
      <c r="D4463" t="s">
        <v>14</v>
      </c>
      <c r="E4463">
        <v>4210035</v>
      </c>
    </row>
    <row r="4464" spans="1:5" x14ac:dyDescent="0.35">
      <c r="A4464">
        <v>4210050</v>
      </c>
      <c r="B4464" t="s">
        <v>4618</v>
      </c>
      <c r="C4464">
        <v>42</v>
      </c>
      <c r="D4464" t="s">
        <v>14</v>
      </c>
      <c r="E4464">
        <v>4210050</v>
      </c>
    </row>
    <row r="4465" spans="1:5" x14ac:dyDescent="0.35">
      <c r="A4465">
        <v>4210100</v>
      </c>
      <c r="B4465" t="s">
        <v>4619</v>
      </c>
      <c r="C4465">
        <v>42</v>
      </c>
      <c r="D4465" t="s">
        <v>14</v>
      </c>
      <c r="E4465">
        <v>4210100</v>
      </c>
    </row>
    <row r="4466" spans="1:5" x14ac:dyDescent="0.35">
      <c r="A4466">
        <v>4210209</v>
      </c>
      <c r="B4466" t="s">
        <v>4620</v>
      </c>
      <c r="C4466">
        <v>42</v>
      </c>
      <c r="D4466" t="s">
        <v>14</v>
      </c>
      <c r="E4466">
        <v>4210209</v>
      </c>
    </row>
    <row r="4467" spans="1:5" x14ac:dyDescent="0.35">
      <c r="A4467">
        <v>4210308</v>
      </c>
      <c r="B4467" t="s">
        <v>4621</v>
      </c>
      <c r="C4467">
        <v>42</v>
      </c>
      <c r="D4467" t="s">
        <v>14</v>
      </c>
      <c r="E4467">
        <v>4210308</v>
      </c>
    </row>
    <row r="4468" spans="1:5" x14ac:dyDescent="0.35">
      <c r="A4468">
        <v>4210407</v>
      </c>
      <c r="B4468" t="s">
        <v>4622</v>
      </c>
      <c r="C4468">
        <v>42</v>
      </c>
      <c r="D4468" t="s">
        <v>14</v>
      </c>
      <c r="E4468">
        <v>4210407</v>
      </c>
    </row>
    <row r="4469" spans="1:5" x14ac:dyDescent="0.35">
      <c r="A4469">
        <v>4210506</v>
      </c>
      <c r="B4469" t="s">
        <v>2017</v>
      </c>
      <c r="C4469">
        <v>42</v>
      </c>
      <c r="D4469" t="s">
        <v>14</v>
      </c>
      <c r="E4469">
        <v>4210506</v>
      </c>
    </row>
    <row r="4470" spans="1:5" x14ac:dyDescent="0.35">
      <c r="A4470">
        <v>4210555</v>
      </c>
      <c r="B4470" t="s">
        <v>4623</v>
      </c>
      <c r="C4470">
        <v>42</v>
      </c>
      <c r="D4470" t="s">
        <v>14</v>
      </c>
      <c r="E4470">
        <v>4210555</v>
      </c>
    </row>
    <row r="4471" spans="1:5" x14ac:dyDescent="0.35">
      <c r="A4471">
        <v>4210605</v>
      </c>
      <c r="B4471" t="s">
        <v>1711</v>
      </c>
      <c r="C4471">
        <v>42</v>
      </c>
      <c r="D4471" t="s">
        <v>14</v>
      </c>
      <c r="E4471">
        <v>4210605</v>
      </c>
    </row>
    <row r="4472" spans="1:5" x14ac:dyDescent="0.35">
      <c r="A4472">
        <v>4210704</v>
      </c>
      <c r="B4472" t="s">
        <v>4624</v>
      </c>
      <c r="C4472">
        <v>42</v>
      </c>
      <c r="D4472" t="s">
        <v>14</v>
      </c>
      <c r="E4472">
        <v>4210704</v>
      </c>
    </row>
    <row r="4473" spans="1:5" x14ac:dyDescent="0.35">
      <c r="A4473">
        <v>4210803</v>
      </c>
      <c r="B4473" t="s">
        <v>4625</v>
      </c>
      <c r="C4473">
        <v>42</v>
      </c>
      <c r="D4473" t="s">
        <v>14</v>
      </c>
      <c r="E4473">
        <v>4210803</v>
      </c>
    </row>
    <row r="4474" spans="1:5" x14ac:dyDescent="0.35">
      <c r="A4474">
        <v>4210852</v>
      </c>
      <c r="B4474" t="s">
        <v>4626</v>
      </c>
      <c r="C4474">
        <v>42</v>
      </c>
      <c r="D4474" t="s">
        <v>14</v>
      </c>
      <c r="E4474">
        <v>4210852</v>
      </c>
    </row>
    <row r="4475" spans="1:5" x14ac:dyDescent="0.35">
      <c r="A4475">
        <v>4210902</v>
      </c>
      <c r="B4475" t="s">
        <v>4627</v>
      </c>
      <c r="C4475">
        <v>42</v>
      </c>
      <c r="D4475" t="s">
        <v>14</v>
      </c>
      <c r="E4475">
        <v>4210902</v>
      </c>
    </row>
    <row r="4476" spans="1:5" x14ac:dyDescent="0.35">
      <c r="A4476">
        <v>4211009</v>
      </c>
      <c r="B4476" t="s">
        <v>4628</v>
      </c>
      <c r="C4476">
        <v>42</v>
      </c>
      <c r="D4476" t="s">
        <v>14</v>
      </c>
      <c r="E4476">
        <v>4211009</v>
      </c>
    </row>
    <row r="4477" spans="1:5" x14ac:dyDescent="0.35">
      <c r="A4477">
        <v>4211058</v>
      </c>
      <c r="B4477" t="s">
        <v>4629</v>
      </c>
      <c r="C4477">
        <v>42</v>
      </c>
      <c r="D4477" t="s">
        <v>14</v>
      </c>
      <c r="E4477">
        <v>4211058</v>
      </c>
    </row>
    <row r="4478" spans="1:5" x14ac:dyDescent="0.35">
      <c r="A4478">
        <v>4211108</v>
      </c>
      <c r="B4478" t="s">
        <v>3862</v>
      </c>
      <c r="C4478">
        <v>42</v>
      </c>
      <c r="D4478" t="s">
        <v>14</v>
      </c>
      <c r="E4478">
        <v>4211108</v>
      </c>
    </row>
    <row r="4479" spans="1:5" x14ac:dyDescent="0.35">
      <c r="A4479">
        <v>4211207</v>
      </c>
      <c r="B4479" t="s">
        <v>4630</v>
      </c>
      <c r="C4479">
        <v>42</v>
      </c>
      <c r="D4479" t="s">
        <v>14</v>
      </c>
      <c r="E4479">
        <v>4211207</v>
      </c>
    </row>
    <row r="4480" spans="1:5" x14ac:dyDescent="0.35">
      <c r="A4480">
        <v>4211256</v>
      </c>
      <c r="B4480" t="s">
        <v>4631</v>
      </c>
      <c r="C4480">
        <v>42</v>
      </c>
      <c r="D4480" t="s">
        <v>14</v>
      </c>
      <c r="E4480">
        <v>4211256</v>
      </c>
    </row>
    <row r="4481" spans="1:5" x14ac:dyDescent="0.35">
      <c r="A4481">
        <v>4211306</v>
      </c>
      <c r="B4481" t="s">
        <v>4632</v>
      </c>
      <c r="C4481">
        <v>42</v>
      </c>
      <c r="D4481" t="s">
        <v>14</v>
      </c>
      <c r="E4481">
        <v>4211306</v>
      </c>
    </row>
    <row r="4482" spans="1:5" x14ac:dyDescent="0.35">
      <c r="A4482">
        <v>4211405</v>
      </c>
      <c r="B4482" t="s">
        <v>4633</v>
      </c>
      <c r="C4482">
        <v>42</v>
      </c>
      <c r="D4482" t="s">
        <v>14</v>
      </c>
      <c r="E4482">
        <v>4211405</v>
      </c>
    </row>
    <row r="4483" spans="1:5" x14ac:dyDescent="0.35">
      <c r="A4483">
        <v>4211454</v>
      </c>
      <c r="B4483" t="s">
        <v>4634</v>
      </c>
      <c r="C4483">
        <v>42</v>
      </c>
      <c r="D4483" t="s">
        <v>14</v>
      </c>
      <c r="E4483">
        <v>4211454</v>
      </c>
    </row>
    <row r="4484" spans="1:5" x14ac:dyDescent="0.35">
      <c r="A4484">
        <v>4211504</v>
      </c>
      <c r="B4484" t="s">
        <v>4635</v>
      </c>
      <c r="C4484">
        <v>42</v>
      </c>
      <c r="D4484" t="s">
        <v>14</v>
      </c>
      <c r="E4484">
        <v>4211504</v>
      </c>
    </row>
    <row r="4485" spans="1:5" x14ac:dyDescent="0.35">
      <c r="A4485">
        <v>4211603</v>
      </c>
      <c r="B4485" t="s">
        <v>4636</v>
      </c>
      <c r="C4485">
        <v>42</v>
      </c>
      <c r="D4485" t="s">
        <v>14</v>
      </c>
      <c r="E4485">
        <v>4211603</v>
      </c>
    </row>
    <row r="4486" spans="1:5" x14ac:dyDescent="0.35">
      <c r="A4486">
        <v>4211652</v>
      </c>
      <c r="B4486" t="s">
        <v>2404</v>
      </c>
      <c r="C4486">
        <v>42</v>
      </c>
      <c r="D4486" t="s">
        <v>14</v>
      </c>
      <c r="E4486">
        <v>4211652</v>
      </c>
    </row>
    <row r="4487" spans="1:5" x14ac:dyDescent="0.35">
      <c r="A4487">
        <v>4211702</v>
      </c>
      <c r="B4487" t="s">
        <v>4637</v>
      </c>
      <c r="C4487">
        <v>42</v>
      </c>
      <c r="D4487" t="s">
        <v>14</v>
      </c>
      <c r="E4487">
        <v>4211702</v>
      </c>
    </row>
    <row r="4488" spans="1:5" x14ac:dyDescent="0.35">
      <c r="A4488">
        <v>4211751</v>
      </c>
      <c r="B4488" t="s">
        <v>4638</v>
      </c>
      <c r="C4488">
        <v>42</v>
      </c>
      <c r="D4488" t="s">
        <v>14</v>
      </c>
      <c r="E4488">
        <v>4211751</v>
      </c>
    </row>
    <row r="4489" spans="1:5" x14ac:dyDescent="0.35">
      <c r="A4489">
        <v>4211801</v>
      </c>
      <c r="B4489" t="s">
        <v>4639</v>
      </c>
      <c r="C4489">
        <v>42</v>
      </c>
      <c r="D4489" t="s">
        <v>14</v>
      </c>
      <c r="E4489">
        <v>4211801</v>
      </c>
    </row>
    <row r="4490" spans="1:5" x14ac:dyDescent="0.35">
      <c r="A4490">
        <v>4211850</v>
      </c>
      <c r="B4490" t="s">
        <v>3899</v>
      </c>
      <c r="C4490">
        <v>42</v>
      </c>
      <c r="D4490" t="s">
        <v>14</v>
      </c>
      <c r="E4490">
        <v>4211850</v>
      </c>
    </row>
    <row r="4491" spans="1:5" x14ac:dyDescent="0.35">
      <c r="A4491">
        <v>4211876</v>
      </c>
      <c r="B4491" t="s">
        <v>4640</v>
      </c>
      <c r="C4491">
        <v>42</v>
      </c>
      <c r="D4491" t="s">
        <v>14</v>
      </c>
      <c r="E4491">
        <v>4211876</v>
      </c>
    </row>
    <row r="4492" spans="1:5" x14ac:dyDescent="0.35">
      <c r="A4492">
        <v>4211892</v>
      </c>
      <c r="B4492" t="s">
        <v>4641</v>
      </c>
      <c r="C4492">
        <v>42</v>
      </c>
      <c r="D4492" t="s">
        <v>14</v>
      </c>
      <c r="E4492">
        <v>4211892</v>
      </c>
    </row>
    <row r="4493" spans="1:5" x14ac:dyDescent="0.35">
      <c r="A4493">
        <v>4211900</v>
      </c>
      <c r="B4493" t="s">
        <v>4642</v>
      </c>
      <c r="C4493">
        <v>42</v>
      </c>
      <c r="D4493" t="s">
        <v>14</v>
      </c>
      <c r="E4493">
        <v>4211900</v>
      </c>
    </row>
    <row r="4494" spans="1:5" x14ac:dyDescent="0.35">
      <c r="A4494">
        <v>4212007</v>
      </c>
      <c r="B4494" t="s">
        <v>4643</v>
      </c>
      <c r="C4494">
        <v>42</v>
      </c>
      <c r="D4494" t="s">
        <v>14</v>
      </c>
      <c r="E4494">
        <v>4212007</v>
      </c>
    </row>
    <row r="4495" spans="1:5" x14ac:dyDescent="0.35">
      <c r="A4495">
        <v>4212056</v>
      </c>
      <c r="B4495" t="s">
        <v>4347</v>
      </c>
      <c r="C4495">
        <v>42</v>
      </c>
      <c r="D4495" t="s">
        <v>14</v>
      </c>
      <c r="E4495">
        <v>4212056</v>
      </c>
    </row>
    <row r="4496" spans="1:5" x14ac:dyDescent="0.35">
      <c r="A4496">
        <v>4212106</v>
      </c>
      <c r="B4496" t="s">
        <v>4644</v>
      </c>
      <c r="C4496">
        <v>42</v>
      </c>
      <c r="D4496" t="s">
        <v>14</v>
      </c>
      <c r="E4496">
        <v>4212106</v>
      </c>
    </row>
    <row r="4497" spans="1:5" x14ac:dyDescent="0.35">
      <c r="A4497">
        <v>4212205</v>
      </c>
      <c r="B4497" t="s">
        <v>4645</v>
      </c>
      <c r="C4497">
        <v>42</v>
      </c>
      <c r="D4497" t="s">
        <v>14</v>
      </c>
      <c r="E4497">
        <v>4212205</v>
      </c>
    </row>
    <row r="4498" spans="1:5" x14ac:dyDescent="0.35">
      <c r="A4498">
        <v>4212239</v>
      </c>
      <c r="B4498" t="s">
        <v>3906</v>
      </c>
      <c r="C4498">
        <v>42</v>
      </c>
      <c r="D4498" t="s">
        <v>14</v>
      </c>
      <c r="E4498">
        <v>4212239</v>
      </c>
    </row>
    <row r="4499" spans="1:5" x14ac:dyDescent="0.35">
      <c r="A4499">
        <v>4212254</v>
      </c>
      <c r="B4499" t="s">
        <v>4646</v>
      </c>
      <c r="C4499">
        <v>42</v>
      </c>
      <c r="D4499" t="s">
        <v>14</v>
      </c>
      <c r="E4499">
        <v>4212254</v>
      </c>
    </row>
    <row r="4500" spans="1:5" x14ac:dyDescent="0.35">
      <c r="A4500">
        <v>4212270</v>
      </c>
      <c r="B4500" t="s">
        <v>4647</v>
      </c>
      <c r="C4500">
        <v>42</v>
      </c>
      <c r="D4500" t="s">
        <v>14</v>
      </c>
      <c r="E4500">
        <v>4212270</v>
      </c>
    </row>
    <row r="4501" spans="1:5" x14ac:dyDescent="0.35">
      <c r="A4501">
        <v>4212304</v>
      </c>
      <c r="B4501" t="s">
        <v>4648</v>
      </c>
      <c r="C4501">
        <v>42</v>
      </c>
      <c r="D4501" t="s">
        <v>14</v>
      </c>
      <c r="E4501">
        <v>4212304</v>
      </c>
    </row>
    <row r="4502" spans="1:5" x14ac:dyDescent="0.35">
      <c r="A4502">
        <v>4212403</v>
      </c>
      <c r="B4502" t="s">
        <v>4649</v>
      </c>
      <c r="C4502">
        <v>42</v>
      </c>
      <c r="D4502" t="s">
        <v>14</v>
      </c>
      <c r="E4502">
        <v>4212403</v>
      </c>
    </row>
    <row r="4503" spans="1:5" x14ac:dyDescent="0.35">
      <c r="A4503">
        <v>4212502</v>
      </c>
      <c r="B4503" t="s">
        <v>4650</v>
      </c>
      <c r="C4503">
        <v>42</v>
      </c>
      <c r="D4503" t="s">
        <v>14</v>
      </c>
      <c r="E4503">
        <v>4212502</v>
      </c>
    </row>
    <row r="4504" spans="1:5" x14ac:dyDescent="0.35">
      <c r="A4504">
        <v>4212601</v>
      </c>
      <c r="B4504" t="s">
        <v>4651</v>
      </c>
      <c r="C4504">
        <v>42</v>
      </c>
      <c r="D4504" t="s">
        <v>14</v>
      </c>
      <c r="E4504">
        <v>4212601</v>
      </c>
    </row>
    <row r="4505" spans="1:5" x14ac:dyDescent="0.35">
      <c r="A4505">
        <v>4212650</v>
      </c>
      <c r="B4505" t="s">
        <v>4652</v>
      </c>
      <c r="C4505">
        <v>42</v>
      </c>
      <c r="D4505" t="s">
        <v>14</v>
      </c>
      <c r="E4505">
        <v>4212650</v>
      </c>
    </row>
    <row r="4506" spans="1:5" x14ac:dyDescent="0.35">
      <c r="A4506">
        <v>4212700</v>
      </c>
      <c r="B4506" t="s">
        <v>1919</v>
      </c>
      <c r="C4506">
        <v>42</v>
      </c>
      <c r="D4506" t="s">
        <v>14</v>
      </c>
      <c r="E4506">
        <v>4212700</v>
      </c>
    </row>
    <row r="4507" spans="1:5" x14ac:dyDescent="0.35">
      <c r="A4507">
        <v>4212809</v>
      </c>
      <c r="B4507" t="s">
        <v>4653</v>
      </c>
      <c r="C4507">
        <v>42</v>
      </c>
      <c r="D4507" t="s">
        <v>14</v>
      </c>
      <c r="E4507">
        <v>4212809</v>
      </c>
    </row>
    <row r="4508" spans="1:5" x14ac:dyDescent="0.35">
      <c r="A4508">
        <v>4212908</v>
      </c>
      <c r="B4508" t="s">
        <v>3934</v>
      </c>
      <c r="C4508">
        <v>42</v>
      </c>
      <c r="D4508" t="s">
        <v>14</v>
      </c>
      <c r="E4508">
        <v>4212908</v>
      </c>
    </row>
    <row r="4509" spans="1:5" x14ac:dyDescent="0.35">
      <c r="A4509">
        <v>4213005</v>
      </c>
      <c r="B4509" t="s">
        <v>4654</v>
      </c>
      <c r="C4509">
        <v>42</v>
      </c>
      <c r="D4509" t="s">
        <v>14</v>
      </c>
      <c r="E4509">
        <v>4213005</v>
      </c>
    </row>
    <row r="4510" spans="1:5" x14ac:dyDescent="0.35">
      <c r="A4510">
        <v>4213104</v>
      </c>
      <c r="B4510" t="s">
        <v>4655</v>
      </c>
      <c r="C4510">
        <v>42</v>
      </c>
      <c r="D4510" t="s">
        <v>14</v>
      </c>
      <c r="E4510">
        <v>4213104</v>
      </c>
    </row>
    <row r="4511" spans="1:5" x14ac:dyDescent="0.35">
      <c r="A4511">
        <v>4213153</v>
      </c>
      <c r="B4511" t="s">
        <v>4656</v>
      </c>
      <c r="C4511">
        <v>42</v>
      </c>
      <c r="D4511" t="s">
        <v>14</v>
      </c>
      <c r="E4511">
        <v>4213153</v>
      </c>
    </row>
    <row r="4512" spans="1:5" x14ac:dyDescent="0.35">
      <c r="A4512">
        <v>4213203</v>
      </c>
      <c r="B4512" t="s">
        <v>4657</v>
      </c>
      <c r="C4512">
        <v>42</v>
      </c>
      <c r="D4512" t="s">
        <v>14</v>
      </c>
      <c r="E4512">
        <v>4213203</v>
      </c>
    </row>
    <row r="4513" spans="1:5" x14ac:dyDescent="0.35">
      <c r="A4513">
        <v>4213302</v>
      </c>
      <c r="B4513" t="s">
        <v>4658</v>
      </c>
      <c r="C4513">
        <v>42</v>
      </c>
      <c r="D4513" t="s">
        <v>14</v>
      </c>
      <c r="E4513">
        <v>4213302</v>
      </c>
    </row>
    <row r="4514" spans="1:5" x14ac:dyDescent="0.35">
      <c r="A4514">
        <v>4213351</v>
      </c>
      <c r="B4514" t="s">
        <v>4659</v>
      </c>
      <c r="C4514">
        <v>42</v>
      </c>
      <c r="D4514" t="s">
        <v>14</v>
      </c>
      <c r="E4514">
        <v>4213351</v>
      </c>
    </row>
    <row r="4515" spans="1:5" x14ac:dyDescent="0.35">
      <c r="A4515">
        <v>4213401</v>
      </c>
      <c r="B4515" t="s">
        <v>4660</v>
      </c>
      <c r="C4515">
        <v>42</v>
      </c>
      <c r="D4515" t="s">
        <v>14</v>
      </c>
      <c r="E4515">
        <v>4213401</v>
      </c>
    </row>
    <row r="4516" spans="1:5" x14ac:dyDescent="0.35">
      <c r="A4516">
        <v>4213500</v>
      </c>
      <c r="B4516" t="s">
        <v>4661</v>
      </c>
      <c r="C4516">
        <v>42</v>
      </c>
      <c r="D4516" t="s">
        <v>14</v>
      </c>
      <c r="E4516">
        <v>4213500</v>
      </c>
    </row>
    <row r="4517" spans="1:5" x14ac:dyDescent="0.35">
      <c r="A4517">
        <v>4213609</v>
      </c>
      <c r="B4517" t="s">
        <v>4662</v>
      </c>
      <c r="C4517">
        <v>42</v>
      </c>
      <c r="D4517" t="s">
        <v>14</v>
      </c>
      <c r="E4517">
        <v>4213609</v>
      </c>
    </row>
    <row r="4518" spans="1:5" x14ac:dyDescent="0.35">
      <c r="A4518">
        <v>4213708</v>
      </c>
      <c r="B4518" t="s">
        <v>4663</v>
      </c>
      <c r="C4518">
        <v>42</v>
      </c>
      <c r="D4518" t="s">
        <v>14</v>
      </c>
      <c r="E4518">
        <v>4213708</v>
      </c>
    </row>
    <row r="4519" spans="1:5" x14ac:dyDescent="0.35">
      <c r="A4519">
        <v>4213807</v>
      </c>
      <c r="B4519" t="s">
        <v>3963</v>
      </c>
      <c r="C4519">
        <v>42</v>
      </c>
      <c r="D4519" t="s">
        <v>14</v>
      </c>
      <c r="E4519">
        <v>4213807</v>
      </c>
    </row>
    <row r="4520" spans="1:5" x14ac:dyDescent="0.35">
      <c r="A4520">
        <v>4213906</v>
      </c>
      <c r="B4520" t="s">
        <v>4664</v>
      </c>
      <c r="C4520">
        <v>42</v>
      </c>
      <c r="D4520" t="s">
        <v>14</v>
      </c>
      <c r="E4520">
        <v>4213906</v>
      </c>
    </row>
    <row r="4521" spans="1:5" x14ac:dyDescent="0.35">
      <c r="A4521">
        <v>4214003</v>
      </c>
      <c r="B4521" t="s">
        <v>4665</v>
      </c>
      <c r="C4521">
        <v>42</v>
      </c>
      <c r="D4521" t="s">
        <v>14</v>
      </c>
      <c r="E4521">
        <v>4214003</v>
      </c>
    </row>
    <row r="4522" spans="1:5" x14ac:dyDescent="0.35">
      <c r="A4522">
        <v>4214102</v>
      </c>
      <c r="B4522" t="s">
        <v>4666</v>
      </c>
      <c r="C4522">
        <v>42</v>
      </c>
      <c r="D4522" t="s">
        <v>14</v>
      </c>
      <c r="E4522">
        <v>4214102</v>
      </c>
    </row>
    <row r="4523" spans="1:5" x14ac:dyDescent="0.35">
      <c r="A4523">
        <v>4214151</v>
      </c>
      <c r="B4523" t="s">
        <v>4667</v>
      </c>
      <c r="C4523">
        <v>42</v>
      </c>
      <c r="D4523" t="s">
        <v>14</v>
      </c>
      <c r="E4523">
        <v>4214151</v>
      </c>
    </row>
    <row r="4524" spans="1:5" x14ac:dyDescent="0.35">
      <c r="A4524">
        <v>4214201</v>
      </c>
      <c r="B4524" t="s">
        <v>4668</v>
      </c>
      <c r="C4524">
        <v>42</v>
      </c>
      <c r="D4524" t="s">
        <v>14</v>
      </c>
      <c r="E4524">
        <v>4214201</v>
      </c>
    </row>
    <row r="4525" spans="1:5" x14ac:dyDescent="0.35">
      <c r="A4525">
        <v>4214300</v>
      </c>
      <c r="B4525" t="s">
        <v>4669</v>
      </c>
      <c r="C4525">
        <v>42</v>
      </c>
      <c r="D4525" t="s">
        <v>14</v>
      </c>
      <c r="E4525">
        <v>4214300</v>
      </c>
    </row>
    <row r="4526" spans="1:5" x14ac:dyDescent="0.35">
      <c r="A4526">
        <v>4214409</v>
      </c>
      <c r="B4526" t="s">
        <v>4670</v>
      </c>
      <c r="C4526">
        <v>42</v>
      </c>
      <c r="D4526" t="s">
        <v>14</v>
      </c>
      <c r="E4526">
        <v>4214409</v>
      </c>
    </row>
    <row r="4527" spans="1:5" x14ac:dyDescent="0.35">
      <c r="A4527">
        <v>4214508</v>
      </c>
      <c r="B4527" t="s">
        <v>4671</v>
      </c>
      <c r="C4527">
        <v>42</v>
      </c>
      <c r="D4527" t="s">
        <v>14</v>
      </c>
      <c r="E4527">
        <v>4214508</v>
      </c>
    </row>
    <row r="4528" spans="1:5" x14ac:dyDescent="0.35">
      <c r="A4528">
        <v>4214607</v>
      </c>
      <c r="B4528" t="s">
        <v>4672</v>
      </c>
      <c r="C4528">
        <v>42</v>
      </c>
      <c r="D4528" t="s">
        <v>14</v>
      </c>
      <c r="E4528">
        <v>4214607</v>
      </c>
    </row>
    <row r="4529" spans="1:5" x14ac:dyDescent="0.35">
      <c r="A4529">
        <v>4214706</v>
      </c>
      <c r="B4529" t="s">
        <v>4673</v>
      </c>
      <c r="C4529">
        <v>42</v>
      </c>
      <c r="D4529" t="s">
        <v>14</v>
      </c>
      <c r="E4529">
        <v>4214706</v>
      </c>
    </row>
    <row r="4530" spans="1:5" x14ac:dyDescent="0.35">
      <c r="A4530">
        <v>4214805</v>
      </c>
      <c r="B4530" t="s">
        <v>4674</v>
      </c>
      <c r="C4530">
        <v>42</v>
      </c>
      <c r="D4530" t="s">
        <v>14</v>
      </c>
      <c r="E4530">
        <v>4214805</v>
      </c>
    </row>
    <row r="4531" spans="1:5" x14ac:dyDescent="0.35">
      <c r="A4531">
        <v>4214904</v>
      </c>
      <c r="B4531" t="s">
        <v>4675</v>
      </c>
      <c r="C4531">
        <v>42</v>
      </c>
      <c r="D4531" t="s">
        <v>14</v>
      </c>
      <c r="E4531">
        <v>4214904</v>
      </c>
    </row>
    <row r="4532" spans="1:5" x14ac:dyDescent="0.35">
      <c r="A4532">
        <v>4215000</v>
      </c>
      <c r="B4532" t="s">
        <v>4676</v>
      </c>
      <c r="C4532">
        <v>42</v>
      </c>
      <c r="D4532" t="s">
        <v>14</v>
      </c>
      <c r="E4532">
        <v>4215000</v>
      </c>
    </row>
    <row r="4533" spans="1:5" x14ac:dyDescent="0.35">
      <c r="A4533">
        <v>4215059</v>
      </c>
      <c r="B4533" t="s">
        <v>4677</v>
      </c>
      <c r="C4533">
        <v>42</v>
      </c>
      <c r="D4533" t="s">
        <v>14</v>
      </c>
      <c r="E4533">
        <v>4215059</v>
      </c>
    </row>
    <row r="4534" spans="1:5" x14ac:dyDescent="0.35">
      <c r="A4534">
        <v>4215075</v>
      </c>
      <c r="B4534" t="s">
        <v>4678</v>
      </c>
      <c r="C4534">
        <v>42</v>
      </c>
      <c r="D4534" t="s">
        <v>14</v>
      </c>
      <c r="E4534">
        <v>4215075</v>
      </c>
    </row>
    <row r="4535" spans="1:5" x14ac:dyDescent="0.35">
      <c r="A4535">
        <v>4215109</v>
      </c>
      <c r="B4535" t="s">
        <v>4679</v>
      </c>
      <c r="C4535">
        <v>42</v>
      </c>
      <c r="D4535" t="s">
        <v>14</v>
      </c>
      <c r="E4535">
        <v>4215109</v>
      </c>
    </row>
    <row r="4536" spans="1:5" x14ac:dyDescent="0.35">
      <c r="A4536">
        <v>4215208</v>
      </c>
      <c r="B4536" t="s">
        <v>4680</v>
      </c>
      <c r="C4536">
        <v>42</v>
      </c>
      <c r="D4536" t="s">
        <v>14</v>
      </c>
      <c r="E4536">
        <v>4215208</v>
      </c>
    </row>
    <row r="4537" spans="1:5" x14ac:dyDescent="0.35">
      <c r="A4537">
        <v>4215307</v>
      </c>
      <c r="B4537" t="s">
        <v>4681</v>
      </c>
      <c r="C4537">
        <v>42</v>
      </c>
      <c r="D4537" t="s">
        <v>14</v>
      </c>
      <c r="E4537">
        <v>4215307</v>
      </c>
    </row>
    <row r="4538" spans="1:5" x14ac:dyDescent="0.35">
      <c r="A4538">
        <v>4215356</v>
      </c>
      <c r="B4538" t="s">
        <v>4007</v>
      </c>
      <c r="C4538">
        <v>42</v>
      </c>
      <c r="D4538" t="s">
        <v>14</v>
      </c>
      <c r="E4538">
        <v>4215356</v>
      </c>
    </row>
    <row r="4539" spans="1:5" x14ac:dyDescent="0.35">
      <c r="A4539">
        <v>4215406</v>
      </c>
      <c r="B4539" t="s">
        <v>4682</v>
      </c>
      <c r="C4539">
        <v>42</v>
      </c>
      <c r="D4539" t="s">
        <v>14</v>
      </c>
      <c r="E4539">
        <v>4215406</v>
      </c>
    </row>
    <row r="4540" spans="1:5" x14ac:dyDescent="0.35">
      <c r="A4540">
        <v>4215455</v>
      </c>
      <c r="B4540" t="s">
        <v>4683</v>
      </c>
      <c r="C4540">
        <v>42</v>
      </c>
      <c r="D4540" t="s">
        <v>14</v>
      </c>
      <c r="E4540">
        <v>4215455</v>
      </c>
    </row>
    <row r="4541" spans="1:5" x14ac:dyDescent="0.35">
      <c r="A4541">
        <v>4215505</v>
      </c>
      <c r="B4541" t="s">
        <v>1756</v>
      </c>
      <c r="C4541">
        <v>42</v>
      </c>
      <c r="D4541" t="s">
        <v>14</v>
      </c>
      <c r="E4541">
        <v>4215505</v>
      </c>
    </row>
    <row r="4542" spans="1:5" x14ac:dyDescent="0.35">
      <c r="A4542">
        <v>4215554</v>
      </c>
      <c r="B4542" t="s">
        <v>982</v>
      </c>
      <c r="C4542">
        <v>42</v>
      </c>
      <c r="D4542" t="s">
        <v>14</v>
      </c>
      <c r="E4542">
        <v>4215554</v>
      </c>
    </row>
    <row r="4543" spans="1:5" x14ac:dyDescent="0.35">
      <c r="A4543">
        <v>4215604</v>
      </c>
      <c r="B4543" t="s">
        <v>2124</v>
      </c>
      <c r="C4543">
        <v>42</v>
      </c>
      <c r="D4543" t="s">
        <v>14</v>
      </c>
      <c r="E4543">
        <v>4215604</v>
      </c>
    </row>
    <row r="4544" spans="1:5" x14ac:dyDescent="0.35">
      <c r="A4544">
        <v>4215653</v>
      </c>
      <c r="B4544" t="s">
        <v>4684</v>
      </c>
      <c r="C4544">
        <v>42</v>
      </c>
      <c r="D4544" t="s">
        <v>14</v>
      </c>
      <c r="E4544">
        <v>4215653</v>
      </c>
    </row>
    <row r="4545" spans="1:5" x14ac:dyDescent="0.35">
      <c r="A4545">
        <v>4215679</v>
      </c>
      <c r="B4545" t="s">
        <v>1936</v>
      </c>
      <c r="C4545">
        <v>42</v>
      </c>
      <c r="D4545" t="s">
        <v>14</v>
      </c>
      <c r="E4545">
        <v>4215679</v>
      </c>
    </row>
    <row r="4546" spans="1:5" x14ac:dyDescent="0.35">
      <c r="A4546">
        <v>4215687</v>
      </c>
      <c r="B4546" t="s">
        <v>4685</v>
      </c>
      <c r="C4546">
        <v>42</v>
      </c>
      <c r="D4546" t="s">
        <v>14</v>
      </c>
      <c r="E4546">
        <v>4215687</v>
      </c>
    </row>
    <row r="4547" spans="1:5" x14ac:dyDescent="0.35">
      <c r="A4547">
        <v>4215695</v>
      </c>
      <c r="B4547" t="s">
        <v>4686</v>
      </c>
      <c r="C4547">
        <v>42</v>
      </c>
      <c r="D4547" t="s">
        <v>14</v>
      </c>
      <c r="E4547">
        <v>4215695</v>
      </c>
    </row>
    <row r="4548" spans="1:5" x14ac:dyDescent="0.35">
      <c r="A4548">
        <v>4215703</v>
      </c>
      <c r="B4548" t="s">
        <v>4687</v>
      </c>
      <c r="C4548">
        <v>42</v>
      </c>
      <c r="D4548" t="s">
        <v>14</v>
      </c>
      <c r="E4548">
        <v>4215703</v>
      </c>
    </row>
    <row r="4549" spans="1:5" x14ac:dyDescent="0.35">
      <c r="A4549">
        <v>4215752</v>
      </c>
      <c r="B4549" t="s">
        <v>4688</v>
      </c>
      <c r="C4549">
        <v>42</v>
      </c>
      <c r="D4549" t="s">
        <v>14</v>
      </c>
      <c r="E4549">
        <v>4215752</v>
      </c>
    </row>
    <row r="4550" spans="1:5" x14ac:dyDescent="0.35">
      <c r="A4550">
        <v>4215802</v>
      </c>
      <c r="B4550" t="s">
        <v>4689</v>
      </c>
      <c r="C4550">
        <v>42</v>
      </c>
      <c r="D4550" t="s">
        <v>14</v>
      </c>
      <c r="E4550">
        <v>4215802</v>
      </c>
    </row>
    <row r="4551" spans="1:5" x14ac:dyDescent="0.35">
      <c r="A4551">
        <v>4215901</v>
      </c>
      <c r="B4551" t="s">
        <v>4690</v>
      </c>
      <c r="C4551">
        <v>42</v>
      </c>
      <c r="D4551" t="s">
        <v>14</v>
      </c>
      <c r="E4551">
        <v>4215901</v>
      </c>
    </row>
    <row r="4552" spans="1:5" x14ac:dyDescent="0.35">
      <c r="A4552">
        <v>4216008</v>
      </c>
      <c r="B4552" t="s">
        <v>4045</v>
      </c>
      <c r="C4552">
        <v>42</v>
      </c>
      <c r="D4552" t="s">
        <v>14</v>
      </c>
      <c r="E4552">
        <v>4216008</v>
      </c>
    </row>
    <row r="4553" spans="1:5" x14ac:dyDescent="0.35">
      <c r="A4553">
        <v>4216057</v>
      </c>
      <c r="B4553" t="s">
        <v>4691</v>
      </c>
      <c r="C4553">
        <v>42</v>
      </c>
      <c r="D4553" t="s">
        <v>14</v>
      </c>
      <c r="E4553">
        <v>4216057</v>
      </c>
    </row>
    <row r="4554" spans="1:5" x14ac:dyDescent="0.35">
      <c r="A4554">
        <v>4216107</v>
      </c>
      <c r="B4554" t="s">
        <v>1764</v>
      </c>
      <c r="C4554">
        <v>42</v>
      </c>
      <c r="D4554" t="s">
        <v>14</v>
      </c>
      <c r="E4554">
        <v>4216107</v>
      </c>
    </row>
    <row r="4555" spans="1:5" x14ac:dyDescent="0.35">
      <c r="A4555">
        <v>4216206</v>
      </c>
      <c r="B4555" t="s">
        <v>4692</v>
      </c>
      <c r="C4555">
        <v>42</v>
      </c>
      <c r="D4555" t="s">
        <v>14</v>
      </c>
      <c r="E4555">
        <v>4216206</v>
      </c>
    </row>
    <row r="4556" spans="1:5" x14ac:dyDescent="0.35">
      <c r="A4556">
        <v>4216255</v>
      </c>
      <c r="B4556" t="s">
        <v>4693</v>
      </c>
      <c r="C4556">
        <v>42</v>
      </c>
      <c r="D4556" t="s">
        <v>14</v>
      </c>
      <c r="E4556">
        <v>4216255</v>
      </c>
    </row>
    <row r="4557" spans="1:5" x14ac:dyDescent="0.35">
      <c r="A4557">
        <v>4216305</v>
      </c>
      <c r="B4557" t="s">
        <v>999</v>
      </c>
      <c r="C4557">
        <v>42</v>
      </c>
      <c r="D4557" t="s">
        <v>14</v>
      </c>
      <c r="E4557">
        <v>4216305</v>
      </c>
    </row>
    <row r="4558" spans="1:5" x14ac:dyDescent="0.35">
      <c r="A4558">
        <v>4216354</v>
      </c>
      <c r="B4558" t="s">
        <v>4694</v>
      </c>
      <c r="C4558">
        <v>42</v>
      </c>
      <c r="D4558" t="s">
        <v>14</v>
      </c>
      <c r="E4558">
        <v>4216354</v>
      </c>
    </row>
    <row r="4559" spans="1:5" x14ac:dyDescent="0.35">
      <c r="A4559">
        <v>4216404</v>
      </c>
      <c r="B4559" t="s">
        <v>4695</v>
      </c>
      <c r="C4559">
        <v>42</v>
      </c>
      <c r="D4559" t="s">
        <v>14</v>
      </c>
      <c r="E4559">
        <v>4216404</v>
      </c>
    </row>
    <row r="4560" spans="1:5" x14ac:dyDescent="0.35">
      <c r="A4560">
        <v>4216503</v>
      </c>
      <c r="B4560" t="s">
        <v>4696</v>
      </c>
      <c r="C4560">
        <v>42</v>
      </c>
      <c r="D4560" t="s">
        <v>14</v>
      </c>
      <c r="E4560">
        <v>4216503</v>
      </c>
    </row>
    <row r="4561" spans="1:5" x14ac:dyDescent="0.35">
      <c r="A4561">
        <v>4216602</v>
      </c>
      <c r="B4561" t="s">
        <v>4697</v>
      </c>
      <c r="C4561">
        <v>42</v>
      </c>
      <c r="D4561" t="s">
        <v>14</v>
      </c>
      <c r="E4561">
        <v>4216602</v>
      </c>
    </row>
    <row r="4562" spans="1:5" x14ac:dyDescent="0.35">
      <c r="A4562">
        <v>4216701</v>
      </c>
      <c r="B4562" t="s">
        <v>4698</v>
      </c>
      <c r="C4562">
        <v>42</v>
      </c>
      <c r="D4562" t="s">
        <v>14</v>
      </c>
      <c r="E4562">
        <v>4216701</v>
      </c>
    </row>
    <row r="4563" spans="1:5" x14ac:dyDescent="0.35">
      <c r="A4563">
        <v>4216800</v>
      </c>
      <c r="B4563" t="s">
        <v>4699</v>
      </c>
      <c r="C4563">
        <v>42</v>
      </c>
      <c r="D4563" t="s">
        <v>14</v>
      </c>
      <c r="E4563">
        <v>4216800</v>
      </c>
    </row>
    <row r="4564" spans="1:5" x14ac:dyDescent="0.35">
      <c r="A4564">
        <v>4216909</v>
      </c>
      <c r="B4564" t="s">
        <v>4700</v>
      </c>
      <c r="C4564">
        <v>42</v>
      </c>
      <c r="D4564" t="s">
        <v>14</v>
      </c>
      <c r="E4564">
        <v>4216909</v>
      </c>
    </row>
    <row r="4565" spans="1:5" x14ac:dyDescent="0.35">
      <c r="A4565">
        <v>4217006</v>
      </c>
      <c r="B4565" t="s">
        <v>4701</v>
      </c>
      <c r="C4565">
        <v>42</v>
      </c>
      <c r="D4565" t="s">
        <v>14</v>
      </c>
      <c r="E4565">
        <v>4217006</v>
      </c>
    </row>
    <row r="4566" spans="1:5" x14ac:dyDescent="0.35">
      <c r="A4566">
        <v>4217105</v>
      </c>
      <c r="B4566" t="s">
        <v>4702</v>
      </c>
      <c r="C4566">
        <v>42</v>
      </c>
      <c r="D4566" t="s">
        <v>14</v>
      </c>
      <c r="E4566">
        <v>4217105</v>
      </c>
    </row>
    <row r="4567" spans="1:5" x14ac:dyDescent="0.35">
      <c r="A4567">
        <v>4217154</v>
      </c>
      <c r="B4567" t="s">
        <v>4703</v>
      </c>
      <c r="C4567">
        <v>42</v>
      </c>
      <c r="D4567" t="s">
        <v>14</v>
      </c>
      <c r="E4567">
        <v>4217154</v>
      </c>
    </row>
    <row r="4568" spans="1:5" x14ac:dyDescent="0.35">
      <c r="A4568">
        <v>4217204</v>
      </c>
      <c r="B4568" t="s">
        <v>4704</v>
      </c>
      <c r="C4568">
        <v>42</v>
      </c>
      <c r="D4568" t="s">
        <v>14</v>
      </c>
      <c r="E4568">
        <v>4217204</v>
      </c>
    </row>
    <row r="4569" spans="1:5" x14ac:dyDescent="0.35">
      <c r="A4569">
        <v>4217253</v>
      </c>
      <c r="B4569" t="s">
        <v>4705</v>
      </c>
      <c r="C4569">
        <v>42</v>
      </c>
      <c r="D4569" t="s">
        <v>14</v>
      </c>
      <c r="E4569">
        <v>4217253</v>
      </c>
    </row>
    <row r="4570" spans="1:5" x14ac:dyDescent="0.35">
      <c r="A4570">
        <v>4217303</v>
      </c>
      <c r="B4570" t="s">
        <v>4706</v>
      </c>
      <c r="C4570">
        <v>42</v>
      </c>
      <c r="D4570" t="s">
        <v>14</v>
      </c>
      <c r="E4570">
        <v>4217303</v>
      </c>
    </row>
    <row r="4571" spans="1:5" x14ac:dyDescent="0.35">
      <c r="A4571">
        <v>4217402</v>
      </c>
      <c r="B4571" t="s">
        <v>4707</v>
      </c>
      <c r="C4571">
        <v>42</v>
      </c>
      <c r="D4571" t="s">
        <v>14</v>
      </c>
      <c r="E4571">
        <v>4217402</v>
      </c>
    </row>
    <row r="4572" spans="1:5" x14ac:dyDescent="0.35">
      <c r="A4572">
        <v>4217501</v>
      </c>
      <c r="B4572" t="s">
        <v>4708</v>
      </c>
      <c r="C4572">
        <v>42</v>
      </c>
      <c r="D4572" t="s">
        <v>14</v>
      </c>
      <c r="E4572">
        <v>4217501</v>
      </c>
    </row>
    <row r="4573" spans="1:5" x14ac:dyDescent="0.35">
      <c r="A4573">
        <v>4217550</v>
      </c>
      <c r="B4573" t="s">
        <v>4709</v>
      </c>
      <c r="C4573">
        <v>42</v>
      </c>
      <c r="D4573" t="s">
        <v>14</v>
      </c>
      <c r="E4573">
        <v>4217550</v>
      </c>
    </row>
    <row r="4574" spans="1:5" x14ac:dyDescent="0.35">
      <c r="A4574">
        <v>4217600</v>
      </c>
      <c r="B4574" t="s">
        <v>4710</v>
      </c>
      <c r="C4574">
        <v>42</v>
      </c>
      <c r="D4574" t="s">
        <v>14</v>
      </c>
      <c r="E4574">
        <v>4217600</v>
      </c>
    </row>
    <row r="4575" spans="1:5" x14ac:dyDescent="0.35">
      <c r="A4575">
        <v>4217709</v>
      </c>
      <c r="B4575" t="s">
        <v>4711</v>
      </c>
      <c r="C4575">
        <v>42</v>
      </c>
      <c r="D4575" t="s">
        <v>14</v>
      </c>
      <c r="E4575">
        <v>4217709</v>
      </c>
    </row>
    <row r="4576" spans="1:5" x14ac:dyDescent="0.35">
      <c r="A4576">
        <v>4217758</v>
      </c>
      <c r="B4576" t="s">
        <v>4712</v>
      </c>
      <c r="C4576">
        <v>42</v>
      </c>
      <c r="D4576" t="s">
        <v>14</v>
      </c>
      <c r="E4576">
        <v>4217758</v>
      </c>
    </row>
    <row r="4577" spans="1:5" x14ac:dyDescent="0.35">
      <c r="A4577">
        <v>4217808</v>
      </c>
      <c r="B4577" t="s">
        <v>4713</v>
      </c>
      <c r="C4577">
        <v>42</v>
      </c>
      <c r="D4577" t="s">
        <v>14</v>
      </c>
      <c r="E4577">
        <v>4217808</v>
      </c>
    </row>
    <row r="4578" spans="1:5" x14ac:dyDescent="0.35">
      <c r="A4578">
        <v>4217907</v>
      </c>
      <c r="B4578" t="s">
        <v>1587</v>
      </c>
      <c r="C4578">
        <v>42</v>
      </c>
      <c r="D4578" t="s">
        <v>14</v>
      </c>
      <c r="E4578">
        <v>4217907</v>
      </c>
    </row>
    <row r="4579" spans="1:5" x14ac:dyDescent="0.35">
      <c r="A4579">
        <v>4217956</v>
      </c>
      <c r="B4579" t="s">
        <v>4714</v>
      </c>
      <c r="C4579">
        <v>42</v>
      </c>
      <c r="D4579" t="s">
        <v>14</v>
      </c>
      <c r="E4579">
        <v>4217956</v>
      </c>
    </row>
    <row r="4580" spans="1:5" x14ac:dyDescent="0.35">
      <c r="A4580">
        <v>4218004</v>
      </c>
      <c r="B4580" t="s">
        <v>4715</v>
      </c>
      <c r="C4580">
        <v>42</v>
      </c>
      <c r="D4580" t="s">
        <v>14</v>
      </c>
      <c r="E4580">
        <v>4218004</v>
      </c>
    </row>
    <row r="4581" spans="1:5" x14ac:dyDescent="0.35">
      <c r="A4581">
        <v>4218103</v>
      </c>
      <c r="B4581" t="s">
        <v>4716</v>
      </c>
      <c r="C4581">
        <v>42</v>
      </c>
      <c r="D4581" t="s">
        <v>14</v>
      </c>
      <c r="E4581">
        <v>4218103</v>
      </c>
    </row>
    <row r="4582" spans="1:5" x14ac:dyDescent="0.35">
      <c r="A4582">
        <v>4218202</v>
      </c>
      <c r="B4582" t="s">
        <v>4717</v>
      </c>
      <c r="C4582">
        <v>42</v>
      </c>
      <c r="D4582" t="s">
        <v>14</v>
      </c>
      <c r="E4582">
        <v>4218202</v>
      </c>
    </row>
    <row r="4583" spans="1:5" x14ac:dyDescent="0.35">
      <c r="A4583">
        <v>4218251</v>
      </c>
      <c r="B4583" t="s">
        <v>4718</v>
      </c>
      <c r="C4583">
        <v>42</v>
      </c>
      <c r="D4583" t="s">
        <v>14</v>
      </c>
      <c r="E4583">
        <v>4218251</v>
      </c>
    </row>
    <row r="4584" spans="1:5" x14ac:dyDescent="0.35">
      <c r="A4584">
        <v>4218301</v>
      </c>
      <c r="B4584" t="s">
        <v>4719</v>
      </c>
      <c r="C4584">
        <v>42</v>
      </c>
      <c r="D4584" t="s">
        <v>14</v>
      </c>
      <c r="E4584">
        <v>4218301</v>
      </c>
    </row>
    <row r="4585" spans="1:5" x14ac:dyDescent="0.35">
      <c r="A4585">
        <v>4218350</v>
      </c>
      <c r="B4585" t="s">
        <v>4720</v>
      </c>
      <c r="C4585">
        <v>42</v>
      </c>
      <c r="D4585" t="s">
        <v>14</v>
      </c>
      <c r="E4585">
        <v>4218350</v>
      </c>
    </row>
    <row r="4586" spans="1:5" x14ac:dyDescent="0.35">
      <c r="A4586">
        <v>4218400</v>
      </c>
      <c r="B4586" t="s">
        <v>4721</v>
      </c>
      <c r="C4586">
        <v>42</v>
      </c>
      <c r="D4586" t="s">
        <v>14</v>
      </c>
      <c r="E4586">
        <v>4218400</v>
      </c>
    </row>
    <row r="4587" spans="1:5" x14ac:dyDescent="0.35">
      <c r="A4587">
        <v>4218509</v>
      </c>
      <c r="B4587" t="s">
        <v>4722</v>
      </c>
      <c r="C4587">
        <v>42</v>
      </c>
      <c r="D4587" t="s">
        <v>14</v>
      </c>
      <c r="E4587">
        <v>4218509</v>
      </c>
    </row>
    <row r="4588" spans="1:5" x14ac:dyDescent="0.35">
      <c r="A4588">
        <v>4218608</v>
      </c>
      <c r="B4588" t="s">
        <v>4723</v>
      </c>
      <c r="C4588">
        <v>42</v>
      </c>
      <c r="D4588" t="s">
        <v>14</v>
      </c>
      <c r="E4588">
        <v>4218608</v>
      </c>
    </row>
    <row r="4589" spans="1:5" x14ac:dyDescent="0.35">
      <c r="A4589">
        <v>4218707</v>
      </c>
      <c r="B4589" t="s">
        <v>4724</v>
      </c>
      <c r="C4589">
        <v>42</v>
      </c>
      <c r="D4589" t="s">
        <v>14</v>
      </c>
      <c r="E4589">
        <v>4218707</v>
      </c>
    </row>
    <row r="4590" spans="1:5" x14ac:dyDescent="0.35">
      <c r="A4590">
        <v>4218756</v>
      </c>
      <c r="B4590" t="s">
        <v>4725</v>
      </c>
      <c r="C4590">
        <v>42</v>
      </c>
      <c r="D4590" t="s">
        <v>14</v>
      </c>
      <c r="E4590">
        <v>4218756</v>
      </c>
    </row>
    <row r="4591" spans="1:5" x14ac:dyDescent="0.35">
      <c r="A4591">
        <v>4218806</v>
      </c>
      <c r="B4591" t="s">
        <v>4469</v>
      </c>
      <c r="C4591">
        <v>42</v>
      </c>
      <c r="D4591" t="s">
        <v>14</v>
      </c>
      <c r="E4591">
        <v>4218806</v>
      </c>
    </row>
    <row r="4592" spans="1:5" x14ac:dyDescent="0.35">
      <c r="A4592">
        <v>4218855</v>
      </c>
      <c r="B4592" t="s">
        <v>4726</v>
      </c>
      <c r="C4592">
        <v>42</v>
      </c>
      <c r="D4592" t="s">
        <v>14</v>
      </c>
      <c r="E4592">
        <v>4218855</v>
      </c>
    </row>
    <row r="4593" spans="1:5" x14ac:dyDescent="0.35">
      <c r="A4593">
        <v>4218905</v>
      </c>
      <c r="B4593" t="s">
        <v>4727</v>
      </c>
      <c r="C4593">
        <v>42</v>
      </c>
      <c r="D4593" t="s">
        <v>14</v>
      </c>
      <c r="E4593">
        <v>4218905</v>
      </c>
    </row>
    <row r="4594" spans="1:5" x14ac:dyDescent="0.35">
      <c r="A4594">
        <v>4218954</v>
      </c>
      <c r="B4594" t="s">
        <v>4728</v>
      </c>
      <c r="C4594">
        <v>42</v>
      </c>
      <c r="D4594" t="s">
        <v>14</v>
      </c>
      <c r="E4594">
        <v>4218954</v>
      </c>
    </row>
    <row r="4595" spans="1:5" x14ac:dyDescent="0.35">
      <c r="A4595">
        <v>4219002</v>
      </c>
      <c r="B4595" t="s">
        <v>4729</v>
      </c>
      <c r="C4595">
        <v>42</v>
      </c>
      <c r="D4595" t="s">
        <v>14</v>
      </c>
      <c r="E4595">
        <v>4219002</v>
      </c>
    </row>
    <row r="4596" spans="1:5" x14ac:dyDescent="0.35">
      <c r="A4596">
        <v>4219101</v>
      </c>
      <c r="B4596" t="s">
        <v>4730</v>
      </c>
      <c r="C4596">
        <v>42</v>
      </c>
      <c r="D4596" t="s">
        <v>14</v>
      </c>
      <c r="E4596">
        <v>4219101</v>
      </c>
    </row>
    <row r="4597" spans="1:5" x14ac:dyDescent="0.35">
      <c r="A4597">
        <v>4219150</v>
      </c>
      <c r="B4597" t="s">
        <v>4119</v>
      </c>
      <c r="C4597">
        <v>42</v>
      </c>
      <c r="D4597" t="s">
        <v>14</v>
      </c>
      <c r="E4597">
        <v>4219150</v>
      </c>
    </row>
    <row r="4598" spans="1:5" x14ac:dyDescent="0.35">
      <c r="A4598">
        <v>4219176</v>
      </c>
      <c r="B4598" t="s">
        <v>3338</v>
      </c>
      <c r="C4598">
        <v>42</v>
      </c>
      <c r="D4598" t="s">
        <v>14</v>
      </c>
      <c r="E4598">
        <v>4219176</v>
      </c>
    </row>
    <row r="4599" spans="1:5" x14ac:dyDescent="0.35">
      <c r="A4599">
        <v>4219200</v>
      </c>
      <c r="B4599" t="s">
        <v>4731</v>
      </c>
      <c r="C4599">
        <v>42</v>
      </c>
      <c r="D4599" t="s">
        <v>14</v>
      </c>
      <c r="E4599">
        <v>4219200</v>
      </c>
    </row>
    <row r="4600" spans="1:5" x14ac:dyDescent="0.35">
      <c r="A4600">
        <v>4219309</v>
      </c>
      <c r="B4600" t="s">
        <v>312</v>
      </c>
      <c r="C4600">
        <v>42</v>
      </c>
      <c r="D4600" t="s">
        <v>14</v>
      </c>
      <c r="E4600">
        <v>4219309</v>
      </c>
    </row>
    <row r="4601" spans="1:5" x14ac:dyDescent="0.35">
      <c r="A4601">
        <v>4219358</v>
      </c>
      <c r="B4601" t="s">
        <v>4732</v>
      </c>
      <c r="C4601">
        <v>42</v>
      </c>
      <c r="D4601" t="s">
        <v>14</v>
      </c>
      <c r="E4601">
        <v>4219358</v>
      </c>
    </row>
    <row r="4602" spans="1:5" x14ac:dyDescent="0.35">
      <c r="A4602">
        <v>4219408</v>
      </c>
      <c r="B4602" t="s">
        <v>4733</v>
      </c>
      <c r="C4602">
        <v>42</v>
      </c>
      <c r="D4602" t="s">
        <v>14</v>
      </c>
      <c r="E4602">
        <v>4219408</v>
      </c>
    </row>
    <row r="4603" spans="1:5" x14ac:dyDescent="0.35">
      <c r="A4603">
        <v>4219507</v>
      </c>
      <c r="B4603" t="s">
        <v>4734</v>
      </c>
      <c r="C4603">
        <v>42</v>
      </c>
      <c r="D4603" t="s">
        <v>14</v>
      </c>
      <c r="E4603">
        <v>4219507</v>
      </c>
    </row>
    <row r="4604" spans="1:5" x14ac:dyDescent="0.35">
      <c r="A4604">
        <v>4219606</v>
      </c>
      <c r="B4604" t="s">
        <v>4735</v>
      </c>
      <c r="C4604">
        <v>42</v>
      </c>
      <c r="D4604" t="s">
        <v>14</v>
      </c>
      <c r="E4604">
        <v>4219606</v>
      </c>
    </row>
    <row r="4605" spans="1:5" x14ac:dyDescent="0.35">
      <c r="A4605">
        <v>4219705</v>
      </c>
      <c r="B4605" t="s">
        <v>4736</v>
      </c>
      <c r="C4605">
        <v>42</v>
      </c>
      <c r="D4605" t="s">
        <v>14</v>
      </c>
      <c r="E4605">
        <v>4219705</v>
      </c>
    </row>
    <row r="4606" spans="1:5" x14ac:dyDescent="0.35">
      <c r="A4606">
        <v>4219853</v>
      </c>
      <c r="B4606" t="s">
        <v>4737</v>
      </c>
      <c r="C4606">
        <v>42</v>
      </c>
      <c r="D4606" t="s">
        <v>14</v>
      </c>
      <c r="E4606">
        <v>4219853</v>
      </c>
    </row>
    <row r="4607" spans="1:5" x14ac:dyDescent="0.35">
      <c r="A4607">
        <v>4220000</v>
      </c>
      <c r="B4607" t="s">
        <v>4738</v>
      </c>
      <c r="C4607">
        <v>42</v>
      </c>
      <c r="D4607" t="s">
        <v>14</v>
      </c>
      <c r="E4607">
        <v>4220000</v>
      </c>
    </row>
    <row r="4608" spans="1:5" x14ac:dyDescent="0.35">
      <c r="A4608">
        <v>4300001</v>
      </c>
      <c r="B4608" t="s">
        <v>4739</v>
      </c>
      <c r="C4608">
        <v>43</v>
      </c>
      <c r="D4608" t="s">
        <v>13</v>
      </c>
      <c r="E4608">
        <v>4300001</v>
      </c>
    </row>
    <row r="4609" spans="1:5" x14ac:dyDescent="0.35">
      <c r="A4609">
        <v>4300002</v>
      </c>
      <c r="B4609" t="s">
        <v>2945</v>
      </c>
      <c r="C4609">
        <v>43</v>
      </c>
      <c r="D4609" t="s">
        <v>13</v>
      </c>
      <c r="E4609">
        <v>4300002</v>
      </c>
    </row>
    <row r="4610" spans="1:5" x14ac:dyDescent="0.35">
      <c r="A4610">
        <v>4300034</v>
      </c>
      <c r="B4610" t="s">
        <v>4740</v>
      </c>
      <c r="C4610">
        <v>43</v>
      </c>
      <c r="D4610" t="s">
        <v>13</v>
      </c>
      <c r="E4610">
        <v>4300034</v>
      </c>
    </row>
    <row r="4611" spans="1:5" x14ac:dyDescent="0.35">
      <c r="A4611">
        <v>4300059</v>
      </c>
      <c r="B4611" t="s">
        <v>4741</v>
      </c>
      <c r="C4611">
        <v>43</v>
      </c>
      <c r="D4611" t="s">
        <v>13</v>
      </c>
      <c r="E4611">
        <v>4300059</v>
      </c>
    </row>
    <row r="4612" spans="1:5" x14ac:dyDescent="0.35">
      <c r="A4612">
        <v>4300109</v>
      </c>
      <c r="B4612" t="s">
        <v>4742</v>
      </c>
      <c r="C4612">
        <v>43</v>
      </c>
      <c r="D4612" t="s">
        <v>13</v>
      </c>
      <c r="E4612">
        <v>4300109</v>
      </c>
    </row>
    <row r="4613" spans="1:5" x14ac:dyDescent="0.35">
      <c r="A4613">
        <v>4300208</v>
      </c>
      <c r="B4613" t="s">
        <v>4743</v>
      </c>
      <c r="C4613">
        <v>43</v>
      </c>
      <c r="D4613" t="s">
        <v>13</v>
      </c>
      <c r="E4613">
        <v>4300208</v>
      </c>
    </row>
    <row r="4614" spans="1:5" x14ac:dyDescent="0.35">
      <c r="A4614">
        <v>4300307</v>
      </c>
      <c r="B4614" t="s">
        <v>4744</v>
      </c>
      <c r="C4614">
        <v>43</v>
      </c>
      <c r="D4614" t="s">
        <v>13</v>
      </c>
      <c r="E4614">
        <v>4300307</v>
      </c>
    </row>
    <row r="4615" spans="1:5" x14ac:dyDescent="0.35">
      <c r="A4615">
        <v>4300406</v>
      </c>
      <c r="B4615" t="s">
        <v>4745</v>
      </c>
      <c r="C4615">
        <v>43</v>
      </c>
      <c r="D4615" t="s">
        <v>13</v>
      </c>
      <c r="E4615">
        <v>4300406</v>
      </c>
    </row>
    <row r="4616" spans="1:5" x14ac:dyDescent="0.35">
      <c r="A4616">
        <v>4300455</v>
      </c>
      <c r="B4616" t="s">
        <v>4746</v>
      </c>
      <c r="C4616">
        <v>43</v>
      </c>
      <c r="D4616" t="s">
        <v>13</v>
      </c>
      <c r="E4616">
        <v>4300455</v>
      </c>
    </row>
    <row r="4617" spans="1:5" x14ac:dyDescent="0.35">
      <c r="A4617">
        <v>4300471</v>
      </c>
      <c r="B4617" t="s">
        <v>4747</v>
      </c>
      <c r="C4617">
        <v>43</v>
      </c>
      <c r="D4617" t="s">
        <v>13</v>
      </c>
      <c r="E4617">
        <v>4300471</v>
      </c>
    </row>
    <row r="4618" spans="1:5" x14ac:dyDescent="0.35">
      <c r="A4618">
        <v>4300505</v>
      </c>
      <c r="B4618" t="s">
        <v>4748</v>
      </c>
      <c r="C4618">
        <v>43</v>
      </c>
      <c r="D4618" t="s">
        <v>13</v>
      </c>
      <c r="E4618">
        <v>4300505</v>
      </c>
    </row>
    <row r="4619" spans="1:5" x14ac:dyDescent="0.35">
      <c r="A4619">
        <v>4300554</v>
      </c>
      <c r="B4619" t="s">
        <v>510</v>
      </c>
      <c r="C4619">
        <v>43</v>
      </c>
      <c r="D4619" t="s">
        <v>13</v>
      </c>
      <c r="E4619">
        <v>4300554</v>
      </c>
    </row>
    <row r="4620" spans="1:5" x14ac:dyDescent="0.35">
      <c r="A4620">
        <v>4300570</v>
      </c>
      <c r="B4620" t="s">
        <v>4749</v>
      </c>
      <c r="C4620">
        <v>43</v>
      </c>
      <c r="D4620" t="s">
        <v>13</v>
      </c>
      <c r="E4620">
        <v>4300570</v>
      </c>
    </row>
    <row r="4621" spans="1:5" x14ac:dyDescent="0.35">
      <c r="A4621">
        <v>4300604</v>
      </c>
      <c r="B4621" t="s">
        <v>691</v>
      </c>
      <c r="C4621">
        <v>43</v>
      </c>
      <c r="D4621" t="s">
        <v>13</v>
      </c>
      <c r="E4621">
        <v>4300604</v>
      </c>
    </row>
    <row r="4622" spans="1:5" x14ac:dyDescent="0.35">
      <c r="A4622">
        <v>4300638</v>
      </c>
      <c r="B4622" t="s">
        <v>4750</v>
      </c>
      <c r="C4622">
        <v>43</v>
      </c>
      <c r="D4622" t="s">
        <v>13</v>
      </c>
      <c r="E4622">
        <v>4300638</v>
      </c>
    </row>
    <row r="4623" spans="1:5" x14ac:dyDescent="0.35">
      <c r="A4623">
        <v>4300646</v>
      </c>
      <c r="B4623" t="s">
        <v>4751</v>
      </c>
      <c r="C4623">
        <v>43</v>
      </c>
      <c r="D4623" t="s">
        <v>13</v>
      </c>
      <c r="E4623">
        <v>4300646</v>
      </c>
    </row>
    <row r="4624" spans="1:5" x14ac:dyDescent="0.35">
      <c r="A4624">
        <v>4300661</v>
      </c>
      <c r="B4624" t="s">
        <v>4752</v>
      </c>
      <c r="C4624">
        <v>43</v>
      </c>
      <c r="D4624" t="s">
        <v>13</v>
      </c>
      <c r="E4624">
        <v>4300661</v>
      </c>
    </row>
    <row r="4625" spans="1:5" x14ac:dyDescent="0.35">
      <c r="A4625">
        <v>4300703</v>
      </c>
      <c r="B4625" t="s">
        <v>4753</v>
      </c>
      <c r="C4625">
        <v>43</v>
      </c>
      <c r="D4625" t="s">
        <v>13</v>
      </c>
      <c r="E4625">
        <v>4300703</v>
      </c>
    </row>
    <row r="4626" spans="1:5" x14ac:dyDescent="0.35">
      <c r="A4626">
        <v>4300802</v>
      </c>
      <c r="B4626" t="s">
        <v>4754</v>
      </c>
      <c r="C4626">
        <v>43</v>
      </c>
      <c r="D4626" t="s">
        <v>13</v>
      </c>
      <c r="E4626">
        <v>4300802</v>
      </c>
    </row>
    <row r="4627" spans="1:5" x14ac:dyDescent="0.35">
      <c r="A4627">
        <v>4300851</v>
      </c>
      <c r="B4627" t="s">
        <v>4755</v>
      </c>
      <c r="C4627">
        <v>43</v>
      </c>
      <c r="D4627" t="s">
        <v>13</v>
      </c>
      <c r="E4627">
        <v>4300851</v>
      </c>
    </row>
    <row r="4628" spans="1:5" x14ac:dyDescent="0.35">
      <c r="A4628">
        <v>4300877</v>
      </c>
      <c r="B4628" t="s">
        <v>4756</v>
      </c>
      <c r="C4628">
        <v>43</v>
      </c>
      <c r="D4628" t="s">
        <v>13</v>
      </c>
      <c r="E4628">
        <v>4300877</v>
      </c>
    </row>
    <row r="4629" spans="1:5" x14ac:dyDescent="0.35">
      <c r="A4629">
        <v>4300901</v>
      </c>
      <c r="B4629" t="s">
        <v>4757</v>
      </c>
      <c r="C4629">
        <v>43</v>
      </c>
      <c r="D4629" t="s">
        <v>13</v>
      </c>
      <c r="E4629">
        <v>4300901</v>
      </c>
    </row>
    <row r="4630" spans="1:5" x14ac:dyDescent="0.35">
      <c r="A4630">
        <v>4301008</v>
      </c>
      <c r="B4630" t="s">
        <v>4758</v>
      </c>
      <c r="C4630">
        <v>43</v>
      </c>
      <c r="D4630" t="s">
        <v>13</v>
      </c>
      <c r="E4630">
        <v>4301008</v>
      </c>
    </row>
    <row r="4631" spans="1:5" x14ac:dyDescent="0.35">
      <c r="A4631">
        <v>4301057</v>
      </c>
      <c r="B4631" t="s">
        <v>4759</v>
      </c>
      <c r="C4631">
        <v>43</v>
      </c>
      <c r="D4631" t="s">
        <v>13</v>
      </c>
      <c r="E4631">
        <v>4301057</v>
      </c>
    </row>
    <row r="4632" spans="1:5" x14ac:dyDescent="0.35">
      <c r="A4632">
        <v>4301073</v>
      </c>
      <c r="B4632" t="s">
        <v>4760</v>
      </c>
      <c r="C4632">
        <v>43</v>
      </c>
      <c r="D4632" t="s">
        <v>13</v>
      </c>
      <c r="E4632">
        <v>4301073</v>
      </c>
    </row>
    <row r="4633" spans="1:5" x14ac:dyDescent="0.35">
      <c r="A4633">
        <v>4301107</v>
      </c>
      <c r="B4633" t="s">
        <v>4761</v>
      </c>
      <c r="C4633">
        <v>43</v>
      </c>
      <c r="D4633" t="s">
        <v>13</v>
      </c>
      <c r="E4633">
        <v>4301107</v>
      </c>
    </row>
    <row r="4634" spans="1:5" x14ac:dyDescent="0.35">
      <c r="A4634">
        <v>4301206</v>
      </c>
      <c r="B4634" t="s">
        <v>4762</v>
      </c>
      <c r="C4634">
        <v>43</v>
      </c>
      <c r="D4634" t="s">
        <v>13</v>
      </c>
      <c r="E4634">
        <v>4301206</v>
      </c>
    </row>
    <row r="4635" spans="1:5" x14ac:dyDescent="0.35">
      <c r="A4635">
        <v>4301305</v>
      </c>
      <c r="B4635" t="s">
        <v>4763</v>
      </c>
      <c r="C4635">
        <v>43</v>
      </c>
      <c r="D4635" t="s">
        <v>13</v>
      </c>
      <c r="E4635">
        <v>4301305</v>
      </c>
    </row>
    <row r="4636" spans="1:5" x14ac:dyDescent="0.35">
      <c r="A4636">
        <v>4301404</v>
      </c>
      <c r="B4636" t="s">
        <v>4764</v>
      </c>
      <c r="C4636">
        <v>43</v>
      </c>
      <c r="D4636" t="s">
        <v>13</v>
      </c>
      <c r="E4636">
        <v>4301404</v>
      </c>
    </row>
    <row r="4637" spans="1:5" x14ac:dyDescent="0.35">
      <c r="A4637">
        <v>4301503</v>
      </c>
      <c r="B4637" t="s">
        <v>4765</v>
      </c>
      <c r="C4637">
        <v>43</v>
      </c>
      <c r="D4637" t="s">
        <v>13</v>
      </c>
      <c r="E4637">
        <v>4301503</v>
      </c>
    </row>
    <row r="4638" spans="1:5" x14ac:dyDescent="0.35">
      <c r="A4638">
        <v>4301552</v>
      </c>
      <c r="B4638" t="s">
        <v>4766</v>
      </c>
      <c r="C4638">
        <v>43</v>
      </c>
      <c r="D4638" t="s">
        <v>13</v>
      </c>
      <c r="E4638">
        <v>4301552</v>
      </c>
    </row>
    <row r="4639" spans="1:5" x14ac:dyDescent="0.35">
      <c r="A4639">
        <v>4301602</v>
      </c>
      <c r="B4639" t="s">
        <v>4767</v>
      </c>
      <c r="C4639">
        <v>43</v>
      </c>
      <c r="D4639" t="s">
        <v>13</v>
      </c>
      <c r="E4639">
        <v>4301602</v>
      </c>
    </row>
    <row r="4640" spans="1:5" x14ac:dyDescent="0.35">
      <c r="A4640">
        <v>4301636</v>
      </c>
      <c r="B4640" t="s">
        <v>4768</v>
      </c>
      <c r="C4640">
        <v>43</v>
      </c>
      <c r="D4640" t="s">
        <v>13</v>
      </c>
      <c r="E4640">
        <v>4301636</v>
      </c>
    </row>
    <row r="4641" spans="1:5" x14ac:dyDescent="0.35">
      <c r="A4641">
        <v>4301651</v>
      </c>
      <c r="B4641" t="s">
        <v>4769</v>
      </c>
      <c r="C4641">
        <v>43</v>
      </c>
      <c r="D4641" t="s">
        <v>13</v>
      </c>
      <c r="E4641">
        <v>4301651</v>
      </c>
    </row>
    <row r="4642" spans="1:5" x14ac:dyDescent="0.35">
      <c r="A4642">
        <v>4301701</v>
      </c>
      <c r="B4642" t="s">
        <v>4770</v>
      </c>
      <c r="C4642">
        <v>43</v>
      </c>
      <c r="D4642" t="s">
        <v>13</v>
      </c>
      <c r="E4642">
        <v>4301701</v>
      </c>
    </row>
    <row r="4643" spans="1:5" x14ac:dyDescent="0.35">
      <c r="A4643">
        <v>4301750</v>
      </c>
      <c r="B4643" t="s">
        <v>4771</v>
      </c>
      <c r="C4643">
        <v>43</v>
      </c>
      <c r="D4643" t="s">
        <v>13</v>
      </c>
      <c r="E4643">
        <v>4301750</v>
      </c>
    </row>
    <row r="4644" spans="1:5" x14ac:dyDescent="0.35">
      <c r="A4644">
        <v>4301800</v>
      </c>
      <c r="B4644" t="s">
        <v>4159</v>
      </c>
      <c r="C4644">
        <v>43</v>
      </c>
      <c r="D4644" t="s">
        <v>13</v>
      </c>
      <c r="E4644">
        <v>4301800</v>
      </c>
    </row>
    <row r="4645" spans="1:5" x14ac:dyDescent="0.35">
      <c r="A4645">
        <v>4301859</v>
      </c>
      <c r="B4645" t="s">
        <v>4772</v>
      </c>
      <c r="C4645">
        <v>43</v>
      </c>
      <c r="D4645" t="s">
        <v>13</v>
      </c>
      <c r="E4645">
        <v>4301859</v>
      </c>
    </row>
    <row r="4646" spans="1:5" x14ac:dyDescent="0.35">
      <c r="A4646">
        <v>4301875</v>
      </c>
      <c r="B4646" t="s">
        <v>4773</v>
      </c>
      <c r="C4646">
        <v>43</v>
      </c>
      <c r="D4646" t="s">
        <v>13</v>
      </c>
      <c r="E4646">
        <v>4301875</v>
      </c>
    </row>
    <row r="4647" spans="1:5" x14ac:dyDescent="0.35">
      <c r="A4647">
        <v>4301909</v>
      </c>
      <c r="B4647" t="s">
        <v>4774</v>
      </c>
      <c r="C4647">
        <v>43</v>
      </c>
      <c r="D4647" t="s">
        <v>13</v>
      </c>
      <c r="E4647">
        <v>4301909</v>
      </c>
    </row>
    <row r="4648" spans="1:5" x14ac:dyDescent="0.35">
      <c r="A4648">
        <v>4301925</v>
      </c>
      <c r="B4648" t="s">
        <v>4775</v>
      </c>
      <c r="C4648">
        <v>43</v>
      </c>
      <c r="D4648" t="s">
        <v>13</v>
      </c>
      <c r="E4648">
        <v>4301925</v>
      </c>
    </row>
    <row r="4649" spans="1:5" x14ac:dyDescent="0.35">
      <c r="A4649">
        <v>4301958</v>
      </c>
      <c r="B4649" t="s">
        <v>4776</v>
      </c>
      <c r="C4649">
        <v>43</v>
      </c>
      <c r="D4649" t="s">
        <v>13</v>
      </c>
      <c r="E4649">
        <v>4301958</v>
      </c>
    </row>
    <row r="4650" spans="1:5" x14ac:dyDescent="0.35">
      <c r="A4650">
        <v>4302006</v>
      </c>
      <c r="B4650" t="s">
        <v>4777</v>
      </c>
      <c r="C4650">
        <v>43</v>
      </c>
      <c r="D4650" t="s">
        <v>13</v>
      </c>
      <c r="E4650">
        <v>4302006</v>
      </c>
    </row>
    <row r="4651" spans="1:5" x14ac:dyDescent="0.35">
      <c r="A4651">
        <v>4302055</v>
      </c>
      <c r="B4651" t="s">
        <v>4778</v>
      </c>
      <c r="C4651">
        <v>43</v>
      </c>
      <c r="D4651" t="s">
        <v>13</v>
      </c>
      <c r="E4651">
        <v>4302055</v>
      </c>
    </row>
    <row r="4652" spans="1:5" x14ac:dyDescent="0.35">
      <c r="A4652">
        <v>4302105</v>
      </c>
      <c r="B4652" t="s">
        <v>4779</v>
      </c>
      <c r="C4652">
        <v>43</v>
      </c>
      <c r="D4652" t="s">
        <v>13</v>
      </c>
      <c r="E4652">
        <v>4302105</v>
      </c>
    </row>
    <row r="4653" spans="1:5" x14ac:dyDescent="0.35">
      <c r="A4653">
        <v>4302154</v>
      </c>
      <c r="B4653" t="s">
        <v>4780</v>
      </c>
      <c r="C4653">
        <v>43</v>
      </c>
      <c r="D4653" t="s">
        <v>13</v>
      </c>
      <c r="E4653">
        <v>4302154</v>
      </c>
    </row>
    <row r="4654" spans="1:5" x14ac:dyDescent="0.35">
      <c r="A4654">
        <v>4302204</v>
      </c>
      <c r="B4654" t="s">
        <v>4781</v>
      </c>
      <c r="C4654">
        <v>43</v>
      </c>
      <c r="D4654" t="s">
        <v>13</v>
      </c>
      <c r="E4654">
        <v>4302204</v>
      </c>
    </row>
    <row r="4655" spans="1:5" x14ac:dyDescent="0.35">
      <c r="A4655">
        <v>4302220</v>
      </c>
      <c r="B4655" t="s">
        <v>4782</v>
      </c>
      <c r="C4655">
        <v>43</v>
      </c>
      <c r="D4655" t="s">
        <v>13</v>
      </c>
      <c r="E4655">
        <v>4302220</v>
      </c>
    </row>
    <row r="4656" spans="1:5" x14ac:dyDescent="0.35">
      <c r="A4656">
        <v>4302238</v>
      </c>
      <c r="B4656" t="s">
        <v>4783</v>
      </c>
      <c r="C4656">
        <v>43</v>
      </c>
      <c r="D4656" t="s">
        <v>13</v>
      </c>
      <c r="E4656">
        <v>4302238</v>
      </c>
    </row>
    <row r="4657" spans="1:5" x14ac:dyDescent="0.35">
      <c r="A4657">
        <v>4302253</v>
      </c>
      <c r="B4657" t="s">
        <v>4784</v>
      </c>
      <c r="C4657">
        <v>43</v>
      </c>
      <c r="D4657" t="s">
        <v>13</v>
      </c>
      <c r="E4657">
        <v>4302253</v>
      </c>
    </row>
    <row r="4658" spans="1:5" x14ac:dyDescent="0.35">
      <c r="A4658">
        <v>4302303</v>
      </c>
      <c r="B4658" t="s">
        <v>1068</v>
      </c>
      <c r="C4658">
        <v>43</v>
      </c>
      <c r="D4658" t="s">
        <v>13</v>
      </c>
      <c r="E4658">
        <v>4302303</v>
      </c>
    </row>
    <row r="4659" spans="1:5" x14ac:dyDescent="0.35">
      <c r="A4659">
        <v>4302352</v>
      </c>
      <c r="B4659" t="s">
        <v>4785</v>
      </c>
      <c r="C4659">
        <v>43</v>
      </c>
      <c r="D4659" t="s">
        <v>13</v>
      </c>
      <c r="E4659">
        <v>4302352</v>
      </c>
    </row>
    <row r="4660" spans="1:5" x14ac:dyDescent="0.35">
      <c r="A4660">
        <v>4302378</v>
      </c>
      <c r="B4660" t="s">
        <v>4786</v>
      </c>
      <c r="C4660">
        <v>43</v>
      </c>
      <c r="D4660" t="s">
        <v>13</v>
      </c>
      <c r="E4660">
        <v>4302378</v>
      </c>
    </row>
    <row r="4661" spans="1:5" x14ac:dyDescent="0.35">
      <c r="A4661">
        <v>4302402</v>
      </c>
      <c r="B4661" t="s">
        <v>4787</v>
      </c>
      <c r="C4661">
        <v>43</v>
      </c>
      <c r="D4661" t="s">
        <v>13</v>
      </c>
      <c r="E4661">
        <v>4302402</v>
      </c>
    </row>
    <row r="4662" spans="1:5" x14ac:dyDescent="0.35">
      <c r="A4662">
        <v>4302451</v>
      </c>
      <c r="B4662" t="s">
        <v>4788</v>
      </c>
      <c r="C4662">
        <v>43</v>
      </c>
      <c r="D4662" t="s">
        <v>13</v>
      </c>
      <c r="E4662">
        <v>4302451</v>
      </c>
    </row>
    <row r="4663" spans="1:5" x14ac:dyDescent="0.35">
      <c r="A4663">
        <v>4302501</v>
      </c>
      <c r="B4663" t="s">
        <v>4789</v>
      </c>
      <c r="C4663">
        <v>43</v>
      </c>
      <c r="D4663" t="s">
        <v>13</v>
      </c>
      <c r="E4663">
        <v>4302501</v>
      </c>
    </row>
    <row r="4664" spans="1:5" x14ac:dyDescent="0.35">
      <c r="A4664">
        <v>4302584</v>
      </c>
      <c r="B4664" t="s">
        <v>4790</v>
      </c>
      <c r="C4664">
        <v>43</v>
      </c>
      <c r="D4664" t="s">
        <v>13</v>
      </c>
      <c r="E4664">
        <v>4302584</v>
      </c>
    </row>
    <row r="4665" spans="1:5" x14ac:dyDescent="0.35">
      <c r="A4665">
        <v>4302600</v>
      </c>
      <c r="B4665" t="s">
        <v>4791</v>
      </c>
      <c r="C4665">
        <v>43</v>
      </c>
      <c r="D4665" t="s">
        <v>13</v>
      </c>
      <c r="E4665">
        <v>4302600</v>
      </c>
    </row>
    <row r="4666" spans="1:5" x14ac:dyDescent="0.35">
      <c r="A4666">
        <v>4302659</v>
      </c>
      <c r="B4666" t="s">
        <v>4792</v>
      </c>
      <c r="C4666">
        <v>43</v>
      </c>
      <c r="D4666" t="s">
        <v>13</v>
      </c>
      <c r="E4666">
        <v>4302659</v>
      </c>
    </row>
    <row r="4667" spans="1:5" x14ac:dyDescent="0.35">
      <c r="A4667">
        <v>4302709</v>
      </c>
      <c r="B4667" t="s">
        <v>4793</v>
      </c>
      <c r="C4667">
        <v>43</v>
      </c>
      <c r="D4667" t="s">
        <v>13</v>
      </c>
      <c r="E4667">
        <v>4302709</v>
      </c>
    </row>
    <row r="4668" spans="1:5" x14ac:dyDescent="0.35">
      <c r="A4668">
        <v>4302808</v>
      </c>
      <c r="B4668" t="s">
        <v>4794</v>
      </c>
      <c r="C4668">
        <v>43</v>
      </c>
      <c r="D4668" t="s">
        <v>13</v>
      </c>
      <c r="E4668">
        <v>4302808</v>
      </c>
    </row>
    <row r="4669" spans="1:5" x14ac:dyDescent="0.35">
      <c r="A4669">
        <v>4302907</v>
      </c>
      <c r="B4669" t="s">
        <v>4795</v>
      </c>
      <c r="C4669">
        <v>43</v>
      </c>
      <c r="D4669" t="s">
        <v>13</v>
      </c>
      <c r="E4669">
        <v>4302907</v>
      </c>
    </row>
    <row r="4670" spans="1:5" x14ac:dyDescent="0.35">
      <c r="A4670">
        <v>4303004</v>
      </c>
      <c r="B4670" t="s">
        <v>345</v>
      </c>
      <c r="C4670">
        <v>43</v>
      </c>
      <c r="D4670" t="s">
        <v>13</v>
      </c>
      <c r="E4670">
        <v>4303004</v>
      </c>
    </row>
    <row r="4671" spans="1:5" x14ac:dyDescent="0.35">
      <c r="A4671">
        <v>4303103</v>
      </c>
      <c r="B4671" t="s">
        <v>714</v>
      </c>
      <c r="C4671">
        <v>43</v>
      </c>
      <c r="D4671" t="s">
        <v>13</v>
      </c>
      <c r="E4671">
        <v>4303103</v>
      </c>
    </row>
    <row r="4672" spans="1:5" x14ac:dyDescent="0.35">
      <c r="A4672">
        <v>4303202</v>
      </c>
      <c r="B4672" t="s">
        <v>4796</v>
      </c>
      <c r="C4672">
        <v>43</v>
      </c>
      <c r="D4672" t="s">
        <v>13</v>
      </c>
      <c r="E4672">
        <v>4303202</v>
      </c>
    </row>
    <row r="4673" spans="1:5" x14ac:dyDescent="0.35">
      <c r="A4673">
        <v>4303301</v>
      </c>
      <c r="B4673" t="s">
        <v>4797</v>
      </c>
      <c r="C4673">
        <v>43</v>
      </c>
      <c r="D4673" t="s">
        <v>13</v>
      </c>
      <c r="E4673">
        <v>4303301</v>
      </c>
    </row>
    <row r="4674" spans="1:5" x14ac:dyDescent="0.35">
      <c r="A4674">
        <v>4303400</v>
      </c>
      <c r="B4674" t="s">
        <v>1643</v>
      </c>
      <c r="C4674">
        <v>43</v>
      </c>
      <c r="D4674" t="s">
        <v>13</v>
      </c>
      <c r="E4674">
        <v>4303400</v>
      </c>
    </row>
    <row r="4675" spans="1:5" x14ac:dyDescent="0.35">
      <c r="A4675">
        <v>4303509</v>
      </c>
      <c r="B4675" t="s">
        <v>331</v>
      </c>
      <c r="C4675">
        <v>43</v>
      </c>
      <c r="D4675" t="s">
        <v>13</v>
      </c>
      <c r="E4675">
        <v>4303509</v>
      </c>
    </row>
    <row r="4676" spans="1:5" x14ac:dyDescent="0.35">
      <c r="A4676">
        <v>4303558</v>
      </c>
      <c r="B4676" t="s">
        <v>4798</v>
      </c>
      <c r="C4676">
        <v>43</v>
      </c>
      <c r="D4676" t="s">
        <v>13</v>
      </c>
      <c r="E4676">
        <v>4303558</v>
      </c>
    </row>
    <row r="4677" spans="1:5" x14ac:dyDescent="0.35">
      <c r="A4677">
        <v>4303608</v>
      </c>
      <c r="B4677" t="s">
        <v>4799</v>
      </c>
      <c r="C4677">
        <v>43</v>
      </c>
      <c r="D4677" t="s">
        <v>13</v>
      </c>
      <c r="E4677">
        <v>4303608</v>
      </c>
    </row>
    <row r="4678" spans="1:5" x14ac:dyDescent="0.35">
      <c r="A4678">
        <v>4303673</v>
      </c>
      <c r="B4678" t="s">
        <v>4800</v>
      </c>
      <c r="C4678">
        <v>43</v>
      </c>
      <c r="D4678" t="s">
        <v>13</v>
      </c>
      <c r="E4678">
        <v>4303673</v>
      </c>
    </row>
    <row r="4679" spans="1:5" x14ac:dyDescent="0.35">
      <c r="A4679">
        <v>4303707</v>
      </c>
      <c r="B4679" t="s">
        <v>4801</v>
      </c>
      <c r="C4679">
        <v>43</v>
      </c>
      <c r="D4679" t="s">
        <v>13</v>
      </c>
      <c r="E4679">
        <v>4303707</v>
      </c>
    </row>
    <row r="4680" spans="1:5" x14ac:dyDescent="0.35">
      <c r="A4680">
        <v>4303806</v>
      </c>
      <c r="B4680" t="s">
        <v>4802</v>
      </c>
      <c r="C4680">
        <v>43</v>
      </c>
      <c r="D4680" t="s">
        <v>13</v>
      </c>
      <c r="E4680">
        <v>4303806</v>
      </c>
    </row>
    <row r="4681" spans="1:5" x14ac:dyDescent="0.35">
      <c r="A4681">
        <v>4303905</v>
      </c>
      <c r="B4681" t="s">
        <v>4803</v>
      </c>
      <c r="C4681">
        <v>43</v>
      </c>
      <c r="D4681" t="s">
        <v>13</v>
      </c>
      <c r="E4681">
        <v>4303905</v>
      </c>
    </row>
    <row r="4682" spans="1:5" x14ac:dyDescent="0.35">
      <c r="A4682">
        <v>4304002</v>
      </c>
      <c r="B4682" t="s">
        <v>4804</v>
      </c>
      <c r="C4682">
        <v>43</v>
      </c>
      <c r="D4682" t="s">
        <v>13</v>
      </c>
      <c r="E4682">
        <v>4304002</v>
      </c>
    </row>
    <row r="4683" spans="1:5" x14ac:dyDescent="0.35">
      <c r="A4683">
        <v>4304101</v>
      </c>
      <c r="B4683" t="s">
        <v>4805</v>
      </c>
      <c r="C4683">
        <v>43</v>
      </c>
      <c r="D4683" t="s">
        <v>13</v>
      </c>
      <c r="E4683">
        <v>4304101</v>
      </c>
    </row>
    <row r="4684" spans="1:5" x14ac:dyDescent="0.35">
      <c r="A4684">
        <v>4304200</v>
      </c>
      <c r="B4684" t="s">
        <v>4806</v>
      </c>
      <c r="C4684">
        <v>43</v>
      </c>
      <c r="D4684" t="s">
        <v>13</v>
      </c>
      <c r="E4684">
        <v>4304200</v>
      </c>
    </row>
    <row r="4685" spans="1:5" x14ac:dyDescent="0.35">
      <c r="A4685">
        <v>4304309</v>
      </c>
      <c r="B4685" t="s">
        <v>4807</v>
      </c>
      <c r="C4685">
        <v>43</v>
      </c>
      <c r="D4685" t="s">
        <v>13</v>
      </c>
      <c r="E4685">
        <v>4304309</v>
      </c>
    </row>
    <row r="4686" spans="1:5" x14ac:dyDescent="0.35">
      <c r="A4686">
        <v>4304358</v>
      </c>
      <c r="B4686" t="s">
        <v>4808</v>
      </c>
      <c r="C4686">
        <v>43</v>
      </c>
      <c r="D4686" t="s">
        <v>13</v>
      </c>
      <c r="E4686">
        <v>4304358</v>
      </c>
    </row>
    <row r="4687" spans="1:5" x14ac:dyDescent="0.35">
      <c r="A4687">
        <v>4304408</v>
      </c>
      <c r="B4687" t="s">
        <v>4809</v>
      </c>
      <c r="C4687">
        <v>43</v>
      </c>
      <c r="D4687" t="s">
        <v>13</v>
      </c>
      <c r="E4687">
        <v>4304408</v>
      </c>
    </row>
    <row r="4688" spans="1:5" x14ac:dyDescent="0.35">
      <c r="A4688">
        <v>4304507</v>
      </c>
      <c r="B4688" t="s">
        <v>4810</v>
      </c>
      <c r="C4688">
        <v>43</v>
      </c>
      <c r="D4688" t="s">
        <v>13</v>
      </c>
      <c r="E4688">
        <v>4304507</v>
      </c>
    </row>
    <row r="4689" spans="1:5" x14ac:dyDescent="0.35">
      <c r="A4689">
        <v>4304606</v>
      </c>
      <c r="B4689" t="s">
        <v>308</v>
      </c>
      <c r="C4689">
        <v>43</v>
      </c>
      <c r="D4689" t="s">
        <v>13</v>
      </c>
      <c r="E4689">
        <v>4304606</v>
      </c>
    </row>
    <row r="4690" spans="1:5" x14ac:dyDescent="0.35">
      <c r="A4690">
        <v>4304614</v>
      </c>
      <c r="B4690" t="s">
        <v>4811</v>
      </c>
      <c r="C4690">
        <v>43</v>
      </c>
      <c r="D4690" t="s">
        <v>13</v>
      </c>
      <c r="E4690">
        <v>4304614</v>
      </c>
    </row>
    <row r="4691" spans="1:5" x14ac:dyDescent="0.35">
      <c r="A4691">
        <v>4304622</v>
      </c>
      <c r="B4691" t="s">
        <v>4812</v>
      </c>
      <c r="C4691">
        <v>43</v>
      </c>
      <c r="D4691" t="s">
        <v>13</v>
      </c>
      <c r="E4691">
        <v>4304622</v>
      </c>
    </row>
    <row r="4692" spans="1:5" x14ac:dyDescent="0.35">
      <c r="A4692">
        <v>4304630</v>
      </c>
      <c r="B4692" t="s">
        <v>4813</v>
      </c>
      <c r="C4692">
        <v>43</v>
      </c>
      <c r="D4692" t="s">
        <v>13</v>
      </c>
      <c r="E4692">
        <v>4304630</v>
      </c>
    </row>
    <row r="4693" spans="1:5" x14ac:dyDescent="0.35">
      <c r="A4693">
        <v>4304655</v>
      </c>
      <c r="B4693" t="s">
        <v>4814</v>
      </c>
      <c r="C4693">
        <v>43</v>
      </c>
      <c r="D4693" t="s">
        <v>13</v>
      </c>
      <c r="E4693">
        <v>4304655</v>
      </c>
    </row>
    <row r="4694" spans="1:5" x14ac:dyDescent="0.35">
      <c r="A4694">
        <v>4304663</v>
      </c>
      <c r="B4694" t="s">
        <v>4815</v>
      </c>
      <c r="C4694">
        <v>43</v>
      </c>
      <c r="D4694" t="s">
        <v>13</v>
      </c>
      <c r="E4694">
        <v>4304663</v>
      </c>
    </row>
    <row r="4695" spans="1:5" x14ac:dyDescent="0.35">
      <c r="A4695">
        <v>4304671</v>
      </c>
      <c r="B4695" t="s">
        <v>4816</v>
      </c>
      <c r="C4695">
        <v>43</v>
      </c>
      <c r="D4695" t="s">
        <v>13</v>
      </c>
      <c r="E4695">
        <v>4304671</v>
      </c>
    </row>
    <row r="4696" spans="1:5" x14ac:dyDescent="0.35">
      <c r="A4696">
        <v>4304689</v>
      </c>
      <c r="B4696" t="s">
        <v>4817</v>
      </c>
      <c r="C4696">
        <v>43</v>
      </c>
      <c r="D4696" t="s">
        <v>13</v>
      </c>
      <c r="E4696">
        <v>4304689</v>
      </c>
    </row>
    <row r="4697" spans="1:5" x14ac:dyDescent="0.35">
      <c r="A4697">
        <v>4304697</v>
      </c>
      <c r="B4697" t="s">
        <v>4818</v>
      </c>
      <c r="C4697">
        <v>43</v>
      </c>
      <c r="D4697" t="s">
        <v>13</v>
      </c>
      <c r="E4697">
        <v>4304697</v>
      </c>
    </row>
    <row r="4698" spans="1:5" x14ac:dyDescent="0.35">
      <c r="A4698">
        <v>4304705</v>
      </c>
      <c r="B4698" t="s">
        <v>4819</v>
      </c>
      <c r="C4698">
        <v>43</v>
      </c>
      <c r="D4698" t="s">
        <v>13</v>
      </c>
      <c r="E4698">
        <v>4304705</v>
      </c>
    </row>
    <row r="4699" spans="1:5" x14ac:dyDescent="0.35">
      <c r="A4699">
        <v>4304713</v>
      </c>
      <c r="B4699" t="s">
        <v>4820</v>
      </c>
      <c r="C4699">
        <v>43</v>
      </c>
      <c r="D4699" t="s">
        <v>13</v>
      </c>
      <c r="E4699">
        <v>4304713</v>
      </c>
    </row>
    <row r="4700" spans="1:5" x14ac:dyDescent="0.35">
      <c r="A4700">
        <v>4304804</v>
      </c>
      <c r="B4700" t="s">
        <v>4821</v>
      </c>
      <c r="C4700">
        <v>43</v>
      </c>
      <c r="D4700" t="s">
        <v>13</v>
      </c>
      <c r="E4700">
        <v>4304804</v>
      </c>
    </row>
    <row r="4701" spans="1:5" x14ac:dyDescent="0.35">
      <c r="A4701">
        <v>4304853</v>
      </c>
      <c r="B4701" t="s">
        <v>4822</v>
      </c>
      <c r="C4701">
        <v>43</v>
      </c>
      <c r="D4701" t="s">
        <v>13</v>
      </c>
      <c r="E4701">
        <v>4304853</v>
      </c>
    </row>
    <row r="4702" spans="1:5" x14ac:dyDescent="0.35">
      <c r="A4702">
        <v>4304903</v>
      </c>
      <c r="B4702" t="s">
        <v>4823</v>
      </c>
      <c r="C4702">
        <v>43</v>
      </c>
      <c r="D4702" t="s">
        <v>13</v>
      </c>
      <c r="E4702">
        <v>4304903</v>
      </c>
    </row>
    <row r="4703" spans="1:5" x14ac:dyDescent="0.35">
      <c r="A4703">
        <v>4304952</v>
      </c>
      <c r="B4703" t="s">
        <v>4824</v>
      </c>
      <c r="C4703">
        <v>43</v>
      </c>
      <c r="D4703" t="s">
        <v>13</v>
      </c>
      <c r="E4703">
        <v>4304952</v>
      </c>
    </row>
    <row r="4704" spans="1:5" x14ac:dyDescent="0.35">
      <c r="A4704">
        <v>4305009</v>
      </c>
      <c r="B4704" t="s">
        <v>4825</v>
      </c>
      <c r="C4704">
        <v>43</v>
      </c>
      <c r="D4704" t="s">
        <v>13</v>
      </c>
      <c r="E4704">
        <v>4305009</v>
      </c>
    </row>
    <row r="4705" spans="1:5" x14ac:dyDescent="0.35">
      <c r="A4705">
        <v>4305108</v>
      </c>
      <c r="B4705" t="s">
        <v>4826</v>
      </c>
      <c r="C4705">
        <v>43</v>
      </c>
      <c r="D4705" t="s">
        <v>13</v>
      </c>
      <c r="E4705">
        <v>4305108</v>
      </c>
    </row>
    <row r="4706" spans="1:5" x14ac:dyDescent="0.35">
      <c r="A4706">
        <v>4305116</v>
      </c>
      <c r="B4706" t="s">
        <v>720</v>
      </c>
      <c r="C4706">
        <v>43</v>
      </c>
      <c r="D4706" t="s">
        <v>13</v>
      </c>
      <c r="E4706">
        <v>4305116</v>
      </c>
    </row>
    <row r="4707" spans="1:5" x14ac:dyDescent="0.35">
      <c r="A4707">
        <v>4305124</v>
      </c>
      <c r="B4707" t="s">
        <v>4827</v>
      </c>
      <c r="C4707">
        <v>43</v>
      </c>
      <c r="D4707" t="s">
        <v>13</v>
      </c>
      <c r="E4707">
        <v>4305124</v>
      </c>
    </row>
    <row r="4708" spans="1:5" x14ac:dyDescent="0.35">
      <c r="A4708">
        <v>4305132</v>
      </c>
      <c r="B4708" t="s">
        <v>4828</v>
      </c>
      <c r="C4708">
        <v>43</v>
      </c>
      <c r="D4708" t="s">
        <v>13</v>
      </c>
      <c r="E4708">
        <v>4305132</v>
      </c>
    </row>
    <row r="4709" spans="1:5" x14ac:dyDescent="0.35">
      <c r="A4709">
        <v>4305157</v>
      </c>
      <c r="B4709" t="s">
        <v>4829</v>
      </c>
      <c r="C4709">
        <v>43</v>
      </c>
      <c r="D4709" t="s">
        <v>13</v>
      </c>
      <c r="E4709">
        <v>4305157</v>
      </c>
    </row>
    <row r="4710" spans="1:5" x14ac:dyDescent="0.35">
      <c r="A4710">
        <v>4305173</v>
      </c>
      <c r="B4710" t="s">
        <v>4830</v>
      </c>
      <c r="C4710">
        <v>43</v>
      </c>
      <c r="D4710" t="s">
        <v>13</v>
      </c>
      <c r="E4710">
        <v>4305173</v>
      </c>
    </row>
    <row r="4711" spans="1:5" x14ac:dyDescent="0.35">
      <c r="A4711">
        <v>4305207</v>
      </c>
      <c r="B4711" t="s">
        <v>4831</v>
      </c>
      <c r="C4711">
        <v>43</v>
      </c>
      <c r="D4711" t="s">
        <v>13</v>
      </c>
      <c r="E4711">
        <v>4305207</v>
      </c>
    </row>
    <row r="4712" spans="1:5" x14ac:dyDescent="0.35">
      <c r="A4712">
        <v>4305306</v>
      </c>
      <c r="B4712" t="s">
        <v>4832</v>
      </c>
      <c r="C4712">
        <v>43</v>
      </c>
      <c r="D4712" t="s">
        <v>13</v>
      </c>
      <c r="E4712">
        <v>4305306</v>
      </c>
    </row>
    <row r="4713" spans="1:5" x14ac:dyDescent="0.35">
      <c r="A4713">
        <v>4305355</v>
      </c>
      <c r="B4713" t="s">
        <v>4833</v>
      </c>
      <c r="C4713">
        <v>43</v>
      </c>
      <c r="D4713" t="s">
        <v>13</v>
      </c>
      <c r="E4713">
        <v>4305355</v>
      </c>
    </row>
    <row r="4714" spans="1:5" x14ac:dyDescent="0.35">
      <c r="A4714">
        <v>4305371</v>
      </c>
      <c r="B4714" t="s">
        <v>4834</v>
      </c>
      <c r="C4714">
        <v>43</v>
      </c>
      <c r="D4714" t="s">
        <v>13</v>
      </c>
      <c r="E4714">
        <v>4305371</v>
      </c>
    </row>
    <row r="4715" spans="1:5" x14ac:dyDescent="0.35">
      <c r="A4715">
        <v>4305405</v>
      </c>
      <c r="B4715" t="s">
        <v>4835</v>
      </c>
      <c r="C4715">
        <v>43</v>
      </c>
      <c r="D4715" t="s">
        <v>13</v>
      </c>
      <c r="E4715">
        <v>4305405</v>
      </c>
    </row>
    <row r="4716" spans="1:5" x14ac:dyDescent="0.35">
      <c r="A4716">
        <v>4305439</v>
      </c>
      <c r="B4716" t="s">
        <v>4836</v>
      </c>
      <c r="C4716">
        <v>43</v>
      </c>
      <c r="D4716" t="s">
        <v>13</v>
      </c>
      <c r="E4716">
        <v>4305439</v>
      </c>
    </row>
    <row r="4717" spans="1:5" x14ac:dyDescent="0.35">
      <c r="A4717">
        <v>4305447</v>
      </c>
      <c r="B4717" t="s">
        <v>4837</v>
      </c>
      <c r="C4717">
        <v>43</v>
      </c>
      <c r="D4717" t="s">
        <v>13</v>
      </c>
      <c r="E4717">
        <v>4305447</v>
      </c>
    </row>
    <row r="4718" spans="1:5" x14ac:dyDescent="0.35">
      <c r="A4718">
        <v>4305454</v>
      </c>
      <c r="B4718" t="s">
        <v>4838</v>
      </c>
      <c r="C4718">
        <v>43</v>
      </c>
      <c r="D4718" t="s">
        <v>13</v>
      </c>
      <c r="E4718">
        <v>4305454</v>
      </c>
    </row>
    <row r="4719" spans="1:5" x14ac:dyDescent="0.35">
      <c r="A4719">
        <v>4305504</v>
      </c>
      <c r="B4719" t="s">
        <v>4839</v>
      </c>
      <c r="C4719">
        <v>43</v>
      </c>
      <c r="D4719" t="s">
        <v>13</v>
      </c>
      <c r="E4719">
        <v>4305504</v>
      </c>
    </row>
    <row r="4720" spans="1:5" x14ac:dyDescent="0.35">
      <c r="A4720">
        <v>4305587</v>
      </c>
      <c r="B4720" t="s">
        <v>883</v>
      </c>
      <c r="C4720">
        <v>43</v>
      </c>
      <c r="D4720" t="s">
        <v>13</v>
      </c>
      <c r="E4720">
        <v>4305587</v>
      </c>
    </row>
    <row r="4721" spans="1:5" x14ac:dyDescent="0.35">
      <c r="A4721">
        <v>4305603</v>
      </c>
      <c r="B4721" t="s">
        <v>4198</v>
      </c>
      <c r="C4721">
        <v>43</v>
      </c>
      <c r="D4721" t="s">
        <v>13</v>
      </c>
      <c r="E4721">
        <v>4305603</v>
      </c>
    </row>
    <row r="4722" spans="1:5" x14ac:dyDescent="0.35">
      <c r="A4722">
        <v>4305702</v>
      </c>
      <c r="B4722" t="s">
        <v>4840</v>
      </c>
      <c r="C4722">
        <v>43</v>
      </c>
      <c r="D4722" t="s">
        <v>13</v>
      </c>
      <c r="E4722">
        <v>4305702</v>
      </c>
    </row>
    <row r="4723" spans="1:5" x14ac:dyDescent="0.35">
      <c r="A4723">
        <v>4305801</v>
      </c>
      <c r="B4723" t="s">
        <v>4841</v>
      </c>
      <c r="C4723">
        <v>43</v>
      </c>
      <c r="D4723" t="s">
        <v>13</v>
      </c>
      <c r="E4723">
        <v>4305801</v>
      </c>
    </row>
    <row r="4724" spans="1:5" x14ac:dyDescent="0.35">
      <c r="A4724">
        <v>4305835</v>
      </c>
      <c r="B4724" t="s">
        <v>4842</v>
      </c>
      <c r="C4724">
        <v>43</v>
      </c>
      <c r="D4724" t="s">
        <v>13</v>
      </c>
      <c r="E4724">
        <v>4305835</v>
      </c>
    </row>
    <row r="4725" spans="1:5" x14ac:dyDescent="0.35">
      <c r="A4725">
        <v>4305850</v>
      </c>
      <c r="B4725" t="s">
        <v>4843</v>
      </c>
      <c r="C4725">
        <v>43</v>
      </c>
      <c r="D4725" t="s">
        <v>13</v>
      </c>
      <c r="E4725">
        <v>4305850</v>
      </c>
    </row>
    <row r="4726" spans="1:5" x14ac:dyDescent="0.35">
      <c r="A4726">
        <v>4305871</v>
      </c>
      <c r="B4726" t="s">
        <v>4844</v>
      </c>
      <c r="C4726">
        <v>43</v>
      </c>
      <c r="D4726" t="s">
        <v>13</v>
      </c>
      <c r="E4726">
        <v>4305871</v>
      </c>
    </row>
    <row r="4727" spans="1:5" x14ac:dyDescent="0.35">
      <c r="A4727">
        <v>4305900</v>
      </c>
      <c r="B4727" t="s">
        <v>4845</v>
      </c>
      <c r="C4727">
        <v>43</v>
      </c>
      <c r="D4727" t="s">
        <v>13</v>
      </c>
      <c r="E4727">
        <v>4305900</v>
      </c>
    </row>
    <row r="4728" spans="1:5" x14ac:dyDescent="0.35">
      <c r="A4728">
        <v>4305934</v>
      </c>
      <c r="B4728" t="s">
        <v>4846</v>
      </c>
      <c r="C4728">
        <v>43</v>
      </c>
      <c r="D4728" t="s">
        <v>13</v>
      </c>
      <c r="E4728">
        <v>4305934</v>
      </c>
    </row>
    <row r="4729" spans="1:5" x14ac:dyDescent="0.35">
      <c r="A4729">
        <v>4305959</v>
      </c>
      <c r="B4729" t="s">
        <v>4847</v>
      </c>
      <c r="C4729">
        <v>43</v>
      </c>
      <c r="D4729" t="s">
        <v>13</v>
      </c>
      <c r="E4729">
        <v>4305959</v>
      </c>
    </row>
    <row r="4730" spans="1:5" x14ac:dyDescent="0.35">
      <c r="A4730">
        <v>4305975</v>
      </c>
      <c r="B4730" t="s">
        <v>4848</v>
      </c>
      <c r="C4730">
        <v>43</v>
      </c>
      <c r="D4730" t="s">
        <v>13</v>
      </c>
      <c r="E4730">
        <v>4305975</v>
      </c>
    </row>
    <row r="4731" spans="1:5" x14ac:dyDescent="0.35">
      <c r="A4731">
        <v>4306007</v>
      </c>
      <c r="B4731" t="s">
        <v>4849</v>
      </c>
      <c r="C4731">
        <v>43</v>
      </c>
      <c r="D4731" t="s">
        <v>13</v>
      </c>
      <c r="E4731">
        <v>4306007</v>
      </c>
    </row>
    <row r="4732" spans="1:5" x14ac:dyDescent="0.35">
      <c r="A4732">
        <v>4306056</v>
      </c>
      <c r="B4732" t="s">
        <v>4850</v>
      </c>
      <c r="C4732">
        <v>43</v>
      </c>
      <c r="D4732" t="s">
        <v>13</v>
      </c>
      <c r="E4732">
        <v>4306056</v>
      </c>
    </row>
    <row r="4733" spans="1:5" x14ac:dyDescent="0.35">
      <c r="A4733">
        <v>4306072</v>
      </c>
      <c r="B4733" t="s">
        <v>4851</v>
      </c>
      <c r="C4733">
        <v>43</v>
      </c>
      <c r="D4733" t="s">
        <v>13</v>
      </c>
      <c r="E4733">
        <v>4306072</v>
      </c>
    </row>
    <row r="4734" spans="1:5" x14ac:dyDescent="0.35">
      <c r="A4734">
        <v>4306106</v>
      </c>
      <c r="B4734" t="s">
        <v>335</v>
      </c>
      <c r="C4734">
        <v>43</v>
      </c>
      <c r="D4734" t="s">
        <v>13</v>
      </c>
      <c r="E4734">
        <v>4306106</v>
      </c>
    </row>
    <row r="4735" spans="1:5" x14ac:dyDescent="0.35">
      <c r="A4735">
        <v>4306130</v>
      </c>
      <c r="B4735" t="s">
        <v>4852</v>
      </c>
      <c r="C4735">
        <v>43</v>
      </c>
      <c r="D4735" t="s">
        <v>13</v>
      </c>
      <c r="E4735">
        <v>4306130</v>
      </c>
    </row>
    <row r="4736" spans="1:5" x14ac:dyDescent="0.35">
      <c r="A4736">
        <v>4306205</v>
      </c>
      <c r="B4736" t="s">
        <v>430</v>
      </c>
      <c r="C4736">
        <v>43</v>
      </c>
      <c r="D4736" t="s">
        <v>13</v>
      </c>
      <c r="E4736">
        <v>4306205</v>
      </c>
    </row>
    <row r="4737" spans="1:5" x14ac:dyDescent="0.35">
      <c r="A4737">
        <v>4306304</v>
      </c>
      <c r="B4737" t="s">
        <v>4853</v>
      </c>
      <c r="C4737">
        <v>43</v>
      </c>
      <c r="D4737" t="s">
        <v>13</v>
      </c>
      <c r="E4737">
        <v>4306304</v>
      </c>
    </row>
    <row r="4738" spans="1:5" x14ac:dyDescent="0.35">
      <c r="A4738">
        <v>4306320</v>
      </c>
      <c r="B4738" t="s">
        <v>4854</v>
      </c>
      <c r="C4738">
        <v>43</v>
      </c>
      <c r="D4738" t="s">
        <v>13</v>
      </c>
      <c r="E4738">
        <v>4306320</v>
      </c>
    </row>
    <row r="4739" spans="1:5" x14ac:dyDescent="0.35">
      <c r="A4739">
        <v>4306353</v>
      </c>
      <c r="B4739" t="s">
        <v>4855</v>
      </c>
      <c r="C4739">
        <v>43</v>
      </c>
      <c r="D4739" t="s">
        <v>13</v>
      </c>
      <c r="E4739">
        <v>4306353</v>
      </c>
    </row>
    <row r="4740" spans="1:5" x14ac:dyDescent="0.35">
      <c r="A4740">
        <v>4306379</v>
      </c>
      <c r="B4740" t="s">
        <v>4856</v>
      </c>
      <c r="C4740">
        <v>43</v>
      </c>
      <c r="D4740" t="s">
        <v>13</v>
      </c>
      <c r="E4740">
        <v>4306379</v>
      </c>
    </row>
    <row r="4741" spans="1:5" x14ac:dyDescent="0.35">
      <c r="A4741">
        <v>4306403</v>
      </c>
      <c r="B4741" t="s">
        <v>4857</v>
      </c>
      <c r="C4741">
        <v>43</v>
      </c>
      <c r="D4741" t="s">
        <v>13</v>
      </c>
      <c r="E4741">
        <v>4306403</v>
      </c>
    </row>
    <row r="4742" spans="1:5" x14ac:dyDescent="0.35">
      <c r="A4742">
        <v>4306429</v>
      </c>
      <c r="B4742" t="s">
        <v>4858</v>
      </c>
      <c r="C4742">
        <v>43</v>
      </c>
      <c r="D4742" t="s">
        <v>13</v>
      </c>
      <c r="E4742">
        <v>4306429</v>
      </c>
    </row>
    <row r="4743" spans="1:5" x14ac:dyDescent="0.35">
      <c r="A4743">
        <v>4306452</v>
      </c>
      <c r="B4743" t="s">
        <v>4859</v>
      </c>
      <c r="C4743">
        <v>43</v>
      </c>
      <c r="D4743" t="s">
        <v>13</v>
      </c>
      <c r="E4743">
        <v>4306452</v>
      </c>
    </row>
    <row r="4744" spans="1:5" x14ac:dyDescent="0.35">
      <c r="A4744">
        <v>4306502</v>
      </c>
      <c r="B4744" t="s">
        <v>4860</v>
      </c>
      <c r="C4744">
        <v>43</v>
      </c>
      <c r="D4744" t="s">
        <v>13</v>
      </c>
      <c r="E4744">
        <v>4306502</v>
      </c>
    </row>
    <row r="4745" spans="1:5" x14ac:dyDescent="0.35">
      <c r="A4745">
        <v>4306551</v>
      </c>
      <c r="B4745" t="s">
        <v>4861</v>
      </c>
      <c r="C4745">
        <v>43</v>
      </c>
      <c r="D4745" t="s">
        <v>13</v>
      </c>
      <c r="E4745">
        <v>4306551</v>
      </c>
    </row>
    <row r="4746" spans="1:5" x14ac:dyDescent="0.35">
      <c r="A4746">
        <v>4306601</v>
      </c>
      <c r="B4746" t="s">
        <v>4862</v>
      </c>
      <c r="C4746">
        <v>43</v>
      </c>
      <c r="D4746" t="s">
        <v>13</v>
      </c>
      <c r="E4746">
        <v>4306601</v>
      </c>
    </row>
    <row r="4747" spans="1:5" x14ac:dyDescent="0.35">
      <c r="A4747">
        <v>4306700</v>
      </c>
      <c r="B4747" t="s">
        <v>4863</v>
      </c>
      <c r="C4747">
        <v>43</v>
      </c>
      <c r="D4747" t="s">
        <v>13</v>
      </c>
      <c r="E4747">
        <v>4306700</v>
      </c>
    </row>
    <row r="4748" spans="1:5" x14ac:dyDescent="0.35">
      <c r="A4748">
        <v>4306734</v>
      </c>
      <c r="B4748" t="s">
        <v>4864</v>
      </c>
      <c r="C4748">
        <v>43</v>
      </c>
      <c r="D4748" t="s">
        <v>13</v>
      </c>
      <c r="E4748">
        <v>4306734</v>
      </c>
    </row>
    <row r="4749" spans="1:5" x14ac:dyDescent="0.35">
      <c r="A4749">
        <v>4306759</v>
      </c>
      <c r="B4749" t="s">
        <v>4865</v>
      </c>
      <c r="C4749">
        <v>43</v>
      </c>
      <c r="D4749" t="s">
        <v>13</v>
      </c>
      <c r="E4749">
        <v>4306759</v>
      </c>
    </row>
    <row r="4750" spans="1:5" x14ac:dyDescent="0.35">
      <c r="A4750">
        <v>4306767</v>
      </c>
      <c r="B4750" t="s">
        <v>4866</v>
      </c>
      <c r="C4750">
        <v>43</v>
      </c>
      <c r="D4750" t="s">
        <v>13</v>
      </c>
      <c r="E4750">
        <v>4306767</v>
      </c>
    </row>
    <row r="4751" spans="1:5" x14ac:dyDescent="0.35">
      <c r="A4751">
        <v>4306809</v>
      </c>
      <c r="B4751" t="s">
        <v>305</v>
      </c>
      <c r="C4751">
        <v>43</v>
      </c>
      <c r="D4751" t="s">
        <v>13</v>
      </c>
      <c r="E4751">
        <v>4306809</v>
      </c>
    </row>
    <row r="4752" spans="1:5" x14ac:dyDescent="0.35">
      <c r="A4752">
        <v>4306908</v>
      </c>
      <c r="B4752" t="s">
        <v>4867</v>
      </c>
      <c r="C4752">
        <v>43</v>
      </c>
      <c r="D4752" t="s">
        <v>13</v>
      </c>
      <c r="E4752">
        <v>4306908</v>
      </c>
    </row>
    <row r="4753" spans="1:5" x14ac:dyDescent="0.35">
      <c r="A4753">
        <v>4306924</v>
      </c>
      <c r="B4753" t="s">
        <v>4868</v>
      </c>
      <c r="C4753">
        <v>43</v>
      </c>
      <c r="D4753" t="s">
        <v>13</v>
      </c>
      <c r="E4753">
        <v>4306924</v>
      </c>
    </row>
    <row r="4754" spans="1:5" x14ac:dyDescent="0.35">
      <c r="A4754">
        <v>4306932</v>
      </c>
      <c r="B4754" t="s">
        <v>4869</v>
      </c>
      <c r="C4754">
        <v>43</v>
      </c>
      <c r="D4754" t="s">
        <v>13</v>
      </c>
      <c r="E4754">
        <v>4306932</v>
      </c>
    </row>
    <row r="4755" spans="1:5" x14ac:dyDescent="0.35">
      <c r="A4755">
        <v>4306957</v>
      </c>
      <c r="B4755" t="s">
        <v>4870</v>
      </c>
      <c r="C4755">
        <v>43</v>
      </c>
      <c r="D4755" t="s">
        <v>13</v>
      </c>
      <c r="E4755">
        <v>4306957</v>
      </c>
    </row>
    <row r="4756" spans="1:5" x14ac:dyDescent="0.35">
      <c r="A4756">
        <v>4306973</v>
      </c>
      <c r="B4756" t="s">
        <v>4871</v>
      </c>
      <c r="C4756">
        <v>43</v>
      </c>
      <c r="D4756" t="s">
        <v>13</v>
      </c>
      <c r="E4756">
        <v>4306973</v>
      </c>
    </row>
    <row r="4757" spans="1:5" x14ac:dyDescent="0.35">
      <c r="A4757">
        <v>4307005</v>
      </c>
      <c r="B4757" t="s">
        <v>355</v>
      </c>
      <c r="C4757">
        <v>43</v>
      </c>
      <c r="D4757" t="s">
        <v>13</v>
      </c>
      <c r="E4757">
        <v>4307005</v>
      </c>
    </row>
    <row r="4758" spans="1:5" x14ac:dyDescent="0.35">
      <c r="A4758">
        <v>4307054</v>
      </c>
      <c r="B4758" t="s">
        <v>4872</v>
      </c>
      <c r="C4758">
        <v>43</v>
      </c>
      <c r="D4758" t="s">
        <v>13</v>
      </c>
      <c r="E4758">
        <v>4307054</v>
      </c>
    </row>
    <row r="4759" spans="1:5" x14ac:dyDescent="0.35">
      <c r="A4759">
        <v>4307104</v>
      </c>
      <c r="B4759" t="s">
        <v>4873</v>
      </c>
      <c r="C4759">
        <v>43</v>
      </c>
      <c r="D4759" t="s">
        <v>13</v>
      </c>
      <c r="E4759">
        <v>4307104</v>
      </c>
    </row>
    <row r="4760" spans="1:5" x14ac:dyDescent="0.35">
      <c r="A4760">
        <v>4307203</v>
      </c>
      <c r="B4760" t="s">
        <v>4874</v>
      </c>
      <c r="C4760">
        <v>43</v>
      </c>
      <c r="D4760" t="s">
        <v>13</v>
      </c>
      <c r="E4760">
        <v>4307203</v>
      </c>
    </row>
    <row r="4761" spans="1:5" x14ac:dyDescent="0.35">
      <c r="A4761">
        <v>4307302</v>
      </c>
      <c r="B4761" t="s">
        <v>4875</v>
      </c>
      <c r="C4761">
        <v>43</v>
      </c>
      <c r="D4761" t="s">
        <v>13</v>
      </c>
      <c r="E4761">
        <v>4307302</v>
      </c>
    </row>
    <row r="4762" spans="1:5" x14ac:dyDescent="0.35">
      <c r="A4762">
        <v>4307401</v>
      </c>
      <c r="B4762" t="s">
        <v>4876</v>
      </c>
      <c r="C4762">
        <v>43</v>
      </c>
      <c r="D4762" t="s">
        <v>13</v>
      </c>
      <c r="E4762">
        <v>4307401</v>
      </c>
    </row>
    <row r="4763" spans="1:5" x14ac:dyDescent="0.35">
      <c r="A4763">
        <v>4307450</v>
      </c>
      <c r="B4763" t="s">
        <v>4877</v>
      </c>
      <c r="C4763">
        <v>43</v>
      </c>
      <c r="D4763" t="s">
        <v>13</v>
      </c>
      <c r="E4763">
        <v>4307450</v>
      </c>
    </row>
    <row r="4764" spans="1:5" x14ac:dyDescent="0.35">
      <c r="A4764">
        <v>4307500</v>
      </c>
      <c r="B4764" t="s">
        <v>4878</v>
      </c>
      <c r="C4764">
        <v>43</v>
      </c>
      <c r="D4764" t="s">
        <v>13</v>
      </c>
      <c r="E4764">
        <v>4307500</v>
      </c>
    </row>
    <row r="4765" spans="1:5" x14ac:dyDescent="0.35">
      <c r="A4765">
        <v>4307559</v>
      </c>
      <c r="B4765" t="s">
        <v>4879</v>
      </c>
      <c r="C4765">
        <v>43</v>
      </c>
      <c r="D4765" t="s">
        <v>13</v>
      </c>
      <c r="E4765">
        <v>4307559</v>
      </c>
    </row>
    <row r="4766" spans="1:5" x14ac:dyDescent="0.35">
      <c r="A4766">
        <v>4307609</v>
      </c>
      <c r="B4766" t="s">
        <v>4880</v>
      </c>
      <c r="C4766">
        <v>43</v>
      </c>
      <c r="D4766" t="s">
        <v>13</v>
      </c>
      <c r="E4766">
        <v>4307609</v>
      </c>
    </row>
    <row r="4767" spans="1:5" x14ac:dyDescent="0.35">
      <c r="A4767">
        <v>4307708</v>
      </c>
      <c r="B4767" t="s">
        <v>366</v>
      </c>
      <c r="C4767">
        <v>43</v>
      </c>
      <c r="D4767" t="s">
        <v>13</v>
      </c>
      <c r="E4767">
        <v>4307708</v>
      </c>
    </row>
    <row r="4768" spans="1:5" x14ac:dyDescent="0.35">
      <c r="A4768">
        <v>4307807</v>
      </c>
      <c r="B4768" t="s">
        <v>322</v>
      </c>
      <c r="C4768">
        <v>43</v>
      </c>
      <c r="D4768" t="s">
        <v>13</v>
      </c>
      <c r="E4768">
        <v>4307807</v>
      </c>
    </row>
    <row r="4769" spans="1:5" x14ac:dyDescent="0.35">
      <c r="A4769">
        <v>4307815</v>
      </c>
      <c r="B4769" t="s">
        <v>4881</v>
      </c>
      <c r="C4769">
        <v>43</v>
      </c>
      <c r="D4769" t="s">
        <v>13</v>
      </c>
      <c r="E4769">
        <v>4307815</v>
      </c>
    </row>
    <row r="4770" spans="1:5" x14ac:dyDescent="0.35">
      <c r="A4770">
        <v>4307831</v>
      </c>
      <c r="B4770" t="s">
        <v>4882</v>
      </c>
      <c r="C4770">
        <v>43</v>
      </c>
      <c r="D4770" t="s">
        <v>13</v>
      </c>
      <c r="E4770">
        <v>4307831</v>
      </c>
    </row>
    <row r="4771" spans="1:5" x14ac:dyDescent="0.35">
      <c r="A4771">
        <v>4307864</v>
      </c>
      <c r="B4771" t="s">
        <v>4883</v>
      </c>
      <c r="C4771">
        <v>43</v>
      </c>
      <c r="D4771" t="s">
        <v>13</v>
      </c>
      <c r="E4771">
        <v>4307864</v>
      </c>
    </row>
    <row r="4772" spans="1:5" x14ac:dyDescent="0.35">
      <c r="A4772">
        <v>4307906</v>
      </c>
      <c r="B4772" t="s">
        <v>4884</v>
      </c>
      <c r="C4772">
        <v>43</v>
      </c>
      <c r="D4772" t="s">
        <v>13</v>
      </c>
      <c r="E4772">
        <v>4307906</v>
      </c>
    </row>
    <row r="4773" spans="1:5" x14ac:dyDescent="0.35">
      <c r="A4773">
        <v>4308003</v>
      </c>
      <c r="B4773" t="s">
        <v>4885</v>
      </c>
      <c r="C4773">
        <v>43</v>
      </c>
      <c r="D4773" t="s">
        <v>13</v>
      </c>
      <c r="E4773">
        <v>4308003</v>
      </c>
    </row>
    <row r="4774" spans="1:5" x14ac:dyDescent="0.35">
      <c r="A4774">
        <v>4308052</v>
      </c>
      <c r="B4774" t="s">
        <v>4886</v>
      </c>
      <c r="C4774">
        <v>43</v>
      </c>
      <c r="D4774" t="s">
        <v>13</v>
      </c>
      <c r="E4774">
        <v>4308052</v>
      </c>
    </row>
    <row r="4775" spans="1:5" x14ac:dyDescent="0.35">
      <c r="A4775">
        <v>4308078</v>
      </c>
      <c r="B4775" t="s">
        <v>4887</v>
      </c>
      <c r="C4775">
        <v>43</v>
      </c>
      <c r="D4775" t="s">
        <v>13</v>
      </c>
      <c r="E4775">
        <v>4308078</v>
      </c>
    </row>
    <row r="4776" spans="1:5" x14ac:dyDescent="0.35">
      <c r="A4776">
        <v>4308102</v>
      </c>
      <c r="B4776" t="s">
        <v>4888</v>
      </c>
      <c r="C4776">
        <v>43</v>
      </c>
      <c r="D4776" t="s">
        <v>13</v>
      </c>
      <c r="E4776">
        <v>4308102</v>
      </c>
    </row>
    <row r="4777" spans="1:5" x14ac:dyDescent="0.35">
      <c r="A4777">
        <v>4308201</v>
      </c>
      <c r="B4777" t="s">
        <v>4889</v>
      </c>
      <c r="C4777">
        <v>43</v>
      </c>
      <c r="D4777" t="s">
        <v>13</v>
      </c>
      <c r="E4777">
        <v>4308201</v>
      </c>
    </row>
    <row r="4778" spans="1:5" x14ac:dyDescent="0.35">
      <c r="A4778">
        <v>4308250</v>
      </c>
      <c r="B4778" t="s">
        <v>4890</v>
      </c>
      <c r="C4778">
        <v>43</v>
      </c>
      <c r="D4778" t="s">
        <v>13</v>
      </c>
      <c r="E4778">
        <v>4308250</v>
      </c>
    </row>
    <row r="4779" spans="1:5" x14ac:dyDescent="0.35">
      <c r="A4779">
        <v>4308300</v>
      </c>
      <c r="B4779" t="s">
        <v>4891</v>
      </c>
      <c r="C4779">
        <v>43</v>
      </c>
      <c r="D4779" t="s">
        <v>13</v>
      </c>
      <c r="E4779">
        <v>4308300</v>
      </c>
    </row>
    <row r="4780" spans="1:5" x14ac:dyDescent="0.35">
      <c r="A4780">
        <v>4308409</v>
      </c>
      <c r="B4780" t="s">
        <v>4892</v>
      </c>
      <c r="C4780">
        <v>43</v>
      </c>
      <c r="D4780" t="s">
        <v>13</v>
      </c>
      <c r="E4780">
        <v>4308409</v>
      </c>
    </row>
    <row r="4781" spans="1:5" x14ac:dyDescent="0.35">
      <c r="A4781">
        <v>4308433</v>
      </c>
      <c r="B4781" t="s">
        <v>4893</v>
      </c>
      <c r="C4781">
        <v>43</v>
      </c>
      <c r="D4781" t="s">
        <v>13</v>
      </c>
      <c r="E4781">
        <v>4308433</v>
      </c>
    </row>
    <row r="4782" spans="1:5" x14ac:dyDescent="0.35">
      <c r="A4782">
        <v>4308458</v>
      </c>
      <c r="B4782" t="s">
        <v>4894</v>
      </c>
      <c r="C4782">
        <v>43</v>
      </c>
      <c r="D4782" t="s">
        <v>13</v>
      </c>
      <c r="E4782">
        <v>4308458</v>
      </c>
    </row>
    <row r="4783" spans="1:5" x14ac:dyDescent="0.35">
      <c r="A4783">
        <v>4308508</v>
      </c>
      <c r="B4783" t="s">
        <v>4895</v>
      </c>
      <c r="C4783">
        <v>43</v>
      </c>
      <c r="D4783" t="s">
        <v>13</v>
      </c>
      <c r="E4783">
        <v>4308508</v>
      </c>
    </row>
    <row r="4784" spans="1:5" x14ac:dyDescent="0.35">
      <c r="A4784">
        <v>4308607</v>
      </c>
      <c r="B4784" t="s">
        <v>4896</v>
      </c>
      <c r="C4784">
        <v>43</v>
      </c>
      <c r="D4784" t="s">
        <v>13</v>
      </c>
      <c r="E4784">
        <v>4308607</v>
      </c>
    </row>
    <row r="4785" spans="1:5" x14ac:dyDescent="0.35">
      <c r="A4785">
        <v>4308656</v>
      </c>
      <c r="B4785" t="s">
        <v>4897</v>
      </c>
      <c r="C4785">
        <v>43</v>
      </c>
      <c r="D4785" t="s">
        <v>13</v>
      </c>
      <c r="E4785">
        <v>4308656</v>
      </c>
    </row>
    <row r="4786" spans="1:5" x14ac:dyDescent="0.35">
      <c r="A4786">
        <v>4308706</v>
      </c>
      <c r="B4786" t="s">
        <v>4898</v>
      </c>
      <c r="C4786">
        <v>43</v>
      </c>
      <c r="D4786" t="s">
        <v>13</v>
      </c>
      <c r="E4786">
        <v>4308706</v>
      </c>
    </row>
    <row r="4787" spans="1:5" x14ac:dyDescent="0.35">
      <c r="A4787">
        <v>4308805</v>
      </c>
      <c r="B4787" t="s">
        <v>4899</v>
      </c>
      <c r="C4787">
        <v>43</v>
      </c>
      <c r="D4787" t="s">
        <v>13</v>
      </c>
      <c r="E4787">
        <v>4308805</v>
      </c>
    </row>
    <row r="4788" spans="1:5" x14ac:dyDescent="0.35">
      <c r="A4788">
        <v>4308854</v>
      </c>
      <c r="B4788" t="s">
        <v>4900</v>
      </c>
      <c r="C4788">
        <v>43</v>
      </c>
      <c r="D4788" t="s">
        <v>13</v>
      </c>
      <c r="E4788">
        <v>4308854</v>
      </c>
    </row>
    <row r="4789" spans="1:5" x14ac:dyDescent="0.35">
      <c r="A4789">
        <v>4308904</v>
      </c>
      <c r="B4789" t="s">
        <v>4901</v>
      </c>
      <c r="C4789">
        <v>43</v>
      </c>
      <c r="D4789" t="s">
        <v>13</v>
      </c>
      <c r="E4789">
        <v>4308904</v>
      </c>
    </row>
    <row r="4790" spans="1:5" x14ac:dyDescent="0.35">
      <c r="A4790">
        <v>4309001</v>
      </c>
      <c r="B4790" t="s">
        <v>368</v>
      </c>
      <c r="C4790">
        <v>43</v>
      </c>
      <c r="D4790" t="s">
        <v>13</v>
      </c>
      <c r="E4790">
        <v>4309001</v>
      </c>
    </row>
    <row r="4791" spans="1:5" x14ac:dyDescent="0.35">
      <c r="A4791">
        <v>4309050</v>
      </c>
      <c r="B4791" t="s">
        <v>4902</v>
      </c>
      <c r="C4791">
        <v>43</v>
      </c>
      <c r="D4791" t="s">
        <v>13</v>
      </c>
      <c r="E4791">
        <v>4309050</v>
      </c>
    </row>
    <row r="4792" spans="1:5" x14ac:dyDescent="0.35">
      <c r="A4792">
        <v>4309100</v>
      </c>
      <c r="B4792" t="s">
        <v>4903</v>
      </c>
      <c r="C4792">
        <v>43</v>
      </c>
      <c r="D4792" t="s">
        <v>13</v>
      </c>
      <c r="E4792">
        <v>4309100</v>
      </c>
    </row>
    <row r="4793" spans="1:5" x14ac:dyDescent="0.35">
      <c r="A4793">
        <v>4309126</v>
      </c>
      <c r="B4793" t="s">
        <v>4904</v>
      </c>
      <c r="C4793">
        <v>43</v>
      </c>
      <c r="D4793" t="s">
        <v>13</v>
      </c>
      <c r="E4793">
        <v>4309126</v>
      </c>
    </row>
    <row r="4794" spans="1:5" x14ac:dyDescent="0.35">
      <c r="A4794">
        <v>4309159</v>
      </c>
      <c r="B4794" t="s">
        <v>4905</v>
      </c>
      <c r="C4794">
        <v>43</v>
      </c>
      <c r="D4794" t="s">
        <v>13</v>
      </c>
      <c r="E4794">
        <v>4309159</v>
      </c>
    </row>
    <row r="4795" spans="1:5" x14ac:dyDescent="0.35">
      <c r="A4795">
        <v>4309209</v>
      </c>
      <c r="B4795" t="s">
        <v>4906</v>
      </c>
      <c r="C4795">
        <v>43</v>
      </c>
      <c r="D4795" t="s">
        <v>13</v>
      </c>
      <c r="E4795">
        <v>4309209</v>
      </c>
    </row>
    <row r="4796" spans="1:5" x14ac:dyDescent="0.35">
      <c r="A4796">
        <v>4309258</v>
      </c>
      <c r="B4796" t="s">
        <v>4907</v>
      </c>
      <c r="C4796">
        <v>43</v>
      </c>
      <c r="D4796" t="s">
        <v>13</v>
      </c>
      <c r="E4796">
        <v>4309258</v>
      </c>
    </row>
    <row r="4797" spans="1:5" x14ac:dyDescent="0.35">
      <c r="A4797">
        <v>4309308</v>
      </c>
      <c r="B4797" t="s">
        <v>4908</v>
      </c>
      <c r="C4797">
        <v>43</v>
      </c>
      <c r="D4797" t="s">
        <v>13</v>
      </c>
      <c r="E4797">
        <v>4309308</v>
      </c>
    </row>
    <row r="4798" spans="1:5" x14ac:dyDescent="0.35">
      <c r="A4798">
        <v>4309407</v>
      </c>
      <c r="B4798" t="s">
        <v>4909</v>
      </c>
      <c r="C4798">
        <v>43</v>
      </c>
      <c r="D4798" t="s">
        <v>13</v>
      </c>
      <c r="E4798">
        <v>4309407</v>
      </c>
    </row>
    <row r="4799" spans="1:5" x14ac:dyDescent="0.35">
      <c r="A4799">
        <v>4309506</v>
      </c>
      <c r="B4799" t="s">
        <v>344</v>
      </c>
      <c r="C4799">
        <v>43</v>
      </c>
      <c r="D4799" t="s">
        <v>13</v>
      </c>
      <c r="E4799">
        <v>4309506</v>
      </c>
    </row>
    <row r="4800" spans="1:5" x14ac:dyDescent="0.35">
      <c r="A4800">
        <v>4309555</v>
      </c>
      <c r="B4800" t="s">
        <v>4910</v>
      </c>
      <c r="C4800">
        <v>43</v>
      </c>
      <c r="D4800" t="s">
        <v>13</v>
      </c>
      <c r="E4800">
        <v>4309555</v>
      </c>
    </row>
    <row r="4801" spans="1:5" x14ac:dyDescent="0.35">
      <c r="A4801">
        <v>4309571</v>
      </c>
      <c r="B4801" t="s">
        <v>4911</v>
      </c>
      <c r="C4801">
        <v>43</v>
      </c>
      <c r="D4801" t="s">
        <v>13</v>
      </c>
      <c r="E4801">
        <v>4309571</v>
      </c>
    </row>
    <row r="4802" spans="1:5" x14ac:dyDescent="0.35">
      <c r="A4802">
        <v>4309605</v>
      </c>
      <c r="B4802" t="s">
        <v>4912</v>
      </c>
      <c r="C4802">
        <v>43</v>
      </c>
      <c r="D4802" t="s">
        <v>13</v>
      </c>
      <c r="E4802">
        <v>4309605</v>
      </c>
    </row>
    <row r="4803" spans="1:5" x14ac:dyDescent="0.35">
      <c r="A4803">
        <v>4309654</v>
      </c>
      <c r="B4803" t="s">
        <v>4913</v>
      </c>
      <c r="C4803">
        <v>43</v>
      </c>
      <c r="D4803" t="s">
        <v>13</v>
      </c>
      <c r="E4803">
        <v>4309654</v>
      </c>
    </row>
    <row r="4804" spans="1:5" x14ac:dyDescent="0.35">
      <c r="A4804">
        <v>4309704</v>
      </c>
      <c r="B4804" t="s">
        <v>472</v>
      </c>
      <c r="C4804">
        <v>43</v>
      </c>
      <c r="D4804" t="s">
        <v>13</v>
      </c>
      <c r="E4804">
        <v>4309704</v>
      </c>
    </row>
    <row r="4805" spans="1:5" x14ac:dyDescent="0.35">
      <c r="A4805">
        <v>4309753</v>
      </c>
      <c r="B4805" t="s">
        <v>4914</v>
      </c>
      <c r="C4805">
        <v>43</v>
      </c>
      <c r="D4805" t="s">
        <v>13</v>
      </c>
      <c r="E4805">
        <v>4309753</v>
      </c>
    </row>
    <row r="4806" spans="1:5" x14ac:dyDescent="0.35">
      <c r="A4806">
        <v>4309803</v>
      </c>
      <c r="B4806" t="s">
        <v>4915</v>
      </c>
      <c r="C4806">
        <v>43</v>
      </c>
      <c r="D4806" t="s">
        <v>13</v>
      </c>
      <c r="E4806">
        <v>4309803</v>
      </c>
    </row>
    <row r="4807" spans="1:5" x14ac:dyDescent="0.35">
      <c r="A4807">
        <v>4309902</v>
      </c>
      <c r="B4807" t="s">
        <v>4916</v>
      </c>
      <c r="C4807">
        <v>43</v>
      </c>
      <c r="D4807" t="s">
        <v>13</v>
      </c>
      <c r="E4807">
        <v>4309902</v>
      </c>
    </row>
    <row r="4808" spans="1:5" x14ac:dyDescent="0.35">
      <c r="A4808">
        <v>4309951</v>
      </c>
      <c r="B4808" t="s">
        <v>4917</v>
      </c>
      <c r="C4808">
        <v>43</v>
      </c>
      <c r="D4808" t="s">
        <v>13</v>
      </c>
      <c r="E4808">
        <v>4309951</v>
      </c>
    </row>
    <row r="4809" spans="1:5" x14ac:dyDescent="0.35">
      <c r="A4809">
        <v>4310009</v>
      </c>
      <c r="B4809" t="s">
        <v>4918</v>
      </c>
      <c r="C4809">
        <v>43</v>
      </c>
      <c r="D4809" t="s">
        <v>13</v>
      </c>
      <c r="E4809">
        <v>4310009</v>
      </c>
    </row>
    <row r="4810" spans="1:5" x14ac:dyDescent="0.35">
      <c r="A4810">
        <v>4310108</v>
      </c>
      <c r="B4810" t="s">
        <v>4919</v>
      </c>
      <c r="C4810">
        <v>43</v>
      </c>
      <c r="D4810" t="s">
        <v>13</v>
      </c>
      <c r="E4810">
        <v>4310108</v>
      </c>
    </row>
    <row r="4811" spans="1:5" x14ac:dyDescent="0.35">
      <c r="A4811">
        <v>4310207</v>
      </c>
      <c r="B4811" t="s">
        <v>4920</v>
      </c>
      <c r="C4811">
        <v>43</v>
      </c>
      <c r="D4811" t="s">
        <v>13</v>
      </c>
      <c r="E4811">
        <v>4310207</v>
      </c>
    </row>
    <row r="4812" spans="1:5" x14ac:dyDescent="0.35">
      <c r="A4812">
        <v>4310306</v>
      </c>
      <c r="B4812" t="s">
        <v>4921</v>
      </c>
      <c r="C4812">
        <v>43</v>
      </c>
      <c r="D4812" t="s">
        <v>13</v>
      </c>
      <c r="E4812">
        <v>4310306</v>
      </c>
    </row>
    <row r="4813" spans="1:5" x14ac:dyDescent="0.35">
      <c r="A4813">
        <v>4310330</v>
      </c>
      <c r="B4813" t="s">
        <v>4922</v>
      </c>
      <c r="C4813">
        <v>43</v>
      </c>
      <c r="D4813" t="s">
        <v>13</v>
      </c>
      <c r="E4813">
        <v>4310330</v>
      </c>
    </row>
    <row r="4814" spans="1:5" x14ac:dyDescent="0.35">
      <c r="A4814">
        <v>4310363</v>
      </c>
      <c r="B4814" t="s">
        <v>4923</v>
      </c>
      <c r="C4814">
        <v>43</v>
      </c>
      <c r="D4814" t="s">
        <v>13</v>
      </c>
      <c r="E4814">
        <v>4310363</v>
      </c>
    </row>
    <row r="4815" spans="1:5" x14ac:dyDescent="0.35">
      <c r="A4815">
        <v>4310405</v>
      </c>
      <c r="B4815" t="s">
        <v>1334</v>
      </c>
      <c r="C4815">
        <v>43</v>
      </c>
      <c r="D4815" t="s">
        <v>13</v>
      </c>
      <c r="E4815">
        <v>4310405</v>
      </c>
    </row>
    <row r="4816" spans="1:5" x14ac:dyDescent="0.35">
      <c r="A4816">
        <v>4310413</v>
      </c>
      <c r="B4816" t="s">
        <v>4924</v>
      </c>
      <c r="C4816">
        <v>43</v>
      </c>
      <c r="D4816" t="s">
        <v>13</v>
      </c>
      <c r="E4816">
        <v>4310413</v>
      </c>
    </row>
    <row r="4817" spans="1:5" x14ac:dyDescent="0.35">
      <c r="A4817">
        <v>4310439</v>
      </c>
      <c r="B4817" t="s">
        <v>4925</v>
      </c>
      <c r="C4817">
        <v>43</v>
      </c>
      <c r="D4817" t="s">
        <v>13</v>
      </c>
      <c r="E4817">
        <v>4310439</v>
      </c>
    </row>
    <row r="4818" spans="1:5" x14ac:dyDescent="0.35">
      <c r="A4818">
        <v>4310462</v>
      </c>
      <c r="B4818" t="s">
        <v>4926</v>
      </c>
      <c r="C4818">
        <v>43</v>
      </c>
      <c r="D4818" t="s">
        <v>13</v>
      </c>
      <c r="E4818">
        <v>4310462</v>
      </c>
    </row>
    <row r="4819" spans="1:5" x14ac:dyDescent="0.35">
      <c r="A4819">
        <v>4310504</v>
      </c>
      <c r="B4819" t="s">
        <v>4927</v>
      </c>
      <c r="C4819">
        <v>43</v>
      </c>
      <c r="D4819" t="s">
        <v>13</v>
      </c>
      <c r="E4819">
        <v>4310504</v>
      </c>
    </row>
    <row r="4820" spans="1:5" x14ac:dyDescent="0.35">
      <c r="A4820">
        <v>4310538</v>
      </c>
      <c r="B4820" t="s">
        <v>4928</v>
      </c>
      <c r="C4820">
        <v>43</v>
      </c>
      <c r="D4820" t="s">
        <v>13</v>
      </c>
      <c r="E4820">
        <v>4310538</v>
      </c>
    </row>
    <row r="4821" spans="1:5" x14ac:dyDescent="0.35">
      <c r="A4821">
        <v>4310553</v>
      </c>
      <c r="B4821" t="s">
        <v>4929</v>
      </c>
      <c r="C4821">
        <v>43</v>
      </c>
      <c r="D4821" t="s">
        <v>13</v>
      </c>
      <c r="E4821">
        <v>4310553</v>
      </c>
    </row>
    <row r="4822" spans="1:5" x14ac:dyDescent="0.35">
      <c r="A4822">
        <v>4310579</v>
      </c>
      <c r="B4822" t="s">
        <v>4930</v>
      </c>
      <c r="C4822">
        <v>43</v>
      </c>
      <c r="D4822" t="s">
        <v>13</v>
      </c>
      <c r="E4822">
        <v>4310579</v>
      </c>
    </row>
    <row r="4823" spans="1:5" x14ac:dyDescent="0.35">
      <c r="A4823">
        <v>4310603</v>
      </c>
      <c r="B4823" t="s">
        <v>4931</v>
      </c>
      <c r="C4823">
        <v>43</v>
      </c>
      <c r="D4823" t="s">
        <v>13</v>
      </c>
      <c r="E4823">
        <v>4310603</v>
      </c>
    </row>
    <row r="4824" spans="1:5" x14ac:dyDescent="0.35">
      <c r="A4824">
        <v>4310652</v>
      </c>
      <c r="B4824" t="s">
        <v>4932</v>
      </c>
      <c r="C4824">
        <v>43</v>
      </c>
      <c r="D4824" t="s">
        <v>13</v>
      </c>
      <c r="E4824">
        <v>4310652</v>
      </c>
    </row>
    <row r="4825" spans="1:5" x14ac:dyDescent="0.35">
      <c r="A4825">
        <v>4310702</v>
      </c>
      <c r="B4825" t="s">
        <v>4933</v>
      </c>
      <c r="C4825">
        <v>43</v>
      </c>
      <c r="D4825" t="s">
        <v>13</v>
      </c>
      <c r="E4825">
        <v>4310702</v>
      </c>
    </row>
    <row r="4826" spans="1:5" x14ac:dyDescent="0.35">
      <c r="A4826">
        <v>4310751</v>
      </c>
      <c r="B4826" t="s">
        <v>4934</v>
      </c>
      <c r="C4826">
        <v>43</v>
      </c>
      <c r="D4826" t="s">
        <v>13</v>
      </c>
      <c r="E4826">
        <v>4310751</v>
      </c>
    </row>
    <row r="4827" spans="1:5" x14ac:dyDescent="0.35">
      <c r="A4827">
        <v>4310801</v>
      </c>
      <c r="B4827" t="s">
        <v>4935</v>
      </c>
      <c r="C4827">
        <v>43</v>
      </c>
      <c r="D4827" t="s">
        <v>13</v>
      </c>
      <c r="E4827">
        <v>4310801</v>
      </c>
    </row>
    <row r="4828" spans="1:5" x14ac:dyDescent="0.35">
      <c r="A4828">
        <v>4310850</v>
      </c>
      <c r="B4828" t="s">
        <v>4936</v>
      </c>
      <c r="C4828">
        <v>43</v>
      </c>
      <c r="D4828" t="s">
        <v>13</v>
      </c>
      <c r="E4828">
        <v>4310850</v>
      </c>
    </row>
    <row r="4829" spans="1:5" x14ac:dyDescent="0.35">
      <c r="A4829">
        <v>4310876</v>
      </c>
      <c r="B4829" t="s">
        <v>4937</v>
      </c>
      <c r="C4829">
        <v>43</v>
      </c>
      <c r="D4829" t="s">
        <v>13</v>
      </c>
      <c r="E4829">
        <v>4310876</v>
      </c>
    </row>
    <row r="4830" spans="1:5" x14ac:dyDescent="0.35">
      <c r="A4830">
        <v>4310900</v>
      </c>
      <c r="B4830" t="s">
        <v>2913</v>
      </c>
      <c r="C4830">
        <v>43</v>
      </c>
      <c r="D4830" t="s">
        <v>13</v>
      </c>
      <c r="E4830">
        <v>4310900</v>
      </c>
    </row>
    <row r="4831" spans="1:5" x14ac:dyDescent="0.35">
      <c r="A4831">
        <v>4311007</v>
      </c>
      <c r="B4831" t="s">
        <v>4938</v>
      </c>
      <c r="C4831">
        <v>43</v>
      </c>
      <c r="D4831" t="s">
        <v>13</v>
      </c>
      <c r="E4831">
        <v>4311007</v>
      </c>
    </row>
    <row r="4832" spans="1:5" x14ac:dyDescent="0.35">
      <c r="A4832">
        <v>4311106</v>
      </c>
      <c r="B4832" t="s">
        <v>4939</v>
      </c>
      <c r="C4832">
        <v>43</v>
      </c>
      <c r="D4832" t="s">
        <v>13</v>
      </c>
      <c r="E4832">
        <v>4311106</v>
      </c>
    </row>
    <row r="4833" spans="1:5" x14ac:dyDescent="0.35">
      <c r="A4833">
        <v>4311122</v>
      </c>
      <c r="B4833" t="s">
        <v>4940</v>
      </c>
      <c r="C4833">
        <v>43</v>
      </c>
      <c r="D4833" t="s">
        <v>13</v>
      </c>
      <c r="E4833">
        <v>4311122</v>
      </c>
    </row>
    <row r="4834" spans="1:5" x14ac:dyDescent="0.35">
      <c r="A4834">
        <v>4311130</v>
      </c>
      <c r="B4834" t="s">
        <v>4941</v>
      </c>
      <c r="C4834">
        <v>43</v>
      </c>
      <c r="D4834" t="s">
        <v>13</v>
      </c>
      <c r="E4834">
        <v>4311130</v>
      </c>
    </row>
    <row r="4835" spans="1:5" x14ac:dyDescent="0.35">
      <c r="A4835">
        <v>4311155</v>
      </c>
      <c r="B4835" t="s">
        <v>4942</v>
      </c>
      <c r="C4835">
        <v>43</v>
      </c>
      <c r="D4835" t="s">
        <v>13</v>
      </c>
      <c r="E4835">
        <v>4311155</v>
      </c>
    </row>
    <row r="4836" spans="1:5" x14ac:dyDescent="0.35">
      <c r="A4836">
        <v>4311205</v>
      </c>
      <c r="B4836" t="s">
        <v>4943</v>
      </c>
      <c r="C4836">
        <v>43</v>
      </c>
      <c r="D4836" t="s">
        <v>13</v>
      </c>
      <c r="E4836">
        <v>4311205</v>
      </c>
    </row>
    <row r="4837" spans="1:5" x14ac:dyDescent="0.35">
      <c r="A4837">
        <v>4311239</v>
      </c>
      <c r="B4837" t="s">
        <v>4944</v>
      </c>
      <c r="C4837">
        <v>43</v>
      </c>
      <c r="D4837" t="s">
        <v>13</v>
      </c>
      <c r="E4837">
        <v>4311239</v>
      </c>
    </row>
    <row r="4838" spans="1:5" x14ac:dyDescent="0.35">
      <c r="A4838">
        <v>4311254</v>
      </c>
      <c r="B4838" t="s">
        <v>4945</v>
      </c>
      <c r="C4838">
        <v>43</v>
      </c>
      <c r="D4838" t="s">
        <v>13</v>
      </c>
      <c r="E4838">
        <v>4311254</v>
      </c>
    </row>
    <row r="4839" spans="1:5" x14ac:dyDescent="0.35">
      <c r="A4839">
        <v>4311270</v>
      </c>
      <c r="B4839" t="s">
        <v>4946</v>
      </c>
      <c r="C4839">
        <v>43</v>
      </c>
      <c r="D4839" t="s">
        <v>13</v>
      </c>
      <c r="E4839">
        <v>4311270</v>
      </c>
    </row>
    <row r="4840" spans="1:5" x14ac:dyDescent="0.35">
      <c r="A4840">
        <v>4311304</v>
      </c>
      <c r="B4840" t="s">
        <v>4947</v>
      </c>
      <c r="C4840">
        <v>43</v>
      </c>
      <c r="D4840" t="s">
        <v>13</v>
      </c>
      <c r="E4840">
        <v>4311304</v>
      </c>
    </row>
    <row r="4841" spans="1:5" x14ac:dyDescent="0.35">
      <c r="A4841">
        <v>4311403</v>
      </c>
      <c r="B4841" t="s">
        <v>753</v>
      </c>
      <c r="C4841">
        <v>43</v>
      </c>
      <c r="D4841" t="s">
        <v>13</v>
      </c>
      <c r="E4841">
        <v>4311403</v>
      </c>
    </row>
    <row r="4842" spans="1:5" x14ac:dyDescent="0.35">
      <c r="A4842">
        <v>4311429</v>
      </c>
      <c r="B4842" t="s">
        <v>4948</v>
      </c>
      <c r="C4842">
        <v>43</v>
      </c>
      <c r="D4842" t="s">
        <v>13</v>
      </c>
      <c r="E4842">
        <v>4311429</v>
      </c>
    </row>
    <row r="4843" spans="1:5" x14ac:dyDescent="0.35">
      <c r="A4843">
        <v>4311502</v>
      </c>
      <c r="B4843" t="s">
        <v>4949</v>
      </c>
      <c r="C4843">
        <v>43</v>
      </c>
      <c r="D4843" t="s">
        <v>13</v>
      </c>
      <c r="E4843">
        <v>4311502</v>
      </c>
    </row>
    <row r="4844" spans="1:5" x14ac:dyDescent="0.35">
      <c r="A4844">
        <v>4311601</v>
      </c>
      <c r="B4844" t="s">
        <v>4950</v>
      </c>
      <c r="C4844">
        <v>43</v>
      </c>
      <c r="D4844" t="s">
        <v>13</v>
      </c>
      <c r="E4844">
        <v>4311601</v>
      </c>
    </row>
    <row r="4845" spans="1:5" x14ac:dyDescent="0.35">
      <c r="A4845">
        <v>4311627</v>
      </c>
      <c r="B4845" t="s">
        <v>4951</v>
      </c>
      <c r="C4845">
        <v>43</v>
      </c>
      <c r="D4845" t="s">
        <v>13</v>
      </c>
      <c r="E4845">
        <v>4311627</v>
      </c>
    </row>
    <row r="4846" spans="1:5" x14ac:dyDescent="0.35">
      <c r="A4846">
        <v>4311643</v>
      </c>
      <c r="B4846" t="s">
        <v>4952</v>
      </c>
      <c r="C4846">
        <v>43</v>
      </c>
      <c r="D4846" t="s">
        <v>13</v>
      </c>
      <c r="E4846">
        <v>4311643</v>
      </c>
    </row>
    <row r="4847" spans="1:5" x14ac:dyDescent="0.35">
      <c r="A4847">
        <v>4311700</v>
      </c>
      <c r="B4847" t="s">
        <v>4953</v>
      </c>
      <c r="C4847">
        <v>43</v>
      </c>
      <c r="D4847" t="s">
        <v>13</v>
      </c>
      <c r="E4847">
        <v>4311700</v>
      </c>
    </row>
    <row r="4848" spans="1:5" x14ac:dyDescent="0.35">
      <c r="A4848">
        <v>4311718</v>
      </c>
      <c r="B4848" t="s">
        <v>4954</v>
      </c>
      <c r="C4848">
        <v>43</v>
      </c>
      <c r="D4848" t="s">
        <v>13</v>
      </c>
      <c r="E4848">
        <v>4311718</v>
      </c>
    </row>
    <row r="4849" spans="1:5" x14ac:dyDescent="0.35">
      <c r="A4849">
        <v>4311734</v>
      </c>
      <c r="B4849" t="s">
        <v>4955</v>
      </c>
      <c r="C4849">
        <v>43</v>
      </c>
      <c r="D4849" t="s">
        <v>13</v>
      </c>
      <c r="E4849">
        <v>4311734</v>
      </c>
    </row>
    <row r="4850" spans="1:5" x14ac:dyDescent="0.35">
      <c r="A4850">
        <v>4311759</v>
      </c>
      <c r="B4850" t="s">
        <v>4956</v>
      </c>
      <c r="C4850">
        <v>43</v>
      </c>
      <c r="D4850" t="s">
        <v>13</v>
      </c>
      <c r="E4850">
        <v>4311759</v>
      </c>
    </row>
    <row r="4851" spans="1:5" x14ac:dyDescent="0.35">
      <c r="A4851">
        <v>4311775</v>
      </c>
      <c r="B4851" t="s">
        <v>4957</v>
      </c>
      <c r="C4851">
        <v>43</v>
      </c>
      <c r="D4851" t="s">
        <v>13</v>
      </c>
      <c r="E4851">
        <v>4311775</v>
      </c>
    </row>
    <row r="4852" spans="1:5" x14ac:dyDescent="0.35">
      <c r="A4852">
        <v>4311791</v>
      </c>
      <c r="B4852" t="s">
        <v>4958</v>
      </c>
      <c r="C4852">
        <v>43</v>
      </c>
      <c r="D4852" t="s">
        <v>13</v>
      </c>
      <c r="E4852">
        <v>4311791</v>
      </c>
    </row>
    <row r="4853" spans="1:5" x14ac:dyDescent="0.35">
      <c r="A4853">
        <v>4311809</v>
      </c>
      <c r="B4853" t="s">
        <v>359</v>
      </c>
      <c r="C4853">
        <v>43</v>
      </c>
      <c r="D4853" t="s">
        <v>13</v>
      </c>
      <c r="E4853">
        <v>4311809</v>
      </c>
    </row>
    <row r="4854" spans="1:5" x14ac:dyDescent="0.35">
      <c r="A4854">
        <v>4311908</v>
      </c>
      <c r="B4854" t="s">
        <v>4959</v>
      </c>
      <c r="C4854">
        <v>43</v>
      </c>
      <c r="D4854" t="s">
        <v>13</v>
      </c>
      <c r="E4854">
        <v>4311908</v>
      </c>
    </row>
    <row r="4855" spans="1:5" x14ac:dyDescent="0.35">
      <c r="A4855">
        <v>4311981</v>
      </c>
      <c r="B4855" t="s">
        <v>4960</v>
      </c>
      <c r="C4855">
        <v>43</v>
      </c>
      <c r="D4855" t="s">
        <v>13</v>
      </c>
      <c r="E4855">
        <v>4311981</v>
      </c>
    </row>
    <row r="4856" spans="1:5" x14ac:dyDescent="0.35">
      <c r="A4856">
        <v>4312005</v>
      </c>
      <c r="B4856" t="s">
        <v>4961</v>
      </c>
      <c r="C4856">
        <v>43</v>
      </c>
      <c r="D4856" t="s">
        <v>13</v>
      </c>
      <c r="E4856">
        <v>4312005</v>
      </c>
    </row>
    <row r="4857" spans="1:5" x14ac:dyDescent="0.35">
      <c r="A4857">
        <v>4312054</v>
      </c>
      <c r="B4857" t="s">
        <v>4962</v>
      </c>
      <c r="C4857">
        <v>43</v>
      </c>
      <c r="D4857" t="s">
        <v>13</v>
      </c>
      <c r="E4857">
        <v>4312054</v>
      </c>
    </row>
    <row r="4858" spans="1:5" x14ac:dyDescent="0.35">
      <c r="A4858">
        <v>4312104</v>
      </c>
      <c r="B4858" t="s">
        <v>4963</v>
      </c>
      <c r="C4858">
        <v>43</v>
      </c>
      <c r="D4858" t="s">
        <v>13</v>
      </c>
      <c r="E4858">
        <v>4312104</v>
      </c>
    </row>
    <row r="4859" spans="1:5" x14ac:dyDescent="0.35">
      <c r="A4859">
        <v>4312138</v>
      </c>
      <c r="B4859" t="s">
        <v>4964</v>
      </c>
      <c r="C4859">
        <v>43</v>
      </c>
      <c r="D4859" t="s">
        <v>13</v>
      </c>
      <c r="E4859">
        <v>4312138</v>
      </c>
    </row>
    <row r="4860" spans="1:5" x14ac:dyDescent="0.35">
      <c r="A4860">
        <v>4312153</v>
      </c>
      <c r="B4860" t="s">
        <v>4965</v>
      </c>
      <c r="C4860">
        <v>43</v>
      </c>
      <c r="D4860" t="s">
        <v>13</v>
      </c>
      <c r="E4860">
        <v>4312153</v>
      </c>
    </row>
    <row r="4861" spans="1:5" x14ac:dyDescent="0.35">
      <c r="A4861">
        <v>4312179</v>
      </c>
      <c r="B4861" t="s">
        <v>4966</v>
      </c>
      <c r="C4861">
        <v>43</v>
      </c>
      <c r="D4861" t="s">
        <v>13</v>
      </c>
      <c r="E4861">
        <v>4312179</v>
      </c>
    </row>
    <row r="4862" spans="1:5" x14ac:dyDescent="0.35">
      <c r="A4862">
        <v>4312203</v>
      </c>
      <c r="B4862" t="s">
        <v>4967</v>
      </c>
      <c r="C4862">
        <v>43</v>
      </c>
      <c r="D4862" t="s">
        <v>13</v>
      </c>
      <c r="E4862">
        <v>4312203</v>
      </c>
    </row>
    <row r="4863" spans="1:5" x14ac:dyDescent="0.35">
      <c r="A4863">
        <v>4312252</v>
      </c>
      <c r="B4863" t="s">
        <v>4968</v>
      </c>
      <c r="C4863">
        <v>43</v>
      </c>
      <c r="D4863" t="s">
        <v>13</v>
      </c>
      <c r="E4863">
        <v>4312252</v>
      </c>
    </row>
    <row r="4864" spans="1:5" x14ac:dyDescent="0.35">
      <c r="A4864">
        <v>4312302</v>
      </c>
      <c r="B4864" t="s">
        <v>4969</v>
      </c>
      <c r="C4864">
        <v>43</v>
      </c>
      <c r="D4864" t="s">
        <v>13</v>
      </c>
      <c r="E4864">
        <v>4312302</v>
      </c>
    </row>
    <row r="4865" spans="1:5" x14ac:dyDescent="0.35">
      <c r="A4865">
        <v>4312351</v>
      </c>
      <c r="B4865" t="s">
        <v>4970</v>
      </c>
      <c r="C4865">
        <v>43</v>
      </c>
      <c r="D4865" t="s">
        <v>13</v>
      </c>
      <c r="E4865">
        <v>4312351</v>
      </c>
    </row>
    <row r="4866" spans="1:5" x14ac:dyDescent="0.35">
      <c r="A4866">
        <v>4312377</v>
      </c>
      <c r="B4866" t="s">
        <v>4971</v>
      </c>
      <c r="C4866">
        <v>43</v>
      </c>
      <c r="D4866" t="s">
        <v>13</v>
      </c>
      <c r="E4866">
        <v>4312377</v>
      </c>
    </row>
    <row r="4867" spans="1:5" x14ac:dyDescent="0.35">
      <c r="A4867">
        <v>4312385</v>
      </c>
      <c r="B4867" t="s">
        <v>4972</v>
      </c>
      <c r="C4867">
        <v>43</v>
      </c>
      <c r="D4867" t="s">
        <v>13</v>
      </c>
      <c r="E4867">
        <v>4312385</v>
      </c>
    </row>
    <row r="4868" spans="1:5" x14ac:dyDescent="0.35">
      <c r="A4868">
        <v>4312401</v>
      </c>
      <c r="B4868" t="s">
        <v>4973</v>
      </c>
      <c r="C4868">
        <v>43</v>
      </c>
      <c r="D4868" t="s">
        <v>13</v>
      </c>
      <c r="E4868">
        <v>4312401</v>
      </c>
    </row>
    <row r="4869" spans="1:5" x14ac:dyDescent="0.35">
      <c r="A4869">
        <v>4312427</v>
      </c>
      <c r="B4869" t="s">
        <v>4974</v>
      </c>
      <c r="C4869">
        <v>43</v>
      </c>
      <c r="D4869" t="s">
        <v>13</v>
      </c>
      <c r="E4869">
        <v>4312427</v>
      </c>
    </row>
    <row r="4870" spans="1:5" x14ac:dyDescent="0.35">
      <c r="A4870">
        <v>4312443</v>
      </c>
      <c r="B4870" t="s">
        <v>4975</v>
      </c>
      <c r="C4870">
        <v>43</v>
      </c>
      <c r="D4870" t="s">
        <v>13</v>
      </c>
      <c r="E4870">
        <v>4312443</v>
      </c>
    </row>
    <row r="4871" spans="1:5" x14ac:dyDescent="0.35">
      <c r="A4871">
        <v>4312450</v>
      </c>
      <c r="B4871" t="s">
        <v>4976</v>
      </c>
      <c r="C4871">
        <v>43</v>
      </c>
      <c r="D4871" t="s">
        <v>13</v>
      </c>
      <c r="E4871">
        <v>4312450</v>
      </c>
    </row>
    <row r="4872" spans="1:5" x14ac:dyDescent="0.35">
      <c r="A4872">
        <v>4312476</v>
      </c>
      <c r="B4872" t="s">
        <v>4977</v>
      </c>
      <c r="C4872">
        <v>43</v>
      </c>
      <c r="D4872" t="s">
        <v>13</v>
      </c>
      <c r="E4872">
        <v>4312476</v>
      </c>
    </row>
    <row r="4873" spans="1:5" x14ac:dyDescent="0.35">
      <c r="A4873">
        <v>4312500</v>
      </c>
      <c r="B4873" t="s">
        <v>4978</v>
      </c>
      <c r="C4873">
        <v>43</v>
      </c>
      <c r="D4873" t="s">
        <v>13</v>
      </c>
      <c r="E4873">
        <v>4312500</v>
      </c>
    </row>
    <row r="4874" spans="1:5" x14ac:dyDescent="0.35">
      <c r="A4874">
        <v>4312609</v>
      </c>
      <c r="B4874" t="s">
        <v>4979</v>
      </c>
      <c r="C4874">
        <v>43</v>
      </c>
      <c r="D4874" t="s">
        <v>13</v>
      </c>
      <c r="E4874">
        <v>4312609</v>
      </c>
    </row>
    <row r="4875" spans="1:5" x14ac:dyDescent="0.35">
      <c r="A4875">
        <v>4312617</v>
      </c>
      <c r="B4875" t="s">
        <v>4980</v>
      </c>
      <c r="C4875">
        <v>43</v>
      </c>
      <c r="D4875" t="s">
        <v>13</v>
      </c>
      <c r="E4875">
        <v>4312617</v>
      </c>
    </row>
    <row r="4876" spans="1:5" x14ac:dyDescent="0.35">
      <c r="A4876">
        <v>4312625</v>
      </c>
      <c r="B4876" t="s">
        <v>4981</v>
      </c>
      <c r="C4876">
        <v>43</v>
      </c>
      <c r="D4876" t="s">
        <v>13</v>
      </c>
      <c r="E4876">
        <v>4312625</v>
      </c>
    </row>
    <row r="4877" spans="1:5" x14ac:dyDescent="0.35">
      <c r="A4877">
        <v>4312658</v>
      </c>
      <c r="B4877" t="s">
        <v>4982</v>
      </c>
      <c r="C4877">
        <v>43</v>
      </c>
      <c r="D4877" t="s">
        <v>13</v>
      </c>
      <c r="E4877">
        <v>4312658</v>
      </c>
    </row>
    <row r="4878" spans="1:5" x14ac:dyDescent="0.35">
      <c r="A4878">
        <v>4312674</v>
      </c>
      <c r="B4878" t="s">
        <v>4983</v>
      </c>
      <c r="C4878">
        <v>43</v>
      </c>
      <c r="D4878" t="s">
        <v>13</v>
      </c>
      <c r="E4878">
        <v>4312674</v>
      </c>
    </row>
    <row r="4879" spans="1:5" x14ac:dyDescent="0.35">
      <c r="A4879">
        <v>4312708</v>
      </c>
      <c r="B4879" t="s">
        <v>4984</v>
      </c>
      <c r="C4879">
        <v>43</v>
      </c>
      <c r="D4879" t="s">
        <v>13</v>
      </c>
      <c r="E4879">
        <v>4312708</v>
      </c>
    </row>
    <row r="4880" spans="1:5" x14ac:dyDescent="0.35">
      <c r="A4880">
        <v>4312757</v>
      </c>
      <c r="B4880" t="s">
        <v>4985</v>
      </c>
      <c r="C4880">
        <v>43</v>
      </c>
      <c r="D4880" t="s">
        <v>13</v>
      </c>
      <c r="E4880">
        <v>4312757</v>
      </c>
    </row>
    <row r="4881" spans="1:5" x14ac:dyDescent="0.35">
      <c r="A4881">
        <v>4312807</v>
      </c>
      <c r="B4881" t="s">
        <v>4986</v>
      </c>
      <c r="C4881">
        <v>43</v>
      </c>
      <c r="D4881" t="s">
        <v>13</v>
      </c>
      <c r="E4881">
        <v>4312807</v>
      </c>
    </row>
    <row r="4882" spans="1:5" x14ac:dyDescent="0.35">
      <c r="A4882">
        <v>4312906</v>
      </c>
      <c r="B4882" t="s">
        <v>4987</v>
      </c>
      <c r="C4882">
        <v>43</v>
      </c>
      <c r="D4882" t="s">
        <v>13</v>
      </c>
      <c r="E4882">
        <v>4312906</v>
      </c>
    </row>
    <row r="4883" spans="1:5" x14ac:dyDescent="0.35">
      <c r="A4883">
        <v>4312955</v>
      </c>
      <c r="B4883" t="s">
        <v>4988</v>
      </c>
      <c r="C4883">
        <v>43</v>
      </c>
      <c r="D4883" t="s">
        <v>13</v>
      </c>
      <c r="E4883">
        <v>4312955</v>
      </c>
    </row>
    <row r="4884" spans="1:5" x14ac:dyDescent="0.35">
      <c r="A4884">
        <v>4313003</v>
      </c>
      <c r="B4884" t="s">
        <v>4989</v>
      </c>
      <c r="C4884">
        <v>43</v>
      </c>
      <c r="D4884" t="s">
        <v>13</v>
      </c>
      <c r="E4884">
        <v>4313003</v>
      </c>
    </row>
    <row r="4885" spans="1:5" x14ac:dyDescent="0.35">
      <c r="A4885">
        <v>4313011</v>
      </c>
      <c r="B4885" t="s">
        <v>4990</v>
      </c>
      <c r="C4885">
        <v>43</v>
      </c>
      <c r="D4885" t="s">
        <v>13</v>
      </c>
      <c r="E4885">
        <v>4313011</v>
      </c>
    </row>
    <row r="4886" spans="1:5" x14ac:dyDescent="0.35">
      <c r="A4886">
        <v>4313037</v>
      </c>
      <c r="B4886" t="s">
        <v>4991</v>
      </c>
      <c r="C4886">
        <v>43</v>
      </c>
      <c r="D4886" t="s">
        <v>13</v>
      </c>
      <c r="E4886">
        <v>4313037</v>
      </c>
    </row>
    <row r="4887" spans="1:5" x14ac:dyDescent="0.35">
      <c r="A4887">
        <v>4313060</v>
      </c>
      <c r="B4887" t="s">
        <v>4992</v>
      </c>
      <c r="C4887">
        <v>43</v>
      </c>
      <c r="D4887" t="s">
        <v>13</v>
      </c>
      <c r="E4887">
        <v>4313060</v>
      </c>
    </row>
    <row r="4888" spans="1:5" x14ac:dyDescent="0.35">
      <c r="A4888">
        <v>4313086</v>
      </c>
      <c r="B4888" t="s">
        <v>4993</v>
      </c>
      <c r="C4888">
        <v>43</v>
      </c>
      <c r="D4888" t="s">
        <v>13</v>
      </c>
      <c r="E4888">
        <v>4313086</v>
      </c>
    </row>
    <row r="4889" spans="1:5" x14ac:dyDescent="0.35">
      <c r="A4889">
        <v>4313102</v>
      </c>
      <c r="B4889" t="s">
        <v>4994</v>
      </c>
      <c r="C4889">
        <v>43</v>
      </c>
      <c r="D4889" t="s">
        <v>13</v>
      </c>
      <c r="E4889">
        <v>4313102</v>
      </c>
    </row>
    <row r="4890" spans="1:5" x14ac:dyDescent="0.35">
      <c r="A4890">
        <v>4313201</v>
      </c>
      <c r="B4890" t="s">
        <v>4995</v>
      </c>
      <c r="C4890">
        <v>43</v>
      </c>
      <c r="D4890" t="s">
        <v>13</v>
      </c>
      <c r="E4890">
        <v>4313201</v>
      </c>
    </row>
    <row r="4891" spans="1:5" x14ac:dyDescent="0.35">
      <c r="A4891">
        <v>4313300</v>
      </c>
      <c r="B4891" t="s">
        <v>4996</v>
      </c>
      <c r="C4891">
        <v>43</v>
      </c>
      <c r="D4891" t="s">
        <v>13</v>
      </c>
      <c r="E4891">
        <v>4313300</v>
      </c>
    </row>
    <row r="4892" spans="1:5" x14ac:dyDescent="0.35">
      <c r="A4892">
        <v>4313334</v>
      </c>
      <c r="B4892" t="s">
        <v>4997</v>
      </c>
      <c r="C4892">
        <v>43</v>
      </c>
      <c r="D4892" t="s">
        <v>13</v>
      </c>
      <c r="E4892">
        <v>4313334</v>
      </c>
    </row>
    <row r="4893" spans="1:5" x14ac:dyDescent="0.35">
      <c r="A4893">
        <v>4313359</v>
      </c>
      <c r="B4893" t="s">
        <v>4998</v>
      </c>
      <c r="C4893">
        <v>43</v>
      </c>
      <c r="D4893" t="s">
        <v>13</v>
      </c>
      <c r="E4893">
        <v>4313359</v>
      </c>
    </row>
    <row r="4894" spans="1:5" x14ac:dyDescent="0.35">
      <c r="A4894">
        <v>4313375</v>
      </c>
      <c r="B4894" t="s">
        <v>1195</v>
      </c>
      <c r="C4894">
        <v>43</v>
      </c>
      <c r="D4894" t="s">
        <v>13</v>
      </c>
      <c r="E4894">
        <v>4313375</v>
      </c>
    </row>
    <row r="4895" spans="1:5" x14ac:dyDescent="0.35">
      <c r="A4895">
        <v>4313391</v>
      </c>
      <c r="B4895" t="s">
        <v>4999</v>
      </c>
      <c r="C4895">
        <v>43</v>
      </c>
      <c r="D4895" t="s">
        <v>13</v>
      </c>
      <c r="E4895">
        <v>4313391</v>
      </c>
    </row>
    <row r="4896" spans="1:5" x14ac:dyDescent="0.35">
      <c r="A4896">
        <v>4313409</v>
      </c>
      <c r="B4896" t="s">
        <v>5000</v>
      </c>
      <c r="C4896">
        <v>43</v>
      </c>
      <c r="D4896" t="s">
        <v>13</v>
      </c>
      <c r="E4896">
        <v>4313409</v>
      </c>
    </row>
    <row r="4897" spans="1:5" x14ac:dyDescent="0.35">
      <c r="A4897">
        <v>4313425</v>
      </c>
      <c r="B4897" t="s">
        <v>5001</v>
      </c>
      <c r="C4897">
        <v>43</v>
      </c>
      <c r="D4897" t="s">
        <v>13</v>
      </c>
      <c r="E4897">
        <v>4313425</v>
      </c>
    </row>
    <row r="4898" spans="1:5" x14ac:dyDescent="0.35">
      <c r="A4898">
        <v>4313441</v>
      </c>
      <c r="B4898" t="s">
        <v>5002</v>
      </c>
      <c r="C4898">
        <v>43</v>
      </c>
      <c r="D4898" t="s">
        <v>13</v>
      </c>
      <c r="E4898">
        <v>4313441</v>
      </c>
    </row>
    <row r="4899" spans="1:5" x14ac:dyDescent="0.35">
      <c r="A4899">
        <v>4313466</v>
      </c>
      <c r="B4899" t="s">
        <v>5003</v>
      </c>
      <c r="C4899">
        <v>43</v>
      </c>
      <c r="D4899" t="s">
        <v>13</v>
      </c>
      <c r="E4899">
        <v>4313466</v>
      </c>
    </row>
    <row r="4900" spans="1:5" x14ac:dyDescent="0.35">
      <c r="A4900">
        <v>4313490</v>
      </c>
      <c r="B4900" t="s">
        <v>5004</v>
      </c>
      <c r="C4900">
        <v>43</v>
      </c>
      <c r="D4900" t="s">
        <v>13</v>
      </c>
      <c r="E4900">
        <v>4313490</v>
      </c>
    </row>
    <row r="4901" spans="1:5" x14ac:dyDescent="0.35">
      <c r="A4901">
        <v>4313508</v>
      </c>
      <c r="B4901" t="s">
        <v>5005</v>
      </c>
      <c r="C4901">
        <v>43</v>
      </c>
      <c r="D4901" t="s">
        <v>13</v>
      </c>
      <c r="E4901">
        <v>4313508</v>
      </c>
    </row>
    <row r="4902" spans="1:5" x14ac:dyDescent="0.35">
      <c r="A4902">
        <v>4313607</v>
      </c>
      <c r="B4902" t="s">
        <v>5006</v>
      </c>
      <c r="C4902">
        <v>43</v>
      </c>
      <c r="D4902" t="s">
        <v>13</v>
      </c>
      <c r="E4902">
        <v>4313607</v>
      </c>
    </row>
    <row r="4903" spans="1:5" x14ac:dyDescent="0.35">
      <c r="A4903">
        <v>4313656</v>
      </c>
      <c r="B4903" t="s">
        <v>5007</v>
      </c>
      <c r="C4903">
        <v>43</v>
      </c>
      <c r="D4903" t="s">
        <v>13</v>
      </c>
      <c r="E4903">
        <v>4313656</v>
      </c>
    </row>
    <row r="4904" spans="1:5" x14ac:dyDescent="0.35">
      <c r="A4904">
        <v>4313706</v>
      </c>
      <c r="B4904" t="s">
        <v>5008</v>
      </c>
      <c r="C4904">
        <v>43</v>
      </c>
      <c r="D4904" t="s">
        <v>13</v>
      </c>
      <c r="E4904">
        <v>4313706</v>
      </c>
    </row>
    <row r="4905" spans="1:5" x14ac:dyDescent="0.35">
      <c r="A4905">
        <v>4313805</v>
      </c>
      <c r="B4905" t="s">
        <v>5009</v>
      </c>
      <c r="C4905">
        <v>43</v>
      </c>
      <c r="D4905" t="s">
        <v>13</v>
      </c>
      <c r="E4905">
        <v>4313805</v>
      </c>
    </row>
    <row r="4906" spans="1:5" x14ac:dyDescent="0.35">
      <c r="A4906">
        <v>4313904</v>
      </c>
      <c r="B4906" t="s">
        <v>5010</v>
      </c>
      <c r="C4906">
        <v>43</v>
      </c>
      <c r="D4906" t="s">
        <v>13</v>
      </c>
      <c r="E4906">
        <v>4313904</v>
      </c>
    </row>
    <row r="4907" spans="1:5" x14ac:dyDescent="0.35">
      <c r="A4907">
        <v>4313953</v>
      </c>
      <c r="B4907" t="s">
        <v>5011</v>
      </c>
      <c r="C4907">
        <v>43</v>
      </c>
      <c r="D4907" t="s">
        <v>13</v>
      </c>
      <c r="E4907">
        <v>4313953</v>
      </c>
    </row>
    <row r="4908" spans="1:5" x14ac:dyDescent="0.35">
      <c r="A4908">
        <v>4314001</v>
      </c>
      <c r="B4908" t="s">
        <v>5012</v>
      </c>
      <c r="C4908">
        <v>43</v>
      </c>
      <c r="D4908" t="s">
        <v>13</v>
      </c>
      <c r="E4908">
        <v>4314001</v>
      </c>
    </row>
    <row r="4909" spans="1:5" x14ac:dyDescent="0.35">
      <c r="A4909">
        <v>4314027</v>
      </c>
      <c r="B4909" t="s">
        <v>5013</v>
      </c>
      <c r="C4909">
        <v>43</v>
      </c>
      <c r="D4909" t="s">
        <v>13</v>
      </c>
      <c r="E4909">
        <v>4314027</v>
      </c>
    </row>
    <row r="4910" spans="1:5" x14ac:dyDescent="0.35">
      <c r="A4910">
        <v>4314035</v>
      </c>
      <c r="B4910" t="s">
        <v>5014</v>
      </c>
      <c r="C4910">
        <v>43</v>
      </c>
      <c r="D4910" t="s">
        <v>13</v>
      </c>
      <c r="E4910">
        <v>4314035</v>
      </c>
    </row>
    <row r="4911" spans="1:5" x14ac:dyDescent="0.35">
      <c r="A4911">
        <v>4314050</v>
      </c>
      <c r="B4911" t="s">
        <v>5015</v>
      </c>
      <c r="C4911">
        <v>43</v>
      </c>
      <c r="D4911" t="s">
        <v>13</v>
      </c>
      <c r="E4911">
        <v>4314050</v>
      </c>
    </row>
    <row r="4912" spans="1:5" x14ac:dyDescent="0.35">
      <c r="A4912">
        <v>4314068</v>
      </c>
      <c r="B4912" t="s">
        <v>5016</v>
      </c>
      <c r="C4912">
        <v>43</v>
      </c>
      <c r="D4912" t="s">
        <v>13</v>
      </c>
      <c r="E4912">
        <v>4314068</v>
      </c>
    </row>
    <row r="4913" spans="1:5" x14ac:dyDescent="0.35">
      <c r="A4913">
        <v>4314076</v>
      </c>
      <c r="B4913" t="s">
        <v>5017</v>
      </c>
      <c r="C4913">
        <v>43</v>
      </c>
      <c r="D4913" t="s">
        <v>13</v>
      </c>
      <c r="E4913">
        <v>4314076</v>
      </c>
    </row>
    <row r="4914" spans="1:5" x14ac:dyDescent="0.35">
      <c r="A4914">
        <v>4314100</v>
      </c>
      <c r="B4914" t="s">
        <v>306</v>
      </c>
      <c r="C4914">
        <v>43</v>
      </c>
      <c r="D4914" t="s">
        <v>13</v>
      </c>
      <c r="E4914">
        <v>4314100</v>
      </c>
    </row>
    <row r="4915" spans="1:5" x14ac:dyDescent="0.35">
      <c r="A4915">
        <v>4314134</v>
      </c>
      <c r="B4915" t="s">
        <v>5018</v>
      </c>
      <c r="C4915">
        <v>43</v>
      </c>
      <c r="D4915" t="s">
        <v>13</v>
      </c>
      <c r="E4915">
        <v>4314134</v>
      </c>
    </row>
    <row r="4916" spans="1:5" x14ac:dyDescent="0.35">
      <c r="A4916">
        <v>4314159</v>
      </c>
      <c r="B4916" t="s">
        <v>5019</v>
      </c>
      <c r="C4916">
        <v>43</v>
      </c>
      <c r="D4916" t="s">
        <v>13</v>
      </c>
      <c r="E4916">
        <v>4314159</v>
      </c>
    </row>
    <row r="4917" spans="1:5" x14ac:dyDescent="0.35">
      <c r="A4917">
        <v>4314175</v>
      </c>
      <c r="B4917" t="s">
        <v>5020</v>
      </c>
      <c r="C4917">
        <v>43</v>
      </c>
      <c r="D4917" t="s">
        <v>13</v>
      </c>
      <c r="E4917">
        <v>4314175</v>
      </c>
    </row>
    <row r="4918" spans="1:5" x14ac:dyDescent="0.35">
      <c r="A4918">
        <v>4314209</v>
      </c>
      <c r="B4918" t="s">
        <v>5021</v>
      </c>
      <c r="C4918">
        <v>43</v>
      </c>
      <c r="D4918" t="s">
        <v>13</v>
      </c>
      <c r="E4918">
        <v>4314209</v>
      </c>
    </row>
    <row r="4919" spans="1:5" x14ac:dyDescent="0.35">
      <c r="A4919">
        <v>4314308</v>
      </c>
      <c r="B4919" t="s">
        <v>5022</v>
      </c>
      <c r="C4919">
        <v>43</v>
      </c>
      <c r="D4919" t="s">
        <v>13</v>
      </c>
      <c r="E4919">
        <v>4314308</v>
      </c>
    </row>
    <row r="4920" spans="1:5" x14ac:dyDescent="0.35">
      <c r="A4920">
        <v>4314407</v>
      </c>
      <c r="B4920" t="s">
        <v>5023</v>
      </c>
      <c r="C4920">
        <v>43</v>
      </c>
      <c r="D4920" t="s">
        <v>13</v>
      </c>
      <c r="E4920">
        <v>4314407</v>
      </c>
    </row>
    <row r="4921" spans="1:5" x14ac:dyDescent="0.35">
      <c r="A4921">
        <v>4314423</v>
      </c>
      <c r="B4921" t="s">
        <v>5024</v>
      </c>
      <c r="C4921">
        <v>43</v>
      </c>
      <c r="D4921" t="s">
        <v>13</v>
      </c>
      <c r="E4921">
        <v>4314423</v>
      </c>
    </row>
    <row r="4922" spans="1:5" x14ac:dyDescent="0.35">
      <c r="A4922">
        <v>4314456</v>
      </c>
      <c r="B4922" t="s">
        <v>5025</v>
      </c>
      <c r="C4922">
        <v>43</v>
      </c>
      <c r="D4922" t="s">
        <v>13</v>
      </c>
      <c r="E4922">
        <v>4314456</v>
      </c>
    </row>
    <row r="4923" spans="1:5" x14ac:dyDescent="0.35">
      <c r="A4923">
        <v>4314464</v>
      </c>
      <c r="B4923" t="s">
        <v>5026</v>
      </c>
      <c r="C4923">
        <v>43</v>
      </c>
      <c r="D4923" t="s">
        <v>13</v>
      </c>
      <c r="E4923">
        <v>4314464</v>
      </c>
    </row>
    <row r="4924" spans="1:5" x14ac:dyDescent="0.35">
      <c r="A4924">
        <v>4314472</v>
      </c>
      <c r="B4924" t="s">
        <v>5027</v>
      </c>
      <c r="C4924">
        <v>43</v>
      </c>
      <c r="D4924" t="s">
        <v>13</v>
      </c>
      <c r="E4924">
        <v>4314472</v>
      </c>
    </row>
    <row r="4925" spans="1:5" x14ac:dyDescent="0.35">
      <c r="A4925">
        <v>4314498</v>
      </c>
      <c r="B4925" t="s">
        <v>5028</v>
      </c>
      <c r="C4925">
        <v>43</v>
      </c>
      <c r="D4925" t="s">
        <v>13</v>
      </c>
      <c r="E4925">
        <v>4314498</v>
      </c>
    </row>
    <row r="4926" spans="1:5" x14ac:dyDescent="0.35">
      <c r="A4926">
        <v>4314506</v>
      </c>
      <c r="B4926" t="s">
        <v>5029</v>
      </c>
      <c r="C4926">
        <v>43</v>
      </c>
      <c r="D4926" t="s">
        <v>13</v>
      </c>
      <c r="E4926">
        <v>4314506</v>
      </c>
    </row>
    <row r="4927" spans="1:5" x14ac:dyDescent="0.35">
      <c r="A4927">
        <v>4314548</v>
      </c>
      <c r="B4927" t="s">
        <v>5030</v>
      </c>
      <c r="C4927">
        <v>43</v>
      </c>
      <c r="D4927" t="s">
        <v>13</v>
      </c>
      <c r="E4927">
        <v>4314548</v>
      </c>
    </row>
    <row r="4928" spans="1:5" x14ac:dyDescent="0.35">
      <c r="A4928">
        <v>4314555</v>
      </c>
      <c r="B4928" t="s">
        <v>5031</v>
      </c>
      <c r="C4928">
        <v>43</v>
      </c>
      <c r="D4928" t="s">
        <v>13</v>
      </c>
      <c r="E4928">
        <v>4314555</v>
      </c>
    </row>
    <row r="4929" spans="1:5" x14ac:dyDescent="0.35">
      <c r="A4929">
        <v>4314605</v>
      </c>
      <c r="B4929" t="s">
        <v>5032</v>
      </c>
      <c r="C4929">
        <v>43</v>
      </c>
      <c r="D4929" t="s">
        <v>13</v>
      </c>
      <c r="E4929">
        <v>4314605</v>
      </c>
    </row>
    <row r="4930" spans="1:5" x14ac:dyDescent="0.35">
      <c r="A4930">
        <v>4314704</v>
      </c>
      <c r="B4930" t="s">
        <v>2429</v>
      </c>
      <c r="C4930">
        <v>43</v>
      </c>
      <c r="D4930" t="s">
        <v>13</v>
      </c>
      <c r="E4930">
        <v>4314704</v>
      </c>
    </row>
    <row r="4931" spans="1:5" x14ac:dyDescent="0.35">
      <c r="A4931">
        <v>4314753</v>
      </c>
      <c r="B4931" t="s">
        <v>5033</v>
      </c>
      <c r="C4931">
        <v>43</v>
      </c>
      <c r="D4931" t="s">
        <v>13</v>
      </c>
      <c r="E4931">
        <v>4314753</v>
      </c>
    </row>
    <row r="4932" spans="1:5" x14ac:dyDescent="0.35">
      <c r="A4932">
        <v>4314779</v>
      </c>
      <c r="B4932" t="s">
        <v>5034</v>
      </c>
      <c r="C4932">
        <v>43</v>
      </c>
      <c r="D4932" t="s">
        <v>13</v>
      </c>
      <c r="E4932">
        <v>4314779</v>
      </c>
    </row>
    <row r="4933" spans="1:5" x14ac:dyDescent="0.35">
      <c r="A4933">
        <v>4314787</v>
      </c>
      <c r="B4933" t="s">
        <v>5035</v>
      </c>
      <c r="C4933">
        <v>43</v>
      </c>
      <c r="D4933" t="s">
        <v>13</v>
      </c>
      <c r="E4933">
        <v>4314787</v>
      </c>
    </row>
    <row r="4934" spans="1:5" x14ac:dyDescent="0.35">
      <c r="A4934">
        <v>4314803</v>
      </c>
      <c r="B4934" t="s">
        <v>5036</v>
      </c>
      <c r="C4934">
        <v>43</v>
      </c>
      <c r="D4934" t="s">
        <v>13</v>
      </c>
      <c r="E4934">
        <v>4314803</v>
      </c>
    </row>
    <row r="4935" spans="1:5" x14ac:dyDescent="0.35">
      <c r="A4935">
        <v>4314902</v>
      </c>
      <c r="B4935" t="s">
        <v>5037</v>
      </c>
      <c r="C4935">
        <v>43</v>
      </c>
      <c r="D4935" t="s">
        <v>13</v>
      </c>
      <c r="E4935">
        <v>4314902</v>
      </c>
    </row>
    <row r="4936" spans="1:5" x14ac:dyDescent="0.35">
      <c r="A4936">
        <v>4315008</v>
      </c>
      <c r="B4936" t="s">
        <v>5038</v>
      </c>
      <c r="C4936">
        <v>43</v>
      </c>
      <c r="D4936" t="s">
        <v>13</v>
      </c>
      <c r="E4936">
        <v>4315008</v>
      </c>
    </row>
    <row r="4937" spans="1:5" x14ac:dyDescent="0.35">
      <c r="A4937">
        <v>4315057</v>
      </c>
      <c r="B4937" t="s">
        <v>5039</v>
      </c>
      <c r="C4937">
        <v>43</v>
      </c>
      <c r="D4937" t="s">
        <v>13</v>
      </c>
      <c r="E4937">
        <v>4315057</v>
      </c>
    </row>
    <row r="4938" spans="1:5" x14ac:dyDescent="0.35">
      <c r="A4938">
        <v>4315073</v>
      </c>
      <c r="B4938" t="s">
        <v>5040</v>
      </c>
      <c r="C4938">
        <v>43</v>
      </c>
      <c r="D4938" t="s">
        <v>13</v>
      </c>
      <c r="E4938">
        <v>4315073</v>
      </c>
    </row>
    <row r="4939" spans="1:5" x14ac:dyDescent="0.35">
      <c r="A4939">
        <v>4315107</v>
      </c>
      <c r="B4939" t="s">
        <v>5041</v>
      </c>
      <c r="C4939">
        <v>43</v>
      </c>
      <c r="D4939" t="s">
        <v>13</v>
      </c>
      <c r="E4939">
        <v>4315107</v>
      </c>
    </row>
    <row r="4940" spans="1:5" x14ac:dyDescent="0.35">
      <c r="A4940">
        <v>4315131</v>
      </c>
      <c r="B4940" t="s">
        <v>5042</v>
      </c>
      <c r="C4940">
        <v>43</v>
      </c>
      <c r="D4940" t="s">
        <v>13</v>
      </c>
      <c r="E4940">
        <v>4315131</v>
      </c>
    </row>
    <row r="4941" spans="1:5" x14ac:dyDescent="0.35">
      <c r="A4941">
        <v>4315149</v>
      </c>
      <c r="B4941" t="s">
        <v>5043</v>
      </c>
      <c r="C4941">
        <v>43</v>
      </c>
      <c r="D4941" t="s">
        <v>13</v>
      </c>
      <c r="E4941">
        <v>4315149</v>
      </c>
    </row>
    <row r="4942" spans="1:5" x14ac:dyDescent="0.35">
      <c r="A4942">
        <v>4315156</v>
      </c>
      <c r="B4942" t="s">
        <v>5044</v>
      </c>
      <c r="C4942">
        <v>43</v>
      </c>
      <c r="D4942" t="s">
        <v>13</v>
      </c>
      <c r="E4942">
        <v>4315156</v>
      </c>
    </row>
    <row r="4943" spans="1:5" x14ac:dyDescent="0.35">
      <c r="A4943">
        <v>4315172</v>
      </c>
      <c r="B4943" t="s">
        <v>5045</v>
      </c>
      <c r="C4943">
        <v>43</v>
      </c>
      <c r="D4943" t="s">
        <v>13</v>
      </c>
      <c r="E4943">
        <v>4315172</v>
      </c>
    </row>
    <row r="4944" spans="1:5" x14ac:dyDescent="0.35">
      <c r="A4944">
        <v>4315206</v>
      </c>
      <c r="B4944" t="s">
        <v>5046</v>
      </c>
      <c r="C4944">
        <v>43</v>
      </c>
      <c r="D4944" t="s">
        <v>13</v>
      </c>
      <c r="E4944">
        <v>4315206</v>
      </c>
    </row>
    <row r="4945" spans="1:5" x14ac:dyDescent="0.35">
      <c r="A4945">
        <v>4315305</v>
      </c>
      <c r="B4945" t="s">
        <v>5047</v>
      </c>
      <c r="C4945">
        <v>43</v>
      </c>
      <c r="D4945" t="s">
        <v>13</v>
      </c>
      <c r="E4945">
        <v>4315305</v>
      </c>
    </row>
    <row r="4946" spans="1:5" x14ac:dyDescent="0.35">
      <c r="A4946">
        <v>4315313</v>
      </c>
      <c r="B4946" t="s">
        <v>5048</v>
      </c>
      <c r="C4946">
        <v>43</v>
      </c>
      <c r="D4946" t="s">
        <v>13</v>
      </c>
      <c r="E4946">
        <v>4315313</v>
      </c>
    </row>
    <row r="4947" spans="1:5" x14ac:dyDescent="0.35">
      <c r="A4947">
        <v>4315321</v>
      </c>
      <c r="B4947" t="s">
        <v>5049</v>
      </c>
      <c r="C4947">
        <v>43</v>
      </c>
      <c r="D4947" t="s">
        <v>13</v>
      </c>
      <c r="E4947">
        <v>4315321</v>
      </c>
    </row>
    <row r="4948" spans="1:5" x14ac:dyDescent="0.35">
      <c r="A4948">
        <v>4315354</v>
      </c>
      <c r="B4948" t="s">
        <v>5050</v>
      </c>
      <c r="C4948">
        <v>43</v>
      </c>
      <c r="D4948" t="s">
        <v>13</v>
      </c>
      <c r="E4948">
        <v>4315354</v>
      </c>
    </row>
    <row r="4949" spans="1:5" x14ac:dyDescent="0.35">
      <c r="A4949">
        <v>4315404</v>
      </c>
      <c r="B4949" t="s">
        <v>5051</v>
      </c>
      <c r="C4949">
        <v>43</v>
      </c>
      <c r="D4949" t="s">
        <v>13</v>
      </c>
      <c r="E4949">
        <v>4315404</v>
      </c>
    </row>
    <row r="4950" spans="1:5" x14ac:dyDescent="0.35">
      <c r="A4950">
        <v>4315453</v>
      </c>
      <c r="B4950" t="s">
        <v>5052</v>
      </c>
      <c r="C4950">
        <v>43</v>
      </c>
      <c r="D4950" t="s">
        <v>13</v>
      </c>
      <c r="E4950">
        <v>4315453</v>
      </c>
    </row>
    <row r="4951" spans="1:5" x14ac:dyDescent="0.35">
      <c r="A4951">
        <v>4315503</v>
      </c>
      <c r="B4951" t="s">
        <v>5053</v>
      </c>
      <c r="C4951">
        <v>43</v>
      </c>
      <c r="D4951" t="s">
        <v>13</v>
      </c>
      <c r="E4951">
        <v>4315503</v>
      </c>
    </row>
    <row r="4952" spans="1:5" x14ac:dyDescent="0.35">
      <c r="A4952">
        <v>4315552</v>
      </c>
      <c r="B4952" t="s">
        <v>5054</v>
      </c>
      <c r="C4952">
        <v>43</v>
      </c>
      <c r="D4952" t="s">
        <v>13</v>
      </c>
      <c r="E4952">
        <v>4315552</v>
      </c>
    </row>
    <row r="4953" spans="1:5" x14ac:dyDescent="0.35">
      <c r="A4953">
        <v>4315602</v>
      </c>
      <c r="B4953" t="s">
        <v>307</v>
      </c>
      <c r="C4953">
        <v>43</v>
      </c>
      <c r="D4953" t="s">
        <v>13</v>
      </c>
      <c r="E4953">
        <v>4315602</v>
      </c>
    </row>
    <row r="4954" spans="1:5" x14ac:dyDescent="0.35">
      <c r="A4954">
        <v>4315701</v>
      </c>
      <c r="B4954" t="s">
        <v>5055</v>
      </c>
      <c r="C4954">
        <v>43</v>
      </c>
      <c r="D4954" t="s">
        <v>13</v>
      </c>
      <c r="E4954">
        <v>4315701</v>
      </c>
    </row>
    <row r="4955" spans="1:5" x14ac:dyDescent="0.35">
      <c r="A4955">
        <v>4315750</v>
      </c>
      <c r="B4955" t="s">
        <v>5056</v>
      </c>
      <c r="C4955">
        <v>43</v>
      </c>
      <c r="D4955" t="s">
        <v>13</v>
      </c>
      <c r="E4955">
        <v>4315750</v>
      </c>
    </row>
    <row r="4956" spans="1:5" x14ac:dyDescent="0.35">
      <c r="A4956">
        <v>4315800</v>
      </c>
      <c r="B4956" t="s">
        <v>5057</v>
      </c>
      <c r="C4956">
        <v>43</v>
      </c>
      <c r="D4956" t="s">
        <v>13</v>
      </c>
      <c r="E4956">
        <v>4315800</v>
      </c>
    </row>
    <row r="4957" spans="1:5" x14ac:dyDescent="0.35">
      <c r="A4957">
        <v>4315909</v>
      </c>
      <c r="B4957" t="s">
        <v>5058</v>
      </c>
      <c r="C4957">
        <v>43</v>
      </c>
      <c r="D4957" t="s">
        <v>13</v>
      </c>
      <c r="E4957">
        <v>4315909</v>
      </c>
    </row>
    <row r="4958" spans="1:5" x14ac:dyDescent="0.35">
      <c r="A4958">
        <v>4315958</v>
      </c>
      <c r="B4958" t="s">
        <v>5059</v>
      </c>
      <c r="C4958">
        <v>43</v>
      </c>
      <c r="D4958" t="s">
        <v>13</v>
      </c>
      <c r="E4958">
        <v>4315958</v>
      </c>
    </row>
    <row r="4959" spans="1:5" x14ac:dyDescent="0.35">
      <c r="A4959">
        <v>4316006</v>
      </c>
      <c r="B4959" t="s">
        <v>5060</v>
      </c>
      <c r="C4959">
        <v>43</v>
      </c>
      <c r="D4959" t="s">
        <v>13</v>
      </c>
      <c r="E4959">
        <v>4316006</v>
      </c>
    </row>
    <row r="4960" spans="1:5" x14ac:dyDescent="0.35">
      <c r="A4960">
        <v>4316105</v>
      </c>
      <c r="B4960" t="s">
        <v>5061</v>
      </c>
      <c r="C4960">
        <v>43</v>
      </c>
      <c r="D4960" t="s">
        <v>13</v>
      </c>
      <c r="E4960">
        <v>4316105</v>
      </c>
    </row>
    <row r="4961" spans="1:5" x14ac:dyDescent="0.35">
      <c r="A4961">
        <v>4316204</v>
      </c>
      <c r="B4961" t="s">
        <v>5062</v>
      </c>
      <c r="C4961">
        <v>43</v>
      </c>
      <c r="D4961" t="s">
        <v>13</v>
      </c>
      <c r="E4961">
        <v>4316204</v>
      </c>
    </row>
    <row r="4962" spans="1:5" x14ac:dyDescent="0.35">
      <c r="A4962">
        <v>4316303</v>
      </c>
      <c r="B4962" t="s">
        <v>5063</v>
      </c>
      <c r="C4962">
        <v>43</v>
      </c>
      <c r="D4962" t="s">
        <v>13</v>
      </c>
      <c r="E4962">
        <v>4316303</v>
      </c>
    </row>
    <row r="4963" spans="1:5" x14ac:dyDescent="0.35">
      <c r="A4963">
        <v>4316402</v>
      </c>
      <c r="B4963" t="s">
        <v>5064</v>
      </c>
      <c r="C4963">
        <v>43</v>
      </c>
      <c r="D4963" t="s">
        <v>13</v>
      </c>
      <c r="E4963">
        <v>4316402</v>
      </c>
    </row>
    <row r="4964" spans="1:5" x14ac:dyDescent="0.35">
      <c r="A4964">
        <v>4316428</v>
      </c>
      <c r="B4964" t="s">
        <v>5065</v>
      </c>
      <c r="C4964">
        <v>43</v>
      </c>
      <c r="D4964" t="s">
        <v>13</v>
      </c>
      <c r="E4964">
        <v>4316428</v>
      </c>
    </row>
    <row r="4965" spans="1:5" x14ac:dyDescent="0.35">
      <c r="A4965">
        <v>4316436</v>
      </c>
      <c r="B4965" t="s">
        <v>5066</v>
      </c>
      <c r="C4965">
        <v>43</v>
      </c>
      <c r="D4965" t="s">
        <v>13</v>
      </c>
      <c r="E4965">
        <v>4316436</v>
      </c>
    </row>
    <row r="4966" spans="1:5" x14ac:dyDescent="0.35">
      <c r="A4966">
        <v>4316451</v>
      </c>
      <c r="B4966" t="s">
        <v>5067</v>
      </c>
      <c r="C4966">
        <v>43</v>
      </c>
      <c r="D4966" t="s">
        <v>13</v>
      </c>
      <c r="E4966">
        <v>4316451</v>
      </c>
    </row>
    <row r="4967" spans="1:5" x14ac:dyDescent="0.35">
      <c r="A4967">
        <v>4316477</v>
      </c>
      <c r="B4967" t="s">
        <v>5068</v>
      </c>
      <c r="C4967">
        <v>43</v>
      </c>
      <c r="D4967" t="s">
        <v>13</v>
      </c>
      <c r="E4967">
        <v>4316477</v>
      </c>
    </row>
    <row r="4968" spans="1:5" x14ac:dyDescent="0.35">
      <c r="A4968">
        <v>4316501</v>
      </c>
      <c r="B4968" t="s">
        <v>5069</v>
      </c>
      <c r="C4968">
        <v>43</v>
      </c>
      <c r="D4968" t="s">
        <v>13</v>
      </c>
      <c r="E4968">
        <v>4316501</v>
      </c>
    </row>
    <row r="4969" spans="1:5" x14ac:dyDescent="0.35">
      <c r="A4969">
        <v>4316600</v>
      </c>
      <c r="B4969" t="s">
        <v>5070</v>
      </c>
      <c r="C4969">
        <v>43</v>
      </c>
      <c r="D4969" t="s">
        <v>13</v>
      </c>
      <c r="E4969">
        <v>4316600</v>
      </c>
    </row>
    <row r="4970" spans="1:5" x14ac:dyDescent="0.35">
      <c r="A4970">
        <v>4316709</v>
      </c>
      <c r="B4970" t="s">
        <v>5071</v>
      </c>
      <c r="C4970">
        <v>43</v>
      </c>
      <c r="D4970" t="s">
        <v>13</v>
      </c>
      <c r="E4970">
        <v>4316709</v>
      </c>
    </row>
    <row r="4971" spans="1:5" x14ac:dyDescent="0.35">
      <c r="A4971">
        <v>4316733</v>
      </c>
      <c r="B4971" t="s">
        <v>5072</v>
      </c>
      <c r="C4971">
        <v>43</v>
      </c>
      <c r="D4971" t="s">
        <v>13</v>
      </c>
      <c r="E4971">
        <v>4316733</v>
      </c>
    </row>
    <row r="4972" spans="1:5" x14ac:dyDescent="0.35">
      <c r="A4972">
        <v>4316758</v>
      </c>
      <c r="B4972" t="s">
        <v>5073</v>
      </c>
      <c r="C4972">
        <v>43</v>
      </c>
      <c r="D4972" t="s">
        <v>13</v>
      </c>
      <c r="E4972">
        <v>4316758</v>
      </c>
    </row>
    <row r="4973" spans="1:5" x14ac:dyDescent="0.35">
      <c r="A4973">
        <v>4316808</v>
      </c>
      <c r="B4973" t="s">
        <v>5074</v>
      </c>
      <c r="C4973">
        <v>43</v>
      </c>
      <c r="D4973" t="s">
        <v>13</v>
      </c>
      <c r="E4973">
        <v>4316808</v>
      </c>
    </row>
    <row r="4974" spans="1:5" x14ac:dyDescent="0.35">
      <c r="A4974">
        <v>4316907</v>
      </c>
      <c r="B4974" t="s">
        <v>1537</v>
      </c>
      <c r="C4974">
        <v>43</v>
      </c>
      <c r="D4974" t="s">
        <v>13</v>
      </c>
      <c r="E4974">
        <v>4316907</v>
      </c>
    </row>
    <row r="4975" spans="1:5" x14ac:dyDescent="0.35">
      <c r="A4975">
        <v>4316956</v>
      </c>
      <c r="B4975" t="s">
        <v>5075</v>
      </c>
      <c r="C4975">
        <v>43</v>
      </c>
      <c r="D4975" t="s">
        <v>13</v>
      </c>
      <c r="E4975">
        <v>4316956</v>
      </c>
    </row>
    <row r="4976" spans="1:5" x14ac:dyDescent="0.35">
      <c r="A4976">
        <v>4316972</v>
      </c>
      <c r="B4976" t="s">
        <v>5076</v>
      </c>
      <c r="C4976">
        <v>43</v>
      </c>
      <c r="D4976" t="s">
        <v>13</v>
      </c>
      <c r="E4976">
        <v>4316972</v>
      </c>
    </row>
    <row r="4977" spans="1:5" x14ac:dyDescent="0.35">
      <c r="A4977">
        <v>4317004</v>
      </c>
      <c r="B4977" t="s">
        <v>5077</v>
      </c>
      <c r="C4977">
        <v>43</v>
      </c>
      <c r="D4977" t="s">
        <v>13</v>
      </c>
      <c r="E4977">
        <v>4317004</v>
      </c>
    </row>
    <row r="4978" spans="1:5" x14ac:dyDescent="0.35">
      <c r="A4978">
        <v>4317103</v>
      </c>
      <c r="B4978" t="s">
        <v>5078</v>
      </c>
      <c r="C4978">
        <v>43</v>
      </c>
      <c r="D4978" t="s">
        <v>13</v>
      </c>
      <c r="E4978">
        <v>4317103</v>
      </c>
    </row>
    <row r="4979" spans="1:5" x14ac:dyDescent="0.35">
      <c r="A4979">
        <v>4317202</v>
      </c>
      <c r="B4979" t="s">
        <v>321</v>
      </c>
      <c r="C4979">
        <v>43</v>
      </c>
      <c r="D4979" t="s">
        <v>13</v>
      </c>
      <c r="E4979">
        <v>4317202</v>
      </c>
    </row>
    <row r="4980" spans="1:5" x14ac:dyDescent="0.35">
      <c r="A4980">
        <v>4317251</v>
      </c>
      <c r="B4980" t="s">
        <v>5079</v>
      </c>
      <c r="C4980">
        <v>43</v>
      </c>
      <c r="D4980" t="s">
        <v>13</v>
      </c>
      <c r="E4980">
        <v>4317251</v>
      </c>
    </row>
    <row r="4981" spans="1:5" x14ac:dyDescent="0.35">
      <c r="A4981">
        <v>4317301</v>
      </c>
      <c r="B4981" t="s">
        <v>5080</v>
      </c>
      <c r="C4981">
        <v>43</v>
      </c>
      <c r="D4981" t="s">
        <v>13</v>
      </c>
      <c r="E4981">
        <v>4317301</v>
      </c>
    </row>
    <row r="4982" spans="1:5" x14ac:dyDescent="0.35">
      <c r="A4982">
        <v>4317400</v>
      </c>
      <c r="B4982" t="s">
        <v>5081</v>
      </c>
      <c r="C4982">
        <v>43</v>
      </c>
      <c r="D4982" t="s">
        <v>13</v>
      </c>
      <c r="E4982">
        <v>4317400</v>
      </c>
    </row>
    <row r="4983" spans="1:5" x14ac:dyDescent="0.35">
      <c r="A4983">
        <v>4317509</v>
      </c>
      <c r="B4983" t="s">
        <v>5082</v>
      </c>
      <c r="C4983">
        <v>43</v>
      </c>
      <c r="D4983" t="s">
        <v>13</v>
      </c>
      <c r="E4983">
        <v>4317509</v>
      </c>
    </row>
    <row r="4984" spans="1:5" x14ac:dyDescent="0.35">
      <c r="A4984">
        <v>4317558</v>
      </c>
      <c r="B4984" t="s">
        <v>5083</v>
      </c>
      <c r="C4984">
        <v>43</v>
      </c>
      <c r="D4984" t="s">
        <v>13</v>
      </c>
      <c r="E4984">
        <v>4317558</v>
      </c>
    </row>
    <row r="4985" spans="1:5" x14ac:dyDescent="0.35">
      <c r="A4985">
        <v>4317608</v>
      </c>
      <c r="B4985" t="s">
        <v>5084</v>
      </c>
      <c r="C4985">
        <v>43</v>
      </c>
      <c r="D4985" t="s">
        <v>13</v>
      </c>
      <c r="E4985">
        <v>4317608</v>
      </c>
    </row>
    <row r="4986" spans="1:5" x14ac:dyDescent="0.35">
      <c r="A4986">
        <v>4317707</v>
      </c>
      <c r="B4986" t="s">
        <v>5085</v>
      </c>
      <c r="C4986">
        <v>43</v>
      </c>
      <c r="D4986" t="s">
        <v>13</v>
      </c>
      <c r="E4986">
        <v>4317707</v>
      </c>
    </row>
    <row r="4987" spans="1:5" x14ac:dyDescent="0.35">
      <c r="A4987">
        <v>4317756</v>
      </c>
      <c r="B4987" t="s">
        <v>5086</v>
      </c>
      <c r="C4987">
        <v>43</v>
      </c>
      <c r="D4987" t="s">
        <v>13</v>
      </c>
      <c r="E4987">
        <v>4317756</v>
      </c>
    </row>
    <row r="4988" spans="1:5" x14ac:dyDescent="0.35">
      <c r="A4988">
        <v>4317806</v>
      </c>
      <c r="B4988" t="s">
        <v>5087</v>
      </c>
      <c r="C4988">
        <v>43</v>
      </c>
      <c r="D4988" t="s">
        <v>13</v>
      </c>
      <c r="E4988">
        <v>4317806</v>
      </c>
    </row>
    <row r="4989" spans="1:5" x14ac:dyDescent="0.35">
      <c r="A4989">
        <v>4317905</v>
      </c>
      <c r="B4989" t="s">
        <v>5088</v>
      </c>
      <c r="C4989">
        <v>43</v>
      </c>
      <c r="D4989" t="s">
        <v>13</v>
      </c>
      <c r="E4989">
        <v>4317905</v>
      </c>
    </row>
    <row r="4990" spans="1:5" x14ac:dyDescent="0.35">
      <c r="A4990">
        <v>4317954</v>
      </c>
      <c r="B4990" t="s">
        <v>5089</v>
      </c>
      <c r="C4990">
        <v>43</v>
      </c>
      <c r="D4990" t="s">
        <v>13</v>
      </c>
      <c r="E4990">
        <v>4317954</v>
      </c>
    </row>
    <row r="4991" spans="1:5" x14ac:dyDescent="0.35">
      <c r="A4991">
        <v>4318002</v>
      </c>
      <c r="B4991" t="s">
        <v>5090</v>
      </c>
      <c r="C4991">
        <v>43</v>
      </c>
      <c r="D4991" t="s">
        <v>13</v>
      </c>
      <c r="E4991">
        <v>4318002</v>
      </c>
    </row>
    <row r="4992" spans="1:5" x14ac:dyDescent="0.35">
      <c r="A4992">
        <v>4318051</v>
      </c>
      <c r="B4992" t="s">
        <v>5091</v>
      </c>
      <c r="C4992">
        <v>43</v>
      </c>
      <c r="D4992" t="s">
        <v>13</v>
      </c>
      <c r="E4992">
        <v>4318051</v>
      </c>
    </row>
    <row r="4993" spans="1:5" x14ac:dyDescent="0.35">
      <c r="A4993">
        <v>4318101</v>
      </c>
      <c r="B4993" t="s">
        <v>5092</v>
      </c>
      <c r="C4993">
        <v>43</v>
      </c>
      <c r="D4993" t="s">
        <v>13</v>
      </c>
      <c r="E4993">
        <v>4318101</v>
      </c>
    </row>
    <row r="4994" spans="1:5" x14ac:dyDescent="0.35">
      <c r="A4994">
        <v>4318200</v>
      </c>
      <c r="B4994" t="s">
        <v>3224</v>
      </c>
      <c r="C4994">
        <v>43</v>
      </c>
      <c r="D4994" t="s">
        <v>13</v>
      </c>
      <c r="E4994">
        <v>4318200</v>
      </c>
    </row>
    <row r="4995" spans="1:5" x14ac:dyDescent="0.35">
      <c r="A4995">
        <v>4318309</v>
      </c>
      <c r="B4995" t="s">
        <v>2471</v>
      </c>
      <c r="C4995">
        <v>43</v>
      </c>
      <c r="D4995" t="s">
        <v>13</v>
      </c>
      <c r="E4995">
        <v>4318309</v>
      </c>
    </row>
    <row r="4996" spans="1:5" x14ac:dyDescent="0.35">
      <c r="A4996">
        <v>4318408</v>
      </c>
      <c r="B4996" t="s">
        <v>5093</v>
      </c>
      <c r="C4996">
        <v>43</v>
      </c>
      <c r="D4996" t="s">
        <v>13</v>
      </c>
      <c r="E4996">
        <v>4318408</v>
      </c>
    </row>
    <row r="4997" spans="1:5" x14ac:dyDescent="0.35">
      <c r="A4997">
        <v>4318424</v>
      </c>
      <c r="B4997" t="s">
        <v>5094</v>
      </c>
      <c r="C4997">
        <v>43</v>
      </c>
      <c r="D4997" t="s">
        <v>13</v>
      </c>
      <c r="E4997">
        <v>4318424</v>
      </c>
    </row>
    <row r="4998" spans="1:5" x14ac:dyDescent="0.35">
      <c r="A4998">
        <v>4318432</v>
      </c>
      <c r="B4998" t="s">
        <v>5095</v>
      </c>
      <c r="C4998">
        <v>43</v>
      </c>
      <c r="D4998" t="s">
        <v>13</v>
      </c>
      <c r="E4998">
        <v>4318432</v>
      </c>
    </row>
    <row r="4999" spans="1:5" x14ac:dyDescent="0.35">
      <c r="A4999">
        <v>4318440</v>
      </c>
      <c r="B4999" t="s">
        <v>5096</v>
      </c>
      <c r="C4999">
        <v>43</v>
      </c>
      <c r="D4999" t="s">
        <v>13</v>
      </c>
      <c r="E4999">
        <v>4318440</v>
      </c>
    </row>
    <row r="5000" spans="1:5" x14ac:dyDescent="0.35">
      <c r="A5000">
        <v>4318457</v>
      </c>
      <c r="B5000" t="s">
        <v>5097</v>
      </c>
      <c r="C5000">
        <v>43</v>
      </c>
      <c r="D5000" t="s">
        <v>13</v>
      </c>
      <c r="E5000">
        <v>4318457</v>
      </c>
    </row>
    <row r="5001" spans="1:5" x14ac:dyDescent="0.35">
      <c r="A5001">
        <v>4318465</v>
      </c>
      <c r="B5001" t="s">
        <v>5098</v>
      </c>
      <c r="C5001">
        <v>43</v>
      </c>
      <c r="D5001" t="s">
        <v>13</v>
      </c>
      <c r="E5001">
        <v>4318465</v>
      </c>
    </row>
    <row r="5002" spans="1:5" x14ac:dyDescent="0.35">
      <c r="A5002">
        <v>4318481</v>
      </c>
      <c r="B5002" t="s">
        <v>5099</v>
      </c>
      <c r="C5002">
        <v>43</v>
      </c>
      <c r="D5002" t="s">
        <v>13</v>
      </c>
      <c r="E5002">
        <v>4318481</v>
      </c>
    </row>
    <row r="5003" spans="1:5" x14ac:dyDescent="0.35">
      <c r="A5003">
        <v>4318499</v>
      </c>
      <c r="B5003" t="s">
        <v>5100</v>
      </c>
      <c r="C5003">
        <v>43</v>
      </c>
      <c r="D5003" t="s">
        <v>13</v>
      </c>
      <c r="E5003">
        <v>4318499</v>
      </c>
    </row>
    <row r="5004" spans="1:5" x14ac:dyDescent="0.35">
      <c r="A5004">
        <v>4318507</v>
      </c>
      <c r="B5004" t="s">
        <v>5101</v>
      </c>
      <c r="C5004">
        <v>43</v>
      </c>
      <c r="D5004" t="s">
        <v>13</v>
      </c>
      <c r="E5004">
        <v>4318507</v>
      </c>
    </row>
    <row r="5005" spans="1:5" x14ac:dyDescent="0.35">
      <c r="A5005">
        <v>4318606</v>
      </c>
      <c r="B5005" t="s">
        <v>5102</v>
      </c>
      <c r="C5005">
        <v>43</v>
      </c>
      <c r="D5005" t="s">
        <v>13</v>
      </c>
      <c r="E5005">
        <v>4318606</v>
      </c>
    </row>
    <row r="5006" spans="1:5" x14ac:dyDescent="0.35">
      <c r="A5006">
        <v>4318614</v>
      </c>
      <c r="B5006" t="s">
        <v>5103</v>
      </c>
      <c r="C5006">
        <v>43</v>
      </c>
      <c r="D5006" t="s">
        <v>13</v>
      </c>
      <c r="E5006">
        <v>4318614</v>
      </c>
    </row>
    <row r="5007" spans="1:5" x14ac:dyDescent="0.35">
      <c r="A5007">
        <v>4318622</v>
      </c>
      <c r="B5007" t="s">
        <v>5104</v>
      </c>
      <c r="C5007">
        <v>43</v>
      </c>
      <c r="D5007" t="s">
        <v>13</v>
      </c>
      <c r="E5007">
        <v>4318622</v>
      </c>
    </row>
    <row r="5008" spans="1:5" x14ac:dyDescent="0.35">
      <c r="A5008">
        <v>4318705</v>
      </c>
      <c r="B5008" t="s">
        <v>5105</v>
      </c>
      <c r="C5008">
        <v>43</v>
      </c>
      <c r="D5008" t="s">
        <v>13</v>
      </c>
      <c r="E5008">
        <v>4318705</v>
      </c>
    </row>
    <row r="5009" spans="1:5" x14ac:dyDescent="0.35">
      <c r="A5009">
        <v>4318804</v>
      </c>
      <c r="B5009" t="s">
        <v>5106</v>
      </c>
      <c r="C5009">
        <v>43</v>
      </c>
      <c r="D5009" t="s">
        <v>13</v>
      </c>
      <c r="E5009">
        <v>4318804</v>
      </c>
    </row>
    <row r="5010" spans="1:5" x14ac:dyDescent="0.35">
      <c r="A5010">
        <v>4318903</v>
      </c>
      <c r="B5010" t="s">
        <v>323</v>
      </c>
      <c r="C5010">
        <v>43</v>
      </c>
      <c r="D5010" t="s">
        <v>13</v>
      </c>
      <c r="E5010">
        <v>4318903</v>
      </c>
    </row>
    <row r="5011" spans="1:5" x14ac:dyDescent="0.35">
      <c r="A5011">
        <v>4319000</v>
      </c>
      <c r="B5011" t="s">
        <v>5107</v>
      </c>
      <c r="C5011">
        <v>43</v>
      </c>
      <c r="D5011" t="s">
        <v>13</v>
      </c>
      <c r="E5011">
        <v>4319000</v>
      </c>
    </row>
    <row r="5012" spans="1:5" x14ac:dyDescent="0.35">
      <c r="A5012">
        <v>4319109</v>
      </c>
      <c r="B5012" t="s">
        <v>4702</v>
      </c>
      <c r="C5012">
        <v>43</v>
      </c>
      <c r="D5012" t="s">
        <v>13</v>
      </c>
      <c r="E5012">
        <v>4319109</v>
      </c>
    </row>
    <row r="5013" spans="1:5" x14ac:dyDescent="0.35">
      <c r="A5013">
        <v>4319125</v>
      </c>
      <c r="B5013" t="s">
        <v>5108</v>
      </c>
      <c r="C5013">
        <v>43</v>
      </c>
      <c r="D5013" t="s">
        <v>13</v>
      </c>
      <c r="E5013">
        <v>4319125</v>
      </c>
    </row>
    <row r="5014" spans="1:5" x14ac:dyDescent="0.35">
      <c r="A5014">
        <v>4319158</v>
      </c>
      <c r="B5014" t="s">
        <v>5109</v>
      </c>
      <c r="C5014">
        <v>43</v>
      </c>
      <c r="D5014" t="s">
        <v>13</v>
      </c>
      <c r="E5014">
        <v>4319158</v>
      </c>
    </row>
    <row r="5015" spans="1:5" x14ac:dyDescent="0.35">
      <c r="A5015">
        <v>4319208</v>
      </c>
      <c r="B5015" t="s">
        <v>5110</v>
      </c>
      <c r="C5015">
        <v>43</v>
      </c>
      <c r="D5015" t="s">
        <v>13</v>
      </c>
      <c r="E5015">
        <v>4319208</v>
      </c>
    </row>
    <row r="5016" spans="1:5" x14ac:dyDescent="0.35">
      <c r="A5016">
        <v>4319307</v>
      </c>
      <c r="B5016" t="s">
        <v>5111</v>
      </c>
      <c r="C5016">
        <v>43</v>
      </c>
      <c r="D5016" t="s">
        <v>13</v>
      </c>
      <c r="E5016">
        <v>4319307</v>
      </c>
    </row>
    <row r="5017" spans="1:5" x14ac:dyDescent="0.35">
      <c r="A5017">
        <v>4319356</v>
      </c>
      <c r="B5017" t="s">
        <v>5112</v>
      </c>
      <c r="C5017">
        <v>43</v>
      </c>
      <c r="D5017" t="s">
        <v>13</v>
      </c>
      <c r="E5017">
        <v>4319356</v>
      </c>
    </row>
    <row r="5018" spans="1:5" x14ac:dyDescent="0.35">
      <c r="A5018">
        <v>4319364</v>
      </c>
      <c r="B5018" t="s">
        <v>5113</v>
      </c>
      <c r="C5018">
        <v>43</v>
      </c>
      <c r="D5018" t="s">
        <v>13</v>
      </c>
      <c r="E5018">
        <v>4319364</v>
      </c>
    </row>
    <row r="5019" spans="1:5" x14ac:dyDescent="0.35">
      <c r="A5019">
        <v>4319372</v>
      </c>
      <c r="B5019" t="s">
        <v>5114</v>
      </c>
      <c r="C5019">
        <v>43</v>
      </c>
      <c r="D5019" t="s">
        <v>13</v>
      </c>
      <c r="E5019">
        <v>4319372</v>
      </c>
    </row>
    <row r="5020" spans="1:5" x14ac:dyDescent="0.35">
      <c r="A5020">
        <v>4319406</v>
      </c>
      <c r="B5020" t="s">
        <v>5115</v>
      </c>
      <c r="C5020">
        <v>43</v>
      </c>
      <c r="D5020" t="s">
        <v>13</v>
      </c>
      <c r="E5020">
        <v>4319406</v>
      </c>
    </row>
    <row r="5021" spans="1:5" x14ac:dyDescent="0.35">
      <c r="A5021">
        <v>4319505</v>
      </c>
      <c r="B5021" t="s">
        <v>5116</v>
      </c>
      <c r="C5021">
        <v>43</v>
      </c>
      <c r="D5021" t="s">
        <v>13</v>
      </c>
      <c r="E5021">
        <v>4319505</v>
      </c>
    </row>
    <row r="5022" spans="1:5" x14ac:dyDescent="0.35">
      <c r="A5022">
        <v>4319604</v>
      </c>
      <c r="B5022" t="s">
        <v>5117</v>
      </c>
      <c r="C5022">
        <v>43</v>
      </c>
      <c r="D5022" t="s">
        <v>13</v>
      </c>
      <c r="E5022">
        <v>4319604</v>
      </c>
    </row>
    <row r="5023" spans="1:5" x14ac:dyDescent="0.35">
      <c r="A5023">
        <v>4319703</v>
      </c>
      <c r="B5023" t="s">
        <v>5118</v>
      </c>
      <c r="C5023">
        <v>43</v>
      </c>
      <c r="D5023" t="s">
        <v>13</v>
      </c>
      <c r="E5023">
        <v>4319703</v>
      </c>
    </row>
    <row r="5024" spans="1:5" x14ac:dyDescent="0.35">
      <c r="A5024">
        <v>4319711</v>
      </c>
      <c r="B5024" t="s">
        <v>5119</v>
      </c>
      <c r="C5024">
        <v>43</v>
      </c>
      <c r="D5024" t="s">
        <v>13</v>
      </c>
      <c r="E5024">
        <v>4319711</v>
      </c>
    </row>
    <row r="5025" spans="1:5" x14ac:dyDescent="0.35">
      <c r="A5025">
        <v>4319737</v>
      </c>
      <c r="B5025" t="s">
        <v>5120</v>
      </c>
      <c r="C5025">
        <v>43</v>
      </c>
      <c r="D5025" t="s">
        <v>13</v>
      </c>
      <c r="E5025">
        <v>4319737</v>
      </c>
    </row>
    <row r="5026" spans="1:5" x14ac:dyDescent="0.35">
      <c r="A5026">
        <v>4319752</v>
      </c>
      <c r="B5026" t="s">
        <v>5121</v>
      </c>
      <c r="C5026">
        <v>43</v>
      </c>
      <c r="D5026" t="s">
        <v>13</v>
      </c>
      <c r="E5026">
        <v>4319752</v>
      </c>
    </row>
    <row r="5027" spans="1:5" x14ac:dyDescent="0.35">
      <c r="A5027">
        <v>4319802</v>
      </c>
      <c r="B5027" t="s">
        <v>5122</v>
      </c>
      <c r="C5027">
        <v>43</v>
      </c>
      <c r="D5027" t="s">
        <v>13</v>
      </c>
      <c r="E5027">
        <v>4319802</v>
      </c>
    </row>
    <row r="5028" spans="1:5" x14ac:dyDescent="0.35">
      <c r="A5028">
        <v>4319901</v>
      </c>
      <c r="B5028" t="s">
        <v>5123</v>
      </c>
      <c r="C5028">
        <v>43</v>
      </c>
      <c r="D5028" t="s">
        <v>13</v>
      </c>
      <c r="E5028">
        <v>4319901</v>
      </c>
    </row>
    <row r="5029" spans="1:5" x14ac:dyDescent="0.35">
      <c r="A5029">
        <v>4320008</v>
      </c>
      <c r="B5029" t="s">
        <v>5124</v>
      </c>
      <c r="C5029">
        <v>43</v>
      </c>
      <c r="D5029" t="s">
        <v>13</v>
      </c>
      <c r="E5029">
        <v>4320008</v>
      </c>
    </row>
    <row r="5030" spans="1:5" x14ac:dyDescent="0.35">
      <c r="A5030">
        <v>4320107</v>
      </c>
      <c r="B5030" t="s">
        <v>4448</v>
      </c>
      <c r="C5030">
        <v>43</v>
      </c>
      <c r="D5030" t="s">
        <v>13</v>
      </c>
      <c r="E5030">
        <v>4320107</v>
      </c>
    </row>
    <row r="5031" spans="1:5" x14ac:dyDescent="0.35">
      <c r="A5031">
        <v>4320206</v>
      </c>
      <c r="B5031" t="s">
        <v>5125</v>
      </c>
      <c r="C5031">
        <v>43</v>
      </c>
      <c r="D5031" t="s">
        <v>13</v>
      </c>
      <c r="E5031">
        <v>4320206</v>
      </c>
    </row>
    <row r="5032" spans="1:5" x14ac:dyDescent="0.35">
      <c r="A5032">
        <v>4320230</v>
      </c>
      <c r="B5032" t="s">
        <v>5126</v>
      </c>
      <c r="C5032">
        <v>43</v>
      </c>
      <c r="D5032" t="s">
        <v>13</v>
      </c>
      <c r="E5032">
        <v>4320230</v>
      </c>
    </row>
    <row r="5033" spans="1:5" x14ac:dyDescent="0.35">
      <c r="A5033">
        <v>4320263</v>
      </c>
      <c r="B5033" t="s">
        <v>5127</v>
      </c>
      <c r="C5033">
        <v>43</v>
      </c>
      <c r="D5033" t="s">
        <v>13</v>
      </c>
      <c r="E5033">
        <v>4320263</v>
      </c>
    </row>
    <row r="5034" spans="1:5" x14ac:dyDescent="0.35">
      <c r="A5034">
        <v>4320305</v>
      </c>
      <c r="B5034" t="s">
        <v>5128</v>
      </c>
      <c r="C5034">
        <v>43</v>
      </c>
      <c r="D5034" t="s">
        <v>13</v>
      </c>
      <c r="E5034">
        <v>4320305</v>
      </c>
    </row>
    <row r="5035" spans="1:5" x14ac:dyDescent="0.35">
      <c r="A5035">
        <v>4320321</v>
      </c>
      <c r="B5035" t="s">
        <v>5129</v>
      </c>
      <c r="C5035">
        <v>43</v>
      </c>
      <c r="D5035" t="s">
        <v>13</v>
      </c>
      <c r="E5035">
        <v>4320321</v>
      </c>
    </row>
    <row r="5036" spans="1:5" x14ac:dyDescent="0.35">
      <c r="A5036">
        <v>4320354</v>
      </c>
      <c r="B5036" t="s">
        <v>5130</v>
      </c>
      <c r="C5036">
        <v>43</v>
      </c>
      <c r="D5036" t="s">
        <v>13</v>
      </c>
      <c r="E5036">
        <v>4320354</v>
      </c>
    </row>
    <row r="5037" spans="1:5" x14ac:dyDescent="0.35">
      <c r="A5037">
        <v>4320404</v>
      </c>
      <c r="B5037" t="s">
        <v>5131</v>
      </c>
      <c r="C5037">
        <v>43</v>
      </c>
      <c r="D5037" t="s">
        <v>13</v>
      </c>
      <c r="E5037">
        <v>4320404</v>
      </c>
    </row>
    <row r="5038" spans="1:5" x14ac:dyDescent="0.35">
      <c r="A5038">
        <v>4320453</v>
      </c>
      <c r="B5038" t="s">
        <v>5132</v>
      </c>
      <c r="C5038">
        <v>43</v>
      </c>
      <c r="D5038" t="s">
        <v>13</v>
      </c>
      <c r="E5038">
        <v>4320453</v>
      </c>
    </row>
    <row r="5039" spans="1:5" x14ac:dyDescent="0.35">
      <c r="A5039">
        <v>4320503</v>
      </c>
      <c r="B5039" t="s">
        <v>5133</v>
      </c>
      <c r="C5039">
        <v>43</v>
      </c>
      <c r="D5039" t="s">
        <v>13</v>
      </c>
      <c r="E5039">
        <v>4320503</v>
      </c>
    </row>
    <row r="5040" spans="1:5" x14ac:dyDescent="0.35">
      <c r="A5040">
        <v>4320552</v>
      </c>
      <c r="B5040" t="s">
        <v>5134</v>
      </c>
      <c r="C5040">
        <v>43</v>
      </c>
      <c r="D5040" t="s">
        <v>13</v>
      </c>
      <c r="E5040">
        <v>4320552</v>
      </c>
    </row>
    <row r="5041" spans="1:5" x14ac:dyDescent="0.35">
      <c r="A5041">
        <v>4320578</v>
      </c>
      <c r="B5041" t="s">
        <v>5135</v>
      </c>
      <c r="C5041">
        <v>43</v>
      </c>
      <c r="D5041" t="s">
        <v>13</v>
      </c>
      <c r="E5041">
        <v>4320578</v>
      </c>
    </row>
    <row r="5042" spans="1:5" x14ac:dyDescent="0.35">
      <c r="A5042">
        <v>4320602</v>
      </c>
      <c r="B5042" t="s">
        <v>5136</v>
      </c>
      <c r="C5042">
        <v>43</v>
      </c>
      <c r="D5042" t="s">
        <v>13</v>
      </c>
      <c r="E5042">
        <v>4320602</v>
      </c>
    </row>
    <row r="5043" spans="1:5" x14ac:dyDescent="0.35">
      <c r="A5043">
        <v>4320651</v>
      </c>
      <c r="B5043" t="s">
        <v>5137</v>
      </c>
      <c r="C5043">
        <v>43</v>
      </c>
      <c r="D5043" t="s">
        <v>13</v>
      </c>
      <c r="E5043">
        <v>4320651</v>
      </c>
    </row>
    <row r="5044" spans="1:5" x14ac:dyDescent="0.35">
      <c r="A5044">
        <v>4320677</v>
      </c>
      <c r="B5044" t="s">
        <v>5138</v>
      </c>
      <c r="C5044">
        <v>43</v>
      </c>
      <c r="D5044" t="s">
        <v>13</v>
      </c>
      <c r="E5044">
        <v>4320677</v>
      </c>
    </row>
    <row r="5045" spans="1:5" x14ac:dyDescent="0.35">
      <c r="A5045">
        <v>4320701</v>
      </c>
      <c r="B5045" t="s">
        <v>2492</v>
      </c>
      <c r="C5045">
        <v>43</v>
      </c>
      <c r="D5045" t="s">
        <v>13</v>
      </c>
      <c r="E5045">
        <v>4320701</v>
      </c>
    </row>
    <row r="5046" spans="1:5" x14ac:dyDescent="0.35">
      <c r="A5046">
        <v>4320800</v>
      </c>
      <c r="B5046" t="s">
        <v>1792</v>
      </c>
      <c r="C5046">
        <v>43</v>
      </c>
      <c r="D5046" t="s">
        <v>13</v>
      </c>
      <c r="E5046">
        <v>4320800</v>
      </c>
    </row>
    <row r="5047" spans="1:5" x14ac:dyDescent="0.35">
      <c r="A5047">
        <v>4320859</v>
      </c>
      <c r="B5047" t="s">
        <v>5139</v>
      </c>
      <c r="C5047">
        <v>43</v>
      </c>
      <c r="D5047" t="s">
        <v>13</v>
      </c>
      <c r="E5047">
        <v>4320859</v>
      </c>
    </row>
    <row r="5048" spans="1:5" x14ac:dyDescent="0.35">
      <c r="A5048">
        <v>4320909</v>
      </c>
      <c r="B5048" t="s">
        <v>298</v>
      </c>
      <c r="C5048">
        <v>43</v>
      </c>
      <c r="D5048" t="s">
        <v>13</v>
      </c>
      <c r="E5048">
        <v>4320909</v>
      </c>
    </row>
    <row r="5049" spans="1:5" x14ac:dyDescent="0.35">
      <c r="A5049">
        <v>4321006</v>
      </c>
      <c r="B5049" t="s">
        <v>5140</v>
      </c>
      <c r="C5049">
        <v>43</v>
      </c>
      <c r="D5049" t="s">
        <v>13</v>
      </c>
      <c r="E5049">
        <v>4321006</v>
      </c>
    </row>
    <row r="5050" spans="1:5" x14ac:dyDescent="0.35">
      <c r="A5050">
        <v>4321105</v>
      </c>
      <c r="B5050" t="s">
        <v>5141</v>
      </c>
      <c r="C5050">
        <v>43</v>
      </c>
      <c r="D5050" t="s">
        <v>13</v>
      </c>
      <c r="E5050">
        <v>4321105</v>
      </c>
    </row>
    <row r="5051" spans="1:5" x14ac:dyDescent="0.35">
      <c r="A5051">
        <v>4321204</v>
      </c>
      <c r="B5051" t="s">
        <v>5142</v>
      </c>
      <c r="C5051">
        <v>43</v>
      </c>
      <c r="D5051" t="s">
        <v>13</v>
      </c>
      <c r="E5051">
        <v>4321204</v>
      </c>
    </row>
    <row r="5052" spans="1:5" x14ac:dyDescent="0.35">
      <c r="A5052">
        <v>4321303</v>
      </c>
      <c r="B5052" t="s">
        <v>5143</v>
      </c>
      <c r="C5052">
        <v>43</v>
      </c>
      <c r="D5052" t="s">
        <v>13</v>
      </c>
      <c r="E5052">
        <v>4321303</v>
      </c>
    </row>
    <row r="5053" spans="1:5" x14ac:dyDescent="0.35">
      <c r="A5053">
        <v>4321329</v>
      </c>
      <c r="B5053" t="s">
        <v>5144</v>
      </c>
      <c r="C5053">
        <v>43</v>
      </c>
      <c r="D5053" t="s">
        <v>13</v>
      </c>
      <c r="E5053">
        <v>4321329</v>
      </c>
    </row>
    <row r="5054" spans="1:5" x14ac:dyDescent="0.35">
      <c r="A5054">
        <v>4321352</v>
      </c>
      <c r="B5054" t="s">
        <v>1798</v>
      </c>
      <c r="C5054">
        <v>43</v>
      </c>
      <c r="D5054" t="s">
        <v>13</v>
      </c>
      <c r="E5054">
        <v>4321352</v>
      </c>
    </row>
    <row r="5055" spans="1:5" x14ac:dyDescent="0.35">
      <c r="A5055">
        <v>4321402</v>
      </c>
      <c r="B5055" t="s">
        <v>5145</v>
      </c>
      <c r="C5055">
        <v>43</v>
      </c>
      <c r="D5055" t="s">
        <v>13</v>
      </c>
      <c r="E5055">
        <v>4321402</v>
      </c>
    </row>
    <row r="5056" spans="1:5" x14ac:dyDescent="0.35">
      <c r="A5056">
        <v>4321436</v>
      </c>
      <c r="B5056" t="s">
        <v>5146</v>
      </c>
      <c r="C5056">
        <v>43</v>
      </c>
      <c r="D5056" t="s">
        <v>13</v>
      </c>
      <c r="E5056">
        <v>4321436</v>
      </c>
    </row>
    <row r="5057" spans="1:5" x14ac:dyDescent="0.35">
      <c r="A5057">
        <v>4321451</v>
      </c>
      <c r="B5057" t="s">
        <v>5147</v>
      </c>
      <c r="C5057">
        <v>43</v>
      </c>
      <c r="D5057" t="s">
        <v>13</v>
      </c>
      <c r="E5057">
        <v>4321451</v>
      </c>
    </row>
    <row r="5058" spans="1:5" x14ac:dyDescent="0.35">
      <c r="A5058">
        <v>4321469</v>
      </c>
      <c r="B5058" t="s">
        <v>5148</v>
      </c>
      <c r="C5058">
        <v>43</v>
      </c>
      <c r="D5058" t="s">
        <v>13</v>
      </c>
      <c r="E5058">
        <v>4321469</v>
      </c>
    </row>
    <row r="5059" spans="1:5" x14ac:dyDescent="0.35">
      <c r="A5059">
        <v>4321477</v>
      </c>
      <c r="B5059" t="s">
        <v>5149</v>
      </c>
      <c r="C5059">
        <v>43</v>
      </c>
      <c r="D5059" t="s">
        <v>13</v>
      </c>
      <c r="E5059">
        <v>4321477</v>
      </c>
    </row>
    <row r="5060" spans="1:5" x14ac:dyDescent="0.35">
      <c r="A5060">
        <v>4321493</v>
      </c>
      <c r="B5060" t="s">
        <v>5150</v>
      </c>
      <c r="C5060">
        <v>43</v>
      </c>
      <c r="D5060" t="s">
        <v>13</v>
      </c>
      <c r="E5060">
        <v>4321493</v>
      </c>
    </row>
    <row r="5061" spans="1:5" x14ac:dyDescent="0.35">
      <c r="A5061">
        <v>4321501</v>
      </c>
      <c r="B5061" t="s">
        <v>5151</v>
      </c>
      <c r="C5061">
        <v>43</v>
      </c>
      <c r="D5061" t="s">
        <v>13</v>
      </c>
      <c r="E5061">
        <v>4321501</v>
      </c>
    </row>
    <row r="5062" spans="1:5" x14ac:dyDescent="0.35">
      <c r="A5062">
        <v>4321600</v>
      </c>
      <c r="B5062" t="s">
        <v>5152</v>
      </c>
      <c r="C5062">
        <v>43</v>
      </c>
      <c r="D5062" t="s">
        <v>13</v>
      </c>
      <c r="E5062">
        <v>4321600</v>
      </c>
    </row>
    <row r="5063" spans="1:5" x14ac:dyDescent="0.35">
      <c r="A5063">
        <v>4321626</v>
      </c>
      <c r="B5063" t="s">
        <v>5153</v>
      </c>
      <c r="C5063">
        <v>43</v>
      </c>
      <c r="D5063" t="s">
        <v>13</v>
      </c>
      <c r="E5063">
        <v>4321626</v>
      </c>
    </row>
    <row r="5064" spans="1:5" x14ac:dyDescent="0.35">
      <c r="A5064">
        <v>4321634</v>
      </c>
      <c r="B5064" t="s">
        <v>5154</v>
      </c>
      <c r="C5064">
        <v>43</v>
      </c>
      <c r="D5064" t="s">
        <v>13</v>
      </c>
      <c r="E5064">
        <v>4321634</v>
      </c>
    </row>
    <row r="5065" spans="1:5" x14ac:dyDescent="0.35">
      <c r="A5065">
        <v>4321667</v>
      </c>
      <c r="B5065" t="s">
        <v>5155</v>
      </c>
      <c r="C5065">
        <v>43</v>
      </c>
      <c r="D5065" t="s">
        <v>13</v>
      </c>
      <c r="E5065">
        <v>4321667</v>
      </c>
    </row>
    <row r="5066" spans="1:5" x14ac:dyDescent="0.35">
      <c r="A5066">
        <v>4321709</v>
      </c>
      <c r="B5066" t="s">
        <v>5156</v>
      </c>
      <c r="C5066">
        <v>43</v>
      </c>
      <c r="D5066" t="s">
        <v>13</v>
      </c>
      <c r="E5066">
        <v>4321709</v>
      </c>
    </row>
    <row r="5067" spans="1:5" x14ac:dyDescent="0.35">
      <c r="A5067">
        <v>4321808</v>
      </c>
      <c r="B5067" t="s">
        <v>5157</v>
      </c>
      <c r="C5067">
        <v>43</v>
      </c>
      <c r="D5067" t="s">
        <v>13</v>
      </c>
      <c r="E5067">
        <v>4321808</v>
      </c>
    </row>
    <row r="5068" spans="1:5" x14ac:dyDescent="0.35">
      <c r="A5068">
        <v>4321832</v>
      </c>
      <c r="B5068" t="s">
        <v>5158</v>
      </c>
      <c r="C5068">
        <v>43</v>
      </c>
      <c r="D5068" t="s">
        <v>13</v>
      </c>
      <c r="E5068">
        <v>4321832</v>
      </c>
    </row>
    <row r="5069" spans="1:5" x14ac:dyDescent="0.35">
      <c r="A5069">
        <v>4321857</v>
      </c>
      <c r="B5069" t="s">
        <v>5159</v>
      </c>
      <c r="C5069">
        <v>43</v>
      </c>
      <c r="D5069" t="s">
        <v>13</v>
      </c>
      <c r="E5069">
        <v>4321857</v>
      </c>
    </row>
    <row r="5070" spans="1:5" x14ac:dyDescent="0.35">
      <c r="A5070">
        <v>4321907</v>
      </c>
      <c r="B5070" t="s">
        <v>5160</v>
      </c>
      <c r="C5070">
        <v>43</v>
      </c>
      <c r="D5070" t="s">
        <v>13</v>
      </c>
      <c r="E5070">
        <v>4321907</v>
      </c>
    </row>
    <row r="5071" spans="1:5" x14ac:dyDescent="0.35">
      <c r="A5071">
        <v>4321956</v>
      </c>
      <c r="B5071" t="s">
        <v>5161</v>
      </c>
      <c r="C5071">
        <v>43</v>
      </c>
      <c r="D5071" t="s">
        <v>13</v>
      </c>
      <c r="E5071">
        <v>4321956</v>
      </c>
    </row>
    <row r="5072" spans="1:5" x14ac:dyDescent="0.35">
      <c r="A5072">
        <v>4322004</v>
      </c>
      <c r="B5072" t="s">
        <v>1801</v>
      </c>
      <c r="C5072">
        <v>43</v>
      </c>
      <c r="D5072" t="s">
        <v>13</v>
      </c>
      <c r="E5072">
        <v>4322004</v>
      </c>
    </row>
    <row r="5073" spans="1:5" x14ac:dyDescent="0.35">
      <c r="A5073">
        <v>4322103</v>
      </c>
      <c r="B5073" t="s">
        <v>5162</v>
      </c>
      <c r="C5073">
        <v>43</v>
      </c>
      <c r="D5073" t="s">
        <v>13</v>
      </c>
      <c r="E5073">
        <v>4322103</v>
      </c>
    </row>
    <row r="5074" spans="1:5" x14ac:dyDescent="0.35">
      <c r="A5074">
        <v>4322152</v>
      </c>
      <c r="B5074" t="s">
        <v>5163</v>
      </c>
      <c r="C5074">
        <v>43</v>
      </c>
      <c r="D5074" t="s">
        <v>13</v>
      </c>
      <c r="E5074">
        <v>4322152</v>
      </c>
    </row>
    <row r="5075" spans="1:5" x14ac:dyDescent="0.35">
      <c r="A5075">
        <v>4322186</v>
      </c>
      <c r="B5075" t="s">
        <v>5164</v>
      </c>
      <c r="C5075">
        <v>43</v>
      </c>
      <c r="D5075" t="s">
        <v>13</v>
      </c>
      <c r="E5075">
        <v>4322186</v>
      </c>
    </row>
    <row r="5076" spans="1:5" x14ac:dyDescent="0.35">
      <c r="A5076">
        <v>4322202</v>
      </c>
      <c r="B5076" t="s">
        <v>5165</v>
      </c>
      <c r="C5076">
        <v>43</v>
      </c>
      <c r="D5076" t="s">
        <v>13</v>
      </c>
      <c r="E5076">
        <v>4322202</v>
      </c>
    </row>
    <row r="5077" spans="1:5" x14ac:dyDescent="0.35">
      <c r="A5077">
        <v>4322251</v>
      </c>
      <c r="B5077" t="s">
        <v>5166</v>
      </c>
      <c r="C5077">
        <v>43</v>
      </c>
      <c r="D5077" t="s">
        <v>13</v>
      </c>
      <c r="E5077">
        <v>4322251</v>
      </c>
    </row>
    <row r="5078" spans="1:5" x14ac:dyDescent="0.35">
      <c r="A5078">
        <v>4322301</v>
      </c>
      <c r="B5078" t="s">
        <v>5167</v>
      </c>
      <c r="C5078">
        <v>43</v>
      </c>
      <c r="D5078" t="s">
        <v>13</v>
      </c>
      <c r="E5078">
        <v>4322301</v>
      </c>
    </row>
    <row r="5079" spans="1:5" x14ac:dyDescent="0.35">
      <c r="A5079">
        <v>4322327</v>
      </c>
      <c r="B5079" t="s">
        <v>5168</v>
      </c>
      <c r="C5079">
        <v>43</v>
      </c>
      <c r="D5079" t="s">
        <v>13</v>
      </c>
      <c r="E5079">
        <v>4322327</v>
      </c>
    </row>
    <row r="5080" spans="1:5" x14ac:dyDescent="0.35">
      <c r="A5080">
        <v>4322343</v>
      </c>
      <c r="B5080" t="s">
        <v>5169</v>
      </c>
      <c r="C5080">
        <v>43</v>
      </c>
      <c r="D5080" t="s">
        <v>13</v>
      </c>
      <c r="E5080">
        <v>4322343</v>
      </c>
    </row>
    <row r="5081" spans="1:5" x14ac:dyDescent="0.35">
      <c r="A5081">
        <v>4322350</v>
      </c>
      <c r="B5081" t="s">
        <v>5170</v>
      </c>
      <c r="C5081">
        <v>43</v>
      </c>
      <c r="D5081" t="s">
        <v>13</v>
      </c>
      <c r="E5081">
        <v>4322350</v>
      </c>
    </row>
    <row r="5082" spans="1:5" x14ac:dyDescent="0.35">
      <c r="A5082">
        <v>4322376</v>
      </c>
      <c r="B5082" t="s">
        <v>5171</v>
      </c>
      <c r="C5082">
        <v>43</v>
      </c>
      <c r="D5082" t="s">
        <v>13</v>
      </c>
      <c r="E5082">
        <v>4322376</v>
      </c>
    </row>
    <row r="5083" spans="1:5" x14ac:dyDescent="0.35">
      <c r="A5083">
        <v>4322400</v>
      </c>
      <c r="B5083" t="s">
        <v>5172</v>
      </c>
      <c r="C5083">
        <v>43</v>
      </c>
      <c r="D5083" t="s">
        <v>13</v>
      </c>
      <c r="E5083">
        <v>4322400</v>
      </c>
    </row>
    <row r="5084" spans="1:5" x14ac:dyDescent="0.35">
      <c r="A5084">
        <v>4322509</v>
      </c>
      <c r="B5084" t="s">
        <v>5173</v>
      </c>
      <c r="C5084">
        <v>43</v>
      </c>
      <c r="D5084" t="s">
        <v>13</v>
      </c>
      <c r="E5084">
        <v>4322509</v>
      </c>
    </row>
    <row r="5085" spans="1:5" x14ac:dyDescent="0.35">
      <c r="A5085">
        <v>4322525</v>
      </c>
      <c r="B5085" t="s">
        <v>5174</v>
      </c>
      <c r="C5085">
        <v>43</v>
      </c>
      <c r="D5085" t="s">
        <v>13</v>
      </c>
      <c r="E5085">
        <v>4322525</v>
      </c>
    </row>
    <row r="5086" spans="1:5" x14ac:dyDescent="0.35">
      <c r="A5086">
        <v>4322533</v>
      </c>
      <c r="B5086" t="s">
        <v>5175</v>
      </c>
      <c r="C5086">
        <v>43</v>
      </c>
      <c r="D5086" t="s">
        <v>13</v>
      </c>
      <c r="E5086">
        <v>4322533</v>
      </c>
    </row>
    <row r="5087" spans="1:5" x14ac:dyDescent="0.35">
      <c r="A5087">
        <v>4322541</v>
      </c>
      <c r="B5087" t="s">
        <v>5176</v>
      </c>
      <c r="C5087">
        <v>43</v>
      </c>
      <c r="D5087" t="s">
        <v>13</v>
      </c>
      <c r="E5087">
        <v>4322541</v>
      </c>
    </row>
    <row r="5088" spans="1:5" x14ac:dyDescent="0.35">
      <c r="A5088">
        <v>4322558</v>
      </c>
      <c r="B5088" t="s">
        <v>5177</v>
      </c>
      <c r="C5088">
        <v>43</v>
      </c>
      <c r="D5088" t="s">
        <v>13</v>
      </c>
      <c r="E5088">
        <v>4322558</v>
      </c>
    </row>
    <row r="5089" spans="1:5" x14ac:dyDescent="0.35">
      <c r="A5089">
        <v>4322608</v>
      </c>
      <c r="B5089" t="s">
        <v>5178</v>
      </c>
      <c r="C5089">
        <v>43</v>
      </c>
      <c r="D5089" t="s">
        <v>13</v>
      </c>
      <c r="E5089">
        <v>4322608</v>
      </c>
    </row>
    <row r="5090" spans="1:5" x14ac:dyDescent="0.35">
      <c r="A5090">
        <v>4322707</v>
      </c>
      <c r="B5090" t="s">
        <v>1598</v>
      </c>
      <c r="C5090">
        <v>43</v>
      </c>
      <c r="D5090" t="s">
        <v>13</v>
      </c>
      <c r="E5090">
        <v>4322707</v>
      </c>
    </row>
    <row r="5091" spans="1:5" x14ac:dyDescent="0.35">
      <c r="A5091">
        <v>4322806</v>
      </c>
      <c r="B5091" t="s">
        <v>353</v>
      </c>
      <c r="C5091">
        <v>43</v>
      </c>
      <c r="D5091" t="s">
        <v>13</v>
      </c>
      <c r="E5091">
        <v>4322806</v>
      </c>
    </row>
    <row r="5092" spans="1:5" x14ac:dyDescent="0.35">
      <c r="A5092">
        <v>4322855</v>
      </c>
      <c r="B5092" t="s">
        <v>5179</v>
      </c>
      <c r="C5092">
        <v>43</v>
      </c>
      <c r="D5092" t="s">
        <v>13</v>
      </c>
      <c r="E5092">
        <v>4322855</v>
      </c>
    </row>
    <row r="5093" spans="1:5" x14ac:dyDescent="0.35">
      <c r="A5093">
        <v>4322905</v>
      </c>
      <c r="B5093" t="s">
        <v>5180</v>
      </c>
      <c r="C5093">
        <v>43</v>
      </c>
      <c r="D5093" t="s">
        <v>13</v>
      </c>
      <c r="E5093">
        <v>4322905</v>
      </c>
    </row>
    <row r="5094" spans="1:5" x14ac:dyDescent="0.35">
      <c r="A5094">
        <v>4323002</v>
      </c>
      <c r="B5094" t="s">
        <v>5181</v>
      </c>
      <c r="C5094">
        <v>43</v>
      </c>
      <c r="D5094" t="s">
        <v>13</v>
      </c>
      <c r="E5094">
        <v>4323002</v>
      </c>
    </row>
    <row r="5095" spans="1:5" x14ac:dyDescent="0.35">
      <c r="A5095">
        <v>4323101</v>
      </c>
      <c r="B5095" t="s">
        <v>5182</v>
      </c>
      <c r="C5095">
        <v>43</v>
      </c>
      <c r="D5095" t="s">
        <v>13</v>
      </c>
      <c r="E5095">
        <v>4323101</v>
      </c>
    </row>
    <row r="5096" spans="1:5" x14ac:dyDescent="0.35">
      <c r="A5096">
        <v>4323200</v>
      </c>
      <c r="B5096" t="s">
        <v>5183</v>
      </c>
      <c r="C5096">
        <v>43</v>
      </c>
      <c r="D5096" t="s">
        <v>13</v>
      </c>
      <c r="E5096">
        <v>4323200</v>
      </c>
    </row>
    <row r="5097" spans="1:5" x14ac:dyDescent="0.35">
      <c r="A5097">
        <v>4323309</v>
      </c>
      <c r="B5097" t="s">
        <v>5184</v>
      </c>
      <c r="C5097">
        <v>43</v>
      </c>
      <c r="D5097" t="s">
        <v>13</v>
      </c>
      <c r="E5097">
        <v>4323309</v>
      </c>
    </row>
    <row r="5098" spans="1:5" x14ac:dyDescent="0.35">
      <c r="A5098">
        <v>4323358</v>
      </c>
      <c r="B5098" t="s">
        <v>5185</v>
      </c>
      <c r="C5098">
        <v>43</v>
      </c>
      <c r="D5098" t="s">
        <v>13</v>
      </c>
      <c r="E5098">
        <v>4323358</v>
      </c>
    </row>
    <row r="5099" spans="1:5" x14ac:dyDescent="0.35">
      <c r="A5099">
        <v>4323408</v>
      </c>
      <c r="B5099" t="s">
        <v>5186</v>
      </c>
      <c r="C5099">
        <v>43</v>
      </c>
      <c r="D5099" t="s">
        <v>13</v>
      </c>
      <c r="E5099">
        <v>4323408</v>
      </c>
    </row>
    <row r="5100" spans="1:5" x14ac:dyDescent="0.35">
      <c r="A5100">
        <v>4323457</v>
      </c>
      <c r="B5100" t="s">
        <v>5187</v>
      </c>
      <c r="C5100">
        <v>43</v>
      </c>
      <c r="D5100" t="s">
        <v>13</v>
      </c>
      <c r="E5100">
        <v>4323457</v>
      </c>
    </row>
    <row r="5101" spans="1:5" x14ac:dyDescent="0.35">
      <c r="A5101">
        <v>4323507</v>
      </c>
      <c r="B5101" t="s">
        <v>5188</v>
      </c>
      <c r="C5101">
        <v>43</v>
      </c>
      <c r="D5101" t="s">
        <v>13</v>
      </c>
      <c r="E5101">
        <v>4323507</v>
      </c>
    </row>
    <row r="5102" spans="1:5" x14ac:dyDescent="0.35">
      <c r="A5102">
        <v>4323606</v>
      </c>
      <c r="B5102" t="s">
        <v>5189</v>
      </c>
      <c r="C5102">
        <v>43</v>
      </c>
      <c r="D5102" t="s">
        <v>13</v>
      </c>
      <c r="E5102">
        <v>4323606</v>
      </c>
    </row>
    <row r="5103" spans="1:5" x14ac:dyDescent="0.35">
      <c r="A5103">
        <v>4323705</v>
      </c>
      <c r="B5103" t="s">
        <v>5190</v>
      </c>
      <c r="C5103">
        <v>43</v>
      </c>
      <c r="D5103" t="s">
        <v>13</v>
      </c>
      <c r="E5103">
        <v>4323705</v>
      </c>
    </row>
    <row r="5104" spans="1:5" x14ac:dyDescent="0.35">
      <c r="A5104">
        <v>4323754</v>
      </c>
      <c r="B5104" t="s">
        <v>5191</v>
      </c>
      <c r="C5104">
        <v>43</v>
      </c>
      <c r="D5104" t="s">
        <v>13</v>
      </c>
      <c r="E5104">
        <v>4323754</v>
      </c>
    </row>
    <row r="5105" spans="1:5" x14ac:dyDescent="0.35">
      <c r="A5105">
        <v>4323770</v>
      </c>
      <c r="B5105" t="s">
        <v>5192</v>
      </c>
      <c r="C5105">
        <v>43</v>
      </c>
      <c r="D5105" t="s">
        <v>13</v>
      </c>
      <c r="E5105">
        <v>4323770</v>
      </c>
    </row>
    <row r="5106" spans="1:5" x14ac:dyDescent="0.35">
      <c r="A5106">
        <v>4323804</v>
      </c>
      <c r="B5106" t="s">
        <v>5193</v>
      </c>
      <c r="C5106">
        <v>43</v>
      </c>
      <c r="D5106" t="s">
        <v>13</v>
      </c>
      <c r="E5106">
        <v>4323804</v>
      </c>
    </row>
    <row r="5107" spans="1:5" x14ac:dyDescent="0.35">
      <c r="A5107">
        <v>5000203</v>
      </c>
      <c r="B5107" t="s">
        <v>5194</v>
      </c>
      <c r="C5107">
        <v>50</v>
      </c>
      <c r="D5107" t="s">
        <v>8</v>
      </c>
      <c r="E5107">
        <v>5000203</v>
      </c>
    </row>
    <row r="5108" spans="1:5" x14ac:dyDescent="0.35">
      <c r="A5108">
        <v>5000252</v>
      </c>
      <c r="B5108" t="s">
        <v>5195</v>
      </c>
      <c r="C5108">
        <v>50</v>
      </c>
      <c r="D5108" t="s">
        <v>8</v>
      </c>
      <c r="E5108">
        <v>5000252</v>
      </c>
    </row>
    <row r="5109" spans="1:5" x14ac:dyDescent="0.35">
      <c r="A5109">
        <v>5000609</v>
      </c>
      <c r="B5109" t="s">
        <v>5196</v>
      </c>
      <c r="C5109">
        <v>50</v>
      </c>
      <c r="D5109" t="s">
        <v>8</v>
      </c>
      <c r="E5109">
        <v>5000609</v>
      </c>
    </row>
    <row r="5110" spans="1:5" x14ac:dyDescent="0.35">
      <c r="A5110">
        <v>5000708</v>
      </c>
      <c r="B5110" t="s">
        <v>5197</v>
      </c>
      <c r="C5110">
        <v>50</v>
      </c>
      <c r="D5110" t="s">
        <v>8</v>
      </c>
      <c r="E5110">
        <v>5000708</v>
      </c>
    </row>
    <row r="5111" spans="1:5" x14ac:dyDescent="0.35">
      <c r="A5111">
        <v>5000807</v>
      </c>
      <c r="B5111" t="s">
        <v>5198</v>
      </c>
      <c r="C5111">
        <v>50</v>
      </c>
      <c r="D5111" t="s">
        <v>8</v>
      </c>
      <c r="E5111">
        <v>5000807</v>
      </c>
    </row>
    <row r="5112" spans="1:5" x14ac:dyDescent="0.35">
      <c r="A5112">
        <v>5000856</v>
      </c>
      <c r="B5112" t="s">
        <v>5199</v>
      </c>
      <c r="C5112">
        <v>50</v>
      </c>
      <c r="D5112" t="s">
        <v>8</v>
      </c>
      <c r="E5112">
        <v>5000856</v>
      </c>
    </row>
    <row r="5113" spans="1:5" x14ac:dyDescent="0.35">
      <c r="A5113">
        <v>5000906</v>
      </c>
      <c r="B5113" t="s">
        <v>5200</v>
      </c>
      <c r="C5113">
        <v>50</v>
      </c>
      <c r="D5113" t="s">
        <v>8</v>
      </c>
      <c r="E5113">
        <v>5000906</v>
      </c>
    </row>
    <row r="5114" spans="1:5" x14ac:dyDescent="0.35">
      <c r="A5114">
        <v>5001003</v>
      </c>
      <c r="B5114" t="s">
        <v>5201</v>
      </c>
      <c r="C5114">
        <v>50</v>
      </c>
      <c r="D5114" t="s">
        <v>8</v>
      </c>
      <c r="E5114">
        <v>5001003</v>
      </c>
    </row>
    <row r="5115" spans="1:5" x14ac:dyDescent="0.35">
      <c r="A5115">
        <v>5001102</v>
      </c>
      <c r="B5115" t="s">
        <v>5202</v>
      </c>
      <c r="C5115">
        <v>50</v>
      </c>
      <c r="D5115" t="s">
        <v>8</v>
      </c>
      <c r="E5115">
        <v>5001102</v>
      </c>
    </row>
    <row r="5116" spans="1:5" x14ac:dyDescent="0.35">
      <c r="A5116">
        <v>5001243</v>
      </c>
      <c r="B5116" t="s">
        <v>5203</v>
      </c>
      <c r="C5116">
        <v>50</v>
      </c>
      <c r="D5116" t="s">
        <v>8</v>
      </c>
      <c r="E5116">
        <v>5001243</v>
      </c>
    </row>
    <row r="5117" spans="1:5" x14ac:dyDescent="0.35">
      <c r="A5117">
        <v>5001508</v>
      </c>
      <c r="B5117" t="s">
        <v>4157</v>
      </c>
      <c r="C5117">
        <v>50</v>
      </c>
      <c r="D5117" t="s">
        <v>8</v>
      </c>
      <c r="E5117">
        <v>5001508</v>
      </c>
    </row>
    <row r="5118" spans="1:5" x14ac:dyDescent="0.35">
      <c r="A5118">
        <v>5001904</v>
      </c>
      <c r="B5118" t="s">
        <v>5204</v>
      </c>
      <c r="C5118">
        <v>50</v>
      </c>
      <c r="D5118" t="s">
        <v>8</v>
      </c>
      <c r="E5118">
        <v>5001904</v>
      </c>
    </row>
    <row r="5119" spans="1:5" x14ac:dyDescent="0.35">
      <c r="A5119">
        <v>5002001</v>
      </c>
      <c r="B5119" t="s">
        <v>5205</v>
      </c>
      <c r="C5119">
        <v>50</v>
      </c>
      <c r="D5119" t="s">
        <v>8</v>
      </c>
      <c r="E5119">
        <v>5002001</v>
      </c>
    </row>
    <row r="5120" spans="1:5" x14ac:dyDescent="0.35">
      <c r="A5120">
        <v>5002100</v>
      </c>
      <c r="B5120" t="s">
        <v>5206</v>
      </c>
      <c r="C5120">
        <v>50</v>
      </c>
      <c r="D5120" t="s">
        <v>8</v>
      </c>
      <c r="E5120">
        <v>5002100</v>
      </c>
    </row>
    <row r="5121" spans="1:5" x14ac:dyDescent="0.35">
      <c r="A5121">
        <v>5002159</v>
      </c>
      <c r="B5121" t="s">
        <v>5207</v>
      </c>
      <c r="C5121">
        <v>50</v>
      </c>
      <c r="D5121" t="s">
        <v>8</v>
      </c>
      <c r="E5121">
        <v>5002159</v>
      </c>
    </row>
    <row r="5122" spans="1:5" x14ac:dyDescent="0.35">
      <c r="A5122">
        <v>5002209</v>
      </c>
      <c r="B5122" t="s">
        <v>547</v>
      </c>
      <c r="C5122">
        <v>50</v>
      </c>
      <c r="D5122" t="s">
        <v>8</v>
      </c>
      <c r="E5122">
        <v>5002209</v>
      </c>
    </row>
    <row r="5123" spans="1:5" x14ac:dyDescent="0.35">
      <c r="A5123">
        <v>5002308</v>
      </c>
      <c r="B5123" t="s">
        <v>5208</v>
      </c>
      <c r="C5123">
        <v>50</v>
      </c>
      <c r="D5123" t="s">
        <v>8</v>
      </c>
      <c r="E5123">
        <v>5002308</v>
      </c>
    </row>
    <row r="5124" spans="1:5" x14ac:dyDescent="0.35">
      <c r="A5124">
        <v>5002407</v>
      </c>
      <c r="B5124" t="s">
        <v>5209</v>
      </c>
      <c r="C5124">
        <v>50</v>
      </c>
      <c r="D5124" t="s">
        <v>8</v>
      </c>
      <c r="E5124">
        <v>5002407</v>
      </c>
    </row>
    <row r="5125" spans="1:5" x14ac:dyDescent="0.35">
      <c r="A5125">
        <v>5002605</v>
      </c>
      <c r="B5125" t="s">
        <v>5210</v>
      </c>
      <c r="C5125">
        <v>50</v>
      </c>
      <c r="D5125" t="s">
        <v>8</v>
      </c>
      <c r="E5125">
        <v>5002605</v>
      </c>
    </row>
    <row r="5126" spans="1:5" x14ac:dyDescent="0.35">
      <c r="A5126">
        <v>5002704</v>
      </c>
      <c r="B5126" t="s">
        <v>293</v>
      </c>
      <c r="C5126">
        <v>50</v>
      </c>
      <c r="D5126" t="s">
        <v>8</v>
      </c>
      <c r="E5126">
        <v>5002704</v>
      </c>
    </row>
    <row r="5127" spans="1:5" x14ac:dyDescent="0.35">
      <c r="A5127">
        <v>5002803</v>
      </c>
      <c r="B5127" t="s">
        <v>1089</v>
      </c>
      <c r="C5127">
        <v>50</v>
      </c>
      <c r="D5127" t="s">
        <v>8</v>
      </c>
      <c r="E5127">
        <v>5002803</v>
      </c>
    </row>
    <row r="5128" spans="1:5" x14ac:dyDescent="0.35">
      <c r="A5128">
        <v>5002902</v>
      </c>
      <c r="B5128" t="s">
        <v>5211</v>
      </c>
      <c r="C5128">
        <v>50</v>
      </c>
      <c r="D5128" t="s">
        <v>8</v>
      </c>
      <c r="E5128">
        <v>5002902</v>
      </c>
    </row>
    <row r="5129" spans="1:5" x14ac:dyDescent="0.35">
      <c r="A5129">
        <v>5002951</v>
      </c>
      <c r="B5129" t="s">
        <v>5212</v>
      </c>
      <c r="C5129">
        <v>50</v>
      </c>
      <c r="D5129" t="s">
        <v>8</v>
      </c>
      <c r="E5129">
        <v>5002951</v>
      </c>
    </row>
    <row r="5130" spans="1:5" x14ac:dyDescent="0.35">
      <c r="A5130">
        <v>5003108</v>
      </c>
      <c r="B5130" t="s">
        <v>5213</v>
      </c>
      <c r="C5130">
        <v>50</v>
      </c>
      <c r="D5130" t="s">
        <v>8</v>
      </c>
      <c r="E5130">
        <v>5003108</v>
      </c>
    </row>
    <row r="5131" spans="1:5" x14ac:dyDescent="0.35">
      <c r="A5131">
        <v>5003157</v>
      </c>
      <c r="B5131" t="s">
        <v>5214</v>
      </c>
      <c r="C5131">
        <v>50</v>
      </c>
      <c r="D5131" t="s">
        <v>8</v>
      </c>
      <c r="E5131">
        <v>5003157</v>
      </c>
    </row>
    <row r="5132" spans="1:5" x14ac:dyDescent="0.35">
      <c r="A5132">
        <v>5003207</v>
      </c>
      <c r="B5132" t="s">
        <v>5215</v>
      </c>
      <c r="C5132">
        <v>50</v>
      </c>
      <c r="D5132" t="s">
        <v>8</v>
      </c>
      <c r="E5132">
        <v>5003207</v>
      </c>
    </row>
    <row r="5133" spans="1:5" x14ac:dyDescent="0.35">
      <c r="A5133">
        <v>5003256</v>
      </c>
      <c r="B5133" t="s">
        <v>5216</v>
      </c>
      <c r="C5133">
        <v>50</v>
      </c>
      <c r="D5133" t="s">
        <v>8</v>
      </c>
      <c r="E5133">
        <v>5003256</v>
      </c>
    </row>
    <row r="5134" spans="1:5" x14ac:dyDescent="0.35">
      <c r="A5134">
        <v>5003306</v>
      </c>
      <c r="B5134" t="s">
        <v>5217</v>
      </c>
      <c r="C5134">
        <v>50</v>
      </c>
      <c r="D5134" t="s">
        <v>8</v>
      </c>
      <c r="E5134">
        <v>5003306</v>
      </c>
    </row>
    <row r="5135" spans="1:5" x14ac:dyDescent="0.35">
      <c r="A5135">
        <v>5003454</v>
      </c>
      <c r="B5135" t="s">
        <v>5218</v>
      </c>
      <c r="C5135">
        <v>50</v>
      </c>
      <c r="D5135" t="s">
        <v>8</v>
      </c>
      <c r="E5135">
        <v>5003454</v>
      </c>
    </row>
    <row r="5136" spans="1:5" x14ac:dyDescent="0.35">
      <c r="A5136">
        <v>5003488</v>
      </c>
      <c r="B5136" t="s">
        <v>5219</v>
      </c>
      <c r="C5136">
        <v>50</v>
      </c>
      <c r="D5136" t="s">
        <v>8</v>
      </c>
      <c r="E5136">
        <v>5003488</v>
      </c>
    </row>
    <row r="5137" spans="1:5" x14ac:dyDescent="0.35">
      <c r="A5137">
        <v>5003504</v>
      </c>
      <c r="B5137" t="s">
        <v>4216</v>
      </c>
      <c r="C5137">
        <v>50</v>
      </c>
      <c r="D5137" t="s">
        <v>8</v>
      </c>
      <c r="E5137">
        <v>5003504</v>
      </c>
    </row>
    <row r="5138" spans="1:5" x14ac:dyDescent="0.35">
      <c r="A5138">
        <v>5003702</v>
      </c>
      <c r="B5138" t="s">
        <v>320</v>
      </c>
      <c r="C5138">
        <v>50</v>
      </c>
      <c r="D5138" t="s">
        <v>8</v>
      </c>
      <c r="E5138">
        <v>5003702</v>
      </c>
    </row>
    <row r="5139" spans="1:5" x14ac:dyDescent="0.35">
      <c r="A5139">
        <v>5003751</v>
      </c>
      <c r="B5139" t="s">
        <v>3676</v>
      </c>
      <c r="C5139">
        <v>50</v>
      </c>
      <c r="D5139" t="s">
        <v>8</v>
      </c>
      <c r="E5139">
        <v>5003751</v>
      </c>
    </row>
    <row r="5140" spans="1:5" x14ac:dyDescent="0.35">
      <c r="A5140">
        <v>5003801</v>
      </c>
      <c r="B5140" t="s">
        <v>363</v>
      </c>
      <c r="C5140">
        <v>50</v>
      </c>
      <c r="D5140" t="s">
        <v>8</v>
      </c>
      <c r="E5140">
        <v>5003801</v>
      </c>
    </row>
    <row r="5141" spans="1:5" x14ac:dyDescent="0.35">
      <c r="A5141">
        <v>5003900</v>
      </c>
      <c r="B5141" t="s">
        <v>5220</v>
      </c>
      <c r="C5141">
        <v>50</v>
      </c>
      <c r="D5141" t="s">
        <v>8</v>
      </c>
      <c r="E5141">
        <v>5003900</v>
      </c>
    </row>
    <row r="5142" spans="1:5" x14ac:dyDescent="0.35">
      <c r="A5142">
        <v>5004007</v>
      </c>
      <c r="B5142" t="s">
        <v>5221</v>
      </c>
      <c r="C5142">
        <v>50</v>
      </c>
      <c r="D5142" t="s">
        <v>8</v>
      </c>
      <c r="E5142">
        <v>5004007</v>
      </c>
    </row>
    <row r="5143" spans="1:5" x14ac:dyDescent="0.35">
      <c r="A5143">
        <v>5004106</v>
      </c>
      <c r="B5143" t="s">
        <v>5222</v>
      </c>
      <c r="C5143">
        <v>50</v>
      </c>
      <c r="D5143" t="s">
        <v>8</v>
      </c>
      <c r="E5143">
        <v>5004106</v>
      </c>
    </row>
    <row r="5144" spans="1:5" x14ac:dyDescent="0.35">
      <c r="A5144">
        <v>5004304</v>
      </c>
      <c r="B5144" t="s">
        <v>5223</v>
      </c>
      <c r="C5144">
        <v>50</v>
      </c>
      <c r="D5144" t="s">
        <v>8</v>
      </c>
      <c r="E5144">
        <v>5004304</v>
      </c>
    </row>
    <row r="5145" spans="1:5" x14ac:dyDescent="0.35">
      <c r="A5145">
        <v>5004403</v>
      </c>
      <c r="B5145" t="s">
        <v>5224</v>
      </c>
      <c r="C5145">
        <v>50</v>
      </c>
      <c r="D5145" t="s">
        <v>8</v>
      </c>
      <c r="E5145">
        <v>5004403</v>
      </c>
    </row>
    <row r="5146" spans="1:5" x14ac:dyDescent="0.35">
      <c r="A5146">
        <v>5004502</v>
      </c>
      <c r="B5146" t="s">
        <v>5225</v>
      </c>
      <c r="C5146">
        <v>50</v>
      </c>
      <c r="D5146" t="s">
        <v>8</v>
      </c>
      <c r="E5146">
        <v>5004502</v>
      </c>
    </row>
    <row r="5147" spans="1:5" x14ac:dyDescent="0.35">
      <c r="A5147">
        <v>5004601</v>
      </c>
      <c r="B5147" t="s">
        <v>5226</v>
      </c>
      <c r="C5147">
        <v>50</v>
      </c>
      <c r="D5147" t="s">
        <v>8</v>
      </c>
      <c r="E5147">
        <v>5004601</v>
      </c>
    </row>
    <row r="5148" spans="1:5" x14ac:dyDescent="0.35">
      <c r="A5148">
        <v>5004700</v>
      </c>
      <c r="B5148" t="s">
        <v>5227</v>
      </c>
      <c r="C5148">
        <v>50</v>
      </c>
      <c r="D5148" t="s">
        <v>8</v>
      </c>
      <c r="E5148">
        <v>5004700</v>
      </c>
    </row>
    <row r="5149" spans="1:5" x14ac:dyDescent="0.35">
      <c r="A5149">
        <v>5004809</v>
      </c>
      <c r="B5149" t="s">
        <v>5228</v>
      </c>
      <c r="C5149">
        <v>50</v>
      </c>
      <c r="D5149" t="s">
        <v>8</v>
      </c>
      <c r="E5149">
        <v>5004809</v>
      </c>
    </row>
    <row r="5150" spans="1:5" x14ac:dyDescent="0.35">
      <c r="A5150">
        <v>5004908</v>
      </c>
      <c r="B5150" t="s">
        <v>5229</v>
      </c>
      <c r="C5150">
        <v>50</v>
      </c>
      <c r="D5150" t="s">
        <v>8</v>
      </c>
      <c r="E5150">
        <v>5004908</v>
      </c>
    </row>
    <row r="5151" spans="1:5" x14ac:dyDescent="0.35">
      <c r="A5151">
        <v>5005004</v>
      </c>
      <c r="B5151" t="s">
        <v>1350</v>
      </c>
      <c r="C5151">
        <v>50</v>
      </c>
      <c r="D5151" t="s">
        <v>8</v>
      </c>
      <c r="E5151">
        <v>5005004</v>
      </c>
    </row>
    <row r="5152" spans="1:5" x14ac:dyDescent="0.35">
      <c r="A5152">
        <v>5005103</v>
      </c>
      <c r="B5152" t="s">
        <v>5230</v>
      </c>
      <c r="C5152">
        <v>50</v>
      </c>
      <c r="D5152" t="s">
        <v>8</v>
      </c>
      <c r="E5152">
        <v>5005103</v>
      </c>
    </row>
    <row r="5153" spans="1:5" x14ac:dyDescent="0.35">
      <c r="A5153">
        <v>5005152</v>
      </c>
      <c r="B5153" t="s">
        <v>5231</v>
      </c>
      <c r="C5153">
        <v>50</v>
      </c>
      <c r="D5153" t="s">
        <v>8</v>
      </c>
      <c r="E5153">
        <v>5005152</v>
      </c>
    </row>
    <row r="5154" spans="1:5" x14ac:dyDescent="0.35">
      <c r="A5154">
        <v>5005202</v>
      </c>
      <c r="B5154" t="s">
        <v>5232</v>
      </c>
      <c r="C5154">
        <v>50</v>
      </c>
      <c r="D5154" t="s">
        <v>8</v>
      </c>
      <c r="E5154">
        <v>5005202</v>
      </c>
    </row>
    <row r="5155" spans="1:5" x14ac:dyDescent="0.35">
      <c r="A5155">
        <v>5005251</v>
      </c>
      <c r="B5155" t="s">
        <v>5233</v>
      </c>
      <c r="C5155">
        <v>50</v>
      </c>
      <c r="D5155" t="s">
        <v>8</v>
      </c>
      <c r="E5155">
        <v>5005251</v>
      </c>
    </row>
    <row r="5156" spans="1:5" x14ac:dyDescent="0.35">
      <c r="A5156">
        <v>5005400</v>
      </c>
      <c r="B5156" t="s">
        <v>5234</v>
      </c>
      <c r="C5156">
        <v>50</v>
      </c>
      <c r="D5156" t="s">
        <v>8</v>
      </c>
      <c r="E5156">
        <v>5005400</v>
      </c>
    </row>
    <row r="5157" spans="1:5" x14ac:dyDescent="0.35">
      <c r="A5157">
        <v>5005608</v>
      </c>
      <c r="B5157" t="s">
        <v>5235</v>
      </c>
      <c r="C5157">
        <v>50</v>
      </c>
      <c r="D5157" t="s">
        <v>8</v>
      </c>
      <c r="E5157">
        <v>5005608</v>
      </c>
    </row>
    <row r="5158" spans="1:5" x14ac:dyDescent="0.35">
      <c r="A5158">
        <v>5005681</v>
      </c>
      <c r="B5158" t="s">
        <v>2390</v>
      </c>
      <c r="C5158">
        <v>50</v>
      </c>
      <c r="D5158" t="s">
        <v>8</v>
      </c>
      <c r="E5158">
        <v>5005681</v>
      </c>
    </row>
    <row r="5159" spans="1:5" x14ac:dyDescent="0.35">
      <c r="A5159">
        <v>5005707</v>
      </c>
      <c r="B5159" t="s">
        <v>5236</v>
      </c>
      <c r="C5159">
        <v>50</v>
      </c>
      <c r="D5159" t="s">
        <v>8</v>
      </c>
      <c r="E5159">
        <v>5005707</v>
      </c>
    </row>
    <row r="5160" spans="1:5" x14ac:dyDescent="0.35">
      <c r="A5160">
        <v>5005806</v>
      </c>
      <c r="B5160" t="s">
        <v>5237</v>
      </c>
      <c r="C5160">
        <v>50</v>
      </c>
      <c r="D5160" t="s">
        <v>8</v>
      </c>
      <c r="E5160">
        <v>5005806</v>
      </c>
    </row>
    <row r="5161" spans="1:5" x14ac:dyDescent="0.35">
      <c r="A5161">
        <v>5006002</v>
      </c>
      <c r="B5161" t="s">
        <v>5238</v>
      </c>
      <c r="C5161">
        <v>50</v>
      </c>
      <c r="D5161" t="s">
        <v>8</v>
      </c>
      <c r="E5161">
        <v>5006002</v>
      </c>
    </row>
    <row r="5162" spans="1:5" x14ac:dyDescent="0.35">
      <c r="A5162">
        <v>5006200</v>
      </c>
      <c r="B5162" t="s">
        <v>5239</v>
      </c>
      <c r="C5162">
        <v>50</v>
      </c>
      <c r="D5162" t="s">
        <v>8</v>
      </c>
      <c r="E5162">
        <v>5006200</v>
      </c>
    </row>
    <row r="5163" spans="1:5" x14ac:dyDescent="0.35">
      <c r="A5163">
        <v>5006259</v>
      </c>
      <c r="B5163" t="s">
        <v>5240</v>
      </c>
      <c r="C5163">
        <v>50</v>
      </c>
      <c r="D5163" t="s">
        <v>8</v>
      </c>
      <c r="E5163">
        <v>5006259</v>
      </c>
    </row>
    <row r="5164" spans="1:5" x14ac:dyDescent="0.35">
      <c r="A5164">
        <v>5006275</v>
      </c>
      <c r="B5164" t="s">
        <v>5241</v>
      </c>
      <c r="C5164">
        <v>50</v>
      </c>
      <c r="D5164" t="s">
        <v>8</v>
      </c>
      <c r="E5164">
        <v>5006275</v>
      </c>
    </row>
    <row r="5165" spans="1:5" x14ac:dyDescent="0.35">
      <c r="A5165">
        <v>5006309</v>
      </c>
      <c r="B5165" t="s">
        <v>5242</v>
      </c>
      <c r="C5165">
        <v>50</v>
      </c>
      <c r="D5165" t="s">
        <v>8</v>
      </c>
      <c r="E5165">
        <v>5006309</v>
      </c>
    </row>
    <row r="5166" spans="1:5" x14ac:dyDescent="0.35">
      <c r="A5166">
        <v>5006358</v>
      </c>
      <c r="B5166" t="s">
        <v>5243</v>
      </c>
      <c r="C5166">
        <v>50</v>
      </c>
      <c r="D5166" t="s">
        <v>8</v>
      </c>
      <c r="E5166">
        <v>5006358</v>
      </c>
    </row>
    <row r="5167" spans="1:5" x14ac:dyDescent="0.35">
      <c r="A5167">
        <v>5006408</v>
      </c>
      <c r="B5167" t="s">
        <v>5244</v>
      </c>
      <c r="C5167">
        <v>50</v>
      </c>
      <c r="D5167" t="s">
        <v>8</v>
      </c>
      <c r="E5167">
        <v>5006408</v>
      </c>
    </row>
    <row r="5168" spans="1:5" x14ac:dyDescent="0.35">
      <c r="A5168">
        <v>5006606</v>
      </c>
      <c r="B5168" t="s">
        <v>342</v>
      </c>
      <c r="C5168">
        <v>50</v>
      </c>
      <c r="D5168" t="s">
        <v>8</v>
      </c>
      <c r="E5168">
        <v>5006606</v>
      </c>
    </row>
    <row r="5169" spans="1:5" x14ac:dyDescent="0.35">
      <c r="A5169">
        <v>5006903</v>
      </c>
      <c r="B5169" t="s">
        <v>5245</v>
      </c>
      <c r="C5169">
        <v>50</v>
      </c>
      <c r="D5169" t="s">
        <v>8</v>
      </c>
      <c r="E5169">
        <v>5006903</v>
      </c>
    </row>
    <row r="5170" spans="1:5" x14ac:dyDescent="0.35">
      <c r="A5170">
        <v>5007109</v>
      </c>
      <c r="B5170" t="s">
        <v>5246</v>
      </c>
      <c r="C5170">
        <v>50</v>
      </c>
      <c r="D5170" t="s">
        <v>8</v>
      </c>
      <c r="E5170">
        <v>5007109</v>
      </c>
    </row>
    <row r="5171" spans="1:5" x14ac:dyDescent="0.35">
      <c r="A5171">
        <v>5007208</v>
      </c>
      <c r="B5171" t="s">
        <v>5247</v>
      </c>
      <c r="C5171">
        <v>50</v>
      </c>
      <c r="D5171" t="s">
        <v>8</v>
      </c>
      <c r="E5171">
        <v>5007208</v>
      </c>
    </row>
    <row r="5172" spans="1:5" x14ac:dyDescent="0.35">
      <c r="A5172">
        <v>5007307</v>
      </c>
      <c r="B5172" t="s">
        <v>4403</v>
      </c>
      <c r="C5172">
        <v>50</v>
      </c>
      <c r="D5172" t="s">
        <v>8</v>
      </c>
      <c r="E5172">
        <v>5007307</v>
      </c>
    </row>
    <row r="5173" spans="1:5" x14ac:dyDescent="0.35">
      <c r="A5173">
        <v>5007406</v>
      </c>
      <c r="B5173" t="s">
        <v>5248</v>
      </c>
      <c r="C5173">
        <v>50</v>
      </c>
      <c r="D5173" t="s">
        <v>8</v>
      </c>
      <c r="E5173">
        <v>5007406</v>
      </c>
    </row>
    <row r="5174" spans="1:5" x14ac:dyDescent="0.35">
      <c r="A5174">
        <v>5007505</v>
      </c>
      <c r="B5174" t="s">
        <v>5249</v>
      </c>
      <c r="C5174">
        <v>50</v>
      </c>
      <c r="D5174" t="s">
        <v>8</v>
      </c>
      <c r="E5174">
        <v>5007505</v>
      </c>
    </row>
    <row r="5175" spans="1:5" x14ac:dyDescent="0.35">
      <c r="A5175">
        <v>5007554</v>
      </c>
      <c r="B5175" t="s">
        <v>5250</v>
      </c>
      <c r="C5175">
        <v>50</v>
      </c>
      <c r="D5175" t="s">
        <v>8</v>
      </c>
      <c r="E5175">
        <v>5007554</v>
      </c>
    </row>
    <row r="5176" spans="1:5" x14ac:dyDescent="0.35">
      <c r="A5176">
        <v>5007695</v>
      </c>
      <c r="B5176" t="s">
        <v>5251</v>
      </c>
      <c r="C5176">
        <v>50</v>
      </c>
      <c r="D5176" t="s">
        <v>8</v>
      </c>
      <c r="E5176">
        <v>5007695</v>
      </c>
    </row>
    <row r="5177" spans="1:5" x14ac:dyDescent="0.35">
      <c r="A5177">
        <v>5007703</v>
      </c>
      <c r="B5177" t="s">
        <v>5252</v>
      </c>
      <c r="C5177">
        <v>50</v>
      </c>
      <c r="D5177" t="s">
        <v>8</v>
      </c>
      <c r="E5177">
        <v>5007703</v>
      </c>
    </row>
    <row r="5178" spans="1:5" x14ac:dyDescent="0.35">
      <c r="A5178">
        <v>5007802</v>
      </c>
      <c r="B5178" t="s">
        <v>5253</v>
      </c>
      <c r="C5178">
        <v>50</v>
      </c>
      <c r="D5178" t="s">
        <v>8</v>
      </c>
      <c r="E5178">
        <v>5007802</v>
      </c>
    </row>
    <row r="5179" spans="1:5" x14ac:dyDescent="0.35">
      <c r="A5179">
        <v>5007901</v>
      </c>
      <c r="B5179" t="s">
        <v>5254</v>
      </c>
      <c r="C5179">
        <v>50</v>
      </c>
      <c r="D5179" t="s">
        <v>8</v>
      </c>
      <c r="E5179">
        <v>5007901</v>
      </c>
    </row>
    <row r="5180" spans="1:5" x14ac:dyDescent="0.35">
      <c r="A5180">
        <v>5007935</v>
      </c>
      <c r="B5180" t="s">
        <v>5255</v>
      </c>
      <c r="C5180">
        <v>50</v>
      </c>
      <c r="D5180" t="s">
        <v>8</v>
      </c>
      <c r="E5180">
        <v>5007935</v>
      </c>
    </row>
    <row r="5181" spans="1:5" x14ac:dyDescent="0.35">
      <c r="A5181">
        <v>5007950</v>
      </c>
      <c r="B5181" t="s">
        <v>5256</v>
      </c>
      <c r="C5181">
        <v>50</v>
      </c>
      <c r="D5181" t="s">
        <v>8</v>
      </c>
      <c r="E5181">
        <v>5007950</v>
      </c>
    </row>
    <row r="5182" spans="1:5" x14ac:dyDescent="0.35">
      <c r="A5182">
        <v>5007976</v>
      </c>
      <c r="B5182" t="s">
        <v>5257</v>
      </c>
      <c r="C5182">
        <v>50</v>
      </c>
      <c r="D5182" t="s">
        <v>8</v>
      </c>
      <c r="E5182">
        <v>5007976</v>
      </c>
    </row>
    <row r="5183" spans="1:5" x14ac:dyDescent="0.35">
      <c r="A5183">
        <v>5008008</v>
      </c>
      <c r="B5183" t="s">
        <v>5258</v>
      </c>
      <c r="C5183">
        <v>50</v>
      </c>
      <c r="D5183" t="s">
        <v>8</v>
      </c>
      <c r="E5183">
        <v>5008008</v>
      </c>
    </row>
    <row r="5184" spans="1:5" x14ac:dyDescent="0.35">
      <c r="A5184">
        <v>5008305</v>
      </c>
      <c r="B5184" t="s">
        <v>328</v>
      </c>
      <c r="C5184">
        <v>50</v>
      </c>
      <c r="D5184" t="s">
        <v>8</v>
      </c>
      <c r="E5184">
        <v>5008305</v>
      </c>
    </row>
    <row r="5185" spans="1:5" x14ac:dyDescent="0.35">
      <c r="A5185">
        <v>5008404</v>
      </c>
      <c r="B5185" t="s">
        <v>5259</v>
      </c>
      <c r="C5185">
        <v>50</v>
      </c>
      <c r="D5185" t="s">
        <v>8</v>
      </c>
      <c r="E5185">
        <v>5008404</v>
      </c>
    </row>
    <row r="5186" spans="1:5" x14ac:dyDescent="0.35">
      <c r="A5186">
        <v>5100102</v>
      </c>
      <c r="B5186" t="s">
        <v>5260</v>
      </c>
      <c r="C5186">
        <v>51</v>
      </c>
      <c r="D5186" t="s">
        <v>11</v>
      </c>
      <c r="E5186">
        <v>5100102</v>
      </c>
    </row>
    <row r="5187" spans="1:5" x14ac:dyDescent="0.35">
      <c r="A5187">
        <v>5100201</v>
      </c>
      <c r="B5187" t="s">
        <v>2532</v>
      </c>
      <c r="C5187">
        <v>51</v>
      </c>
      <c r="D5187" t="s">
        <v>11</v>
      </c>
      <c r="E5187">
        <v>5100201</v>
      </c>
    </row>
    <row r="5188" spans="1:5" x14ac:dyDescent="0.35">
      <c r="A5188">
        <v>5100250</v>
      </c>
      <c r="B5188" t="s">
        <v>5261</v>
      </c>
      <c r="C5188">
        <v>51</v>
      </c>
      <c r="D5188" t="s">
        <v>11</v>
      </c>
      <c r="E5188">
        <v>5100250</v>
      </c>
    </row>
    <row r="5189" spans="1:5" x14ac:dyDescent="0.35">
      <c r="A5189">
        <v>5100300</v>
      </c>
      <c r="B5189" t="s">
        <v>297</v>
      </c>
      <c r="C5189">
        <v>51</v>
      </c>
      <c r="D5189" t="s">
        <v>11</v>
      </c>
      <c r="E5189">
        <v>5100300</v>
      </c>
    </row>
    <row r="5190" spans="1:5" x14ac:dyDescent="0.35">
      <c r="A5190">
        <v>5100359</v>
      </c>
      <c r="B5190" t="s">
        <v>5262</v>
      </c>
      <c r="C5190">
        <v>51</v>
      </c>
      <c r="D5190" t="s">
        <v>11</v>
      </c>
      <c r="E5190">
        <v>5100359</v>
      </c>
    </row>
    <row r="5191" spans="1:5" x14ac:dyDescent="0.35">
      <c r="A5191">
        <v>5100409</v>
      </c>
      <c r="B5191" t="s">
        <v>5263</v>
      </c>
      <c r="C5191">
        <v>51</v>
      </c>
      <c r="D5191" t="s">
        <v>11</v>
      </c>
      <c r="E5191">
        <v>5100409</v>
      </c>
    </row>
    <row r="5192" spans="1:5" x14ac:dyDescent="0.35">
      <c r="A5192">
        <v>5100508</v>
      </c>
      <c r="B5192" t="s">
        <v>5264</v>
      </c>
      <c r="C5192">
        <v>51</v>
      </c>
      <c r="D5192" t="s">
        <v>11</v>
      </c>
      <c r="E5192">
        <v>5100508</v>
      </c>
    </row>
    <row r="5193" spans="1:5" x14ac:dyDescent="0.35">
      <c r="A5193">
        <v>5100607</v>
      </c>
      <c r="B5193" t="s">
        <v>5265</v>
      </c>
      <c r="C5193">
        <v>51</v>
      </c>
      <c r="D5193" t="s">
        <v>11</v>
      </c>
      <c r="E5193">
        <v>5100607</v>
      </c>
    </row>
    <row r="5194" spans="1:5" x14ac:dyDescent="0.35">
      <c r="A5194">
        <v>5100805</v>
      </c>
      <c r="B5194" t="s">
        <v>5266</v>
      </c>
      <c r="C5194">
        <v>51</v>
      </c>
      <c r="D5194" t="s">
        <v>11</v>
      </c>
      <c r="E5194">
        <v>5100805</v>
      </c>
    </row>
    <row r="5195" spans="1:5" x14ac:dyDescent="0.35">
      <c r="A5195">
        <v>5101001</v>
      </c>
      <c r="B5195" t="s">
        <v>5267</v>
      </c>
      <c r="C5195">
        <v>51</v>
      </c>
      <c r="D5195" t="s">
        <v>11</v>
      </c>
      <c r="E5195">
        <v>5101001</v>
      </c>
    </row>
    <row r="5196" spans="1:5" x14ac:dyDescent="0.35">
      <c r="A5196">
        <v>5101209</v>
      </c>
      <c r="B5196" t="s">
        <v>5268</v>
      </c>
      <c r="C5196">
        <v>51</v>
      </c>
      <c r="D5196" t="s">
        <v>11</v>
      </c>
      <c r="E5196">
        <v>5101209</v>
      </c>
    </row>
    <row r="5197" spans="1:5" x14ac:dyDescent="0.35">
      <c r="A5197">
        <v>5101258</v>
      </c>
      <c r="B5197" t="s">
        <v>5269</v>
      </c>
      <c r="C5197">
        <v>51</v>
      </c>
      <c r="D5197" t="s">
        <v>11</v>
      </c>
      <c r="E5197">
        <v>5101258</v>
      </c>
    </row>
    <row r="5198" spans="1:5" x14ac:dyDescent="0.35">
      <c r="A5198">
        <v>5101308</v>
      </c>
      <c r="B5198" t="s">
        <v>5270</v>
      </c>
      <c r="C5198">
        <v>51</v>
      </c>
      <c r="D5198" t="s">
        <v>11</v>
      </c>
      <c r="E5198">
        <v>5101308</v>
      </c>
    </row>
    <row r="5199" spans="1:5" x14ac:dyDescent="0.35">
      <c r="A5199">
        <v>5101407</v>
      </c>
      <c r="B5199" t="s">
        <v>5271</v>
      </c>
      <c r="C5199">
        <v>51</v>
      </c>
      <c r="D5199" t="s">
        <v>11</v>
      </c>
      <c r="E5199">
        <v>5101407</v>
      </c>
    </row>
    <row r="5200" spans="1:5" x14ac:dyDescent="0.35">
      <c r="A5200">
        <v>5101605</v>
      </c>
      <c r="B5200" t="s">
        <v>5272</v>
      </c>
      <c r="C5200">
        <v>51</v>
      </c>
      <c r="D5200" t="s">
        <v>11</v>
      </c>
      <c r="E5200">
        <v>5101605</v>
      </c>
    </row>
    <row r="5201" spans="1:5" x14ac:dyDescent="0.35">
      <c r="A5201">
        <v>5101704</v>
      </c>
      <c r="B5201" t="s">
        <v>5273</v>
      </c>
      <c r="C5201">
        <v>51</v>
      </c>
      <c r="D5201" t="s">
        <v>11</v>
      </c>
      <c r="E5201">
        <v>5101704</v>
      </c>
    </row>
    <row r="5202" spans="1:5" x14ac:dyDescent="0.35">
      <c r="A5202">
        <v>5101803</v>
      </c>
      <c r="B5202" t="s">
        <v>5274</v>
      </c>
      <c r="C5202">
        <v>51</v>
      </c>
      <c r="D5202" t="s">
        <v>11</v>
      </c>
      <c r="E5202">
        <v>5101803</v>
      </c>
    </row>
    <row r="5203" spans="1:5" x14ac:dyDescent="0.35">
      <c r="A5203">
        <v>5101852</v>
      </c>
      <c r="B5203" t="s">
        <v>5275</v>
      </c>
      <c r="C5203">
        <v>51</v>
      </c>
      <c r="D5203" t="s">
        <v>11</v>
      </c>
      <c r="E5203">
        <v>5101852</v>
      </c>
    </row>
    <row r="5204" spans="1:5" x14ac:dyDescent="0.35">
      <c r="A5204">
        <v>5101902</v>
      </c>
      <c r="B5204" t="s">
        <v>5276</v>
      </c>
      <c r="C5204">
        <v>51</v>
      </c>
      <c r="D5204" t="s">
        <v>11</v>
      </c>
      <c r="E5204">
        <v>5101902</v>
      </c>
    </row>
    <row r="5205" spans="1:5" x14ac:dyDescent="0.35">
      <c r="A5205">
        <v>5102504</v>
      </c>
      <c r="B5205" t="s">
        <v>5277</v>
      </c>
      <c r="C5205">
        <v>51</v>
      </c>
      <c r="D5205" t="s">
        <v>11</v>
      </c>
      <c r="E5205">
        <v>5102504</v>
      </c>
    </row>
    <row r="5206" spans="1:5" x14ac:dyDescent="0.35">
      <c r="A5206">
        <v>5102603</v>
      </c>
      <c r="B5206" t="s">
        <v>5278</v>
      </c>
      <c r="C5206">
        <v>51</v>
      </c>
      <c r="D5206" t="s">
        <v>11</v>
      </c>
      <c r="E5206">
        <v>5102603</v>
      </c>
    </row>
    <row r="5207" spans="1:5" x14ac:dyDescent="0.35">
      <c r="A5207">
        <v>5102637</v>
      </c>
      <c r="B5207" t="s">
        <v>5279</v>
      </c>
      <c r="C5207">
        <v>51</v>
      </c>
      <c r="D5207" t="s">
        <v>11</v>
      </c>
      <c r="E5207">
        <v>5102637</v>
      </c>
    </row>
    <row r="5208" spans="1:5" x14ac:dyDescent="0.35">
      <c r="A5208">
        <v>5102678</v>
      </c>
      <c r="B5208" t="s">
        <v>5280</v>
      </c>
      <c r="C5208">
        <v>51</v>
      </c>
      <c r="D5208" t="s">
        <v>11</v>
      </c>
      <c r="E5208">
        <v>5102678</v>
      </c>
    </row>
    <row r="5209" spans="1:5" x14ac:dyDescent="0.35">
      <c r="A5209">
        <v>5102686</v>
      </c>
      <c r="B5209" t="s">
        <v>5281</v>
      </c>
      <c r="C5209">
        <v>51</v>
      </c>
      <c r="D5209" t="s">
        <v>11</v>
      </c>
      <c r="E5209">
        <v>5102686</v>
      </c>
    </row>
    <row r="5210" spans="1:5" x14ac:dyDescent="0.35">
      <c r="A5210">
        <v>5102694</v>
      </c>
      <c r="B5210" t="s">
        <v>5282</v>
      </c>
      <c r="C5210">
        <v>51</v>
      </c>
      <c r="D5210" t="s">
        <v>11</v>
      </c>
      <c r="E5210">
        <v>5102694</v>
      </c>
    </row>
    <row r="5211" spans="1:5" x14ac:dyDescent="0.35">
      <c r="A5211">
        <v>5102702</v>
      </c>
      <c r="B5211" t="s">
        <v>2207</v>
      </c>
      <c r="C5211">
        <v>51</v>
      </c>
      <c r="D5211" t="s">
        <v>11</v>
      </c>
      <c r="E5211">
        <v>5102702</v>
      </c>
    </row>
    <row r="5212" spans="1:5" x14ac:dyDescent="0.35">
      <c r="A5212">
        <v>5102793</v>
      </c>
      <c r="B5212" t="s">
        <v>5283</v>
      </c>
      <c r="C5212">
        <v>51</v>
      </c>
      <c r="D5212" t="s">
        <v>11</v>
      </c>
      <c r="E5212">
        <v>5102793</v>
      </c>
    </row>
    <row r="5213" spans="1:5" x14ac:dyDescent="0.35">
      <c r="A5213">
        <v>5102850</v>
      </c>
      <c r="B5213" t="s">
        <v>5284</v>
      </c>
      <c r="C5213">
        <v>51</v>
      </c>
      <c r="D5213" t="s">
        <v>11</v>
      </c>
      <c r="E5213">
        <v>5102850</v>
      </c>
    </row>
    <row r="5214" spans="1:5" x14ac:dyDescent="0.35">
      <c r="A5214">
        <v>5103007</v>
      </c>
      <c r="B5214" t="s">
        <v>5285</v>
      </c>
      <c r="C5214">
        <v>51</v>
      </c>
      <c r="D5214" t="s">
        <v>11</v>
      </c>
      <c r="E5214">
        <v>5103007</v>
      </c>
    </row>
    <row r="5215" spans="1:5" x14ac:dyDescent="0.35">
      <c r="A5215">
        <v>5103056</v>
      </c>
      <c r="B5215" t="s">
        <v>5286</v>
      </c>
      <c r="C5215">
        <v>51</v>
      </c>
      <c r="D5215" t="s">
        <v>11</v>
      </c>
      <c r="E5215">
        <v>5103056</v>
      </c>
    </row>
    <row r="5216" spans="1:5" x14ac:dyDescent="0.35">
      <c r="A5216">
        <v>5103106</v>
      </c>
      <c r="B5216" t="s">
        <v>5287</v>
      </c>
      <c r="C5216">
        <v>51</v>
      </c>
      <c r="D5216" t="s">
        <v>11</v>
      </c>
      <c r="E5216">
        <v>5103106</v>
      </c>
    </row>
    <row r="5217" spans="1:5" x14ac:dyDescent="0.35">
      <c r="A5217">
        <v>5103205</v>
      </c>
      <c r="B5217" t="s">
        <v>5288</v>
      </c>
      <c r="C5217">
        <v>51</v>
      </c>
      <c r="D5217" t="s">
        <v>11</v>
      </c>
      <c r="E5217">
        <v>5103205</v>
      </c>
    </row>
    <row r="5218" spans="1:5" x14ac:dyDescent="0.35">
      <c r="A5218">
        <v>5103254</v>
      </c>
      <c r="B5218" t="s">
        <v>5289</v>
      </c>
      <c r="C5218">
        <v>51</v>
      </c>
      <c r="D5218" t="s">
        <v>11</v>
      </c>
      <c r="E5218">
        <v>5103254</v>
      </c>
    </row>
    <row r="5219" spans="1:5" x14ac:dyDescent="0.35">
      <c r="A5219">
        <v>5103304</v>
      </c>
      <c r="B5219" t="s">
        <v>5290</v>
      </c>
      <c r="C5219">
        <v>51</v>
      </c>
      <c r="D5219" t="s">
        <v>11</v>
      </c>
      <c r="E5219">
        <v>5103304</v>
      </c>
    </row>
    <row r="5220" spans="1:5" x14ac:dyDescent="0.35">
      <c r="A5220">
        <v>5103353</v>
      </c>
      <c r="B5220" t="s">
        <v>5291</v>
      </c>
      <c r="C5220">
        <v>51</v>
      </c>
      <c r="D5220" t="s">
        <v>11</v>
      </c>
      <c r="E5220">
        <v>5103353</v>
      </c>
    </row>
    <row r="5221" spans="1:5" x14ac:dyDescent="0.35">
      <c r="A5221">
        <v>5103361</v>
      </c>
      <c r="B5221" t="s">
        <v>5292</v>
      </c>
      <c r="C5221">
        <v>51</v>
      </c>
      <c r="D5221" t="s">
        <v>11</v>
      </c>
      <c r="E5221">
        <v>5103361</v>
      </c>
    </row>
    <row r="5222" spans="1:5" x14ac:dyDescent="0.35">
      <c r="A5222">
        <v>5103379</v>
      </c>
      <c r="B5222" t="s">
        <v>5293</v>
      </c>
      <c r="C5222">
        <v>51</v>
      </c>
      <c r="D5222" t="s">
        <v>11</v>
      </c>
      <c r="E5222">
        <v>5103379</v>
      </c>
    </row>
    <row r="5223" spans="1:5" x14ac:dyDescent="0.35">
      <c r="A5223">
        <v>5103403</v>
      </c>
      <c r="B5223" t="s">
        <v>303</v>
      </c>
      <c r="C5223">
        <v>51</v>
      </c>
      <c r="D5223" t="s">
        <v>11</v>
      </c>
      <c r="E5223">
        <v>5103403</v>
      </c>
    </row>
    <row r="5224" spans="1:5" x14ac:dyDescent="0.35">
      <c r="A5224">
        <v>5103437</v>
      </c>
      <c r="B5224" t="s">
        <v>5294</v>
      </c>
      <c r="C5224">
        <v>51</v>
      </c>
      <c r="D5224" t="s">
        <v>11</v>
      </c>
      <c r="E5224">
        <v>5103437</v>
      </c>
    </row>
    <row r="5225" spans="1:5" x14ac:dyDescent="0.35">
      <c r="A5225">
        <v>5103452</v>
      </c>
      <c r="B5225" t="s">
        <v>5295</v>
      </c>
      <c r="C5225">
        <v>51</v>
      </c>
      <c r="D5225" t="s">
        <v>11</v>
      </c>
      <c r="E5225">
        <v>5103452</v>
      </c>
    </row>
    <row r="5226" spans="1:5" x14ac:dyDescent="0.35">
      <c r="A5226">
        <v>5103502</v>
      </c>
      <c r="B5226" t="s">
        <v>5296</v>
      </c>
      <c r="C5226">
        <v>51</v>
      </c>
      <c r="D5226" t="s">
        <v>11</v>
      </c>
      <c r="E5226">
        <v>5103502</v>
      </c>
    </row>
    <row r="5227" spans="1:5" x14ac:dyDescent="0.35">
      <c r="A5227">
        <v>5103601</v>
      </c>
      <c r="B5227" t="s">
        <v>5297</v>
      </c>
      <c r="C5227">
        <v>51</v>
      </c>
      <c r="D5227" t="s">
        <v>11</v>
      </c>
      <c r="E5227">
        <v>5103601</v>
      </c>
    </row>
    <row r="5228" spans="1:5" x14ac:dyDescent="0.35">
      <c r="A5228">
        <v>5103700</v>
      </c>
      <c r="B5228" t="s">
        <v>5298</v>
      </c>
      <c r="C5228">
        <v>51</v>
      </c>
      <c r="D5228" t="s">
        <v>11</v>
      </c>
      <c r="E5228">
        <v>5103700</v>
      </c>
    </row>
    <row r="5229" spans="1:5" x14ac:dyDescent="0.35">
      <c r="A5229">
        <v>5103809</v>
      </c>
      <c r="B5229" t="s">
        <v>5299</v>
      </c>
      <c r="C5229">
        <v>51</v>
      </c>
      <c r="D5229" t="s">
        <v>11</v>
      </c>
      <c r="E5229">
        <v>5103809</v>
      </c>
    </row>
    <row r="5230" spans="1:5" x14ac:dyDescent="0.35">
      <c r="A5230">
        <v>5103858</v>
      </c>
      <c r="B5230" t="s">
        <v>5300</v>
      </c>
      <c r="C5230">
        <v>51</v>
      </c>
      <c r="D5230" t="s">
        <v>11</v>
      </c>
      <c r="E5230">
        <v>5103858</v>
      </c>
    </row>
    <row r="5231" spans="1:5" x14ac:dyDescent="0.35">
      <c r="A5231">
        <v>5103908</v>
      </c>
      <c r="B5231" t="s">
        <v>4238</v>
      </c>
      <c r="C5231">
        <v>51</v>
      </c>
      <c r="D5231" t="s">
        <v>11</v>
      </c>
      <c r="E5231">
        <v>5103908</v>
      </c>
    </row>
    <row r="5232" spans="1:5" x14ac:dyDescent="0.35">
      <c r="A5232">
        <v>5103957</v>
      </c>
      <c r="B5232" t="s">
        <v>5301</v>
      </c>
      <c r="C5232">
        <v>51</v>
      </c>
      <c r="D5232" t="s">
        <v>11</v>
      </c>
      <c r="E5232">
        <v>5103957</v>
      </c>
    </row>
    <row r="5233" spans="1:5" x14ac:dyDescent="0.35">
      <c r="A5233">
        <v>5104104</v>
      </c>
      <c r="B5233" t="s">
        <v>5302</v>
      </c>
      <c r="C5233">
        <v>51</v>
      </c>
      <c r="D5233" t="s">
        <v>11</v>
      </c>
      <c r="E5233">
        <v>5104104</v>
      </c>
    </row>
    <row r="5234" spans="1:5" x14ac:dyDescent="0.35">
      <c r="A5234">
        <v>5104203</v>
      </c>
      <c r="B5234" t="s">
        <v>5303</v>
      </c>
      <c r="C5234">
        <v>51</v>
      </c>
      <c r="D5234" t="s">
        <v>11</v>
      </c>
      <c r="E5234">
        <v>5104203</v>
      </c>
    </row>
    <row r="5235" spans="1:5" x14ac:dyDescent="0.35">
      <c r="A5235">
        <v>5104500</v>
      </c>
      <c r="B5235" t="s">
        <v>5304</v>
      </c>
      <c r="C5235">
        <v>51</v>
      </c>
      <c r="D5235" t="s">
        <v>11</v>
      </c>
      <c r="E5235">
        <v>5104500</v>
      </c>
    </row>
    <row r="5236" spans="1:5" x14ac:dyDescent="0.35">
      <c r="A5236">
        <v>5104526</v>
      </c>
      <c r="B5236" t="s">
        <v>5305</v>
      </c>
      <c r="C5236">
        <v>51</v>
      </c>
      <c r="D5236" t="s">
        <v>11</v>
      </c>
      <c r="E5236">
        <v>5104526</v>
      </c>
    </row>
    <row r="5237" spans="1:5" x14ac:dyDescent="0.35">
      <c r="A5237">
        <v>5104542</v>
      </c>
      <c r="B5237" t="s">
        <v>5306</v>
      </c>
      <c r="C5237">
        <v>51</v>
      </c>
      <c r="D5237" t="s">
        <v>11</v>
      </c>
      <c r="E5237">
        <v>5104542</v>
      </c>
    </row>
    <row r="5238" spans="1:5" x14ac:dyDescent="0.35">
      <c r="A5238">
        <v>5104559</v>
      </c>
      <c r="B5238" t="s">
        <v>5307</v>
      </c>
      <c r="C5238">
        <v>51</v>
      </c>
      <c r="D5238" t="s">
        <v>11</v>
      </c>
      <c r="E5238">
        <v>5104559</v>
      </c>
    </row>
    <row r="5239" spans="1:5" x14ac:dyDescent="0.35">
      <c r="A5239">
        <v>5104609</v>
      </c>
      <c r="B5239" t="s">
        <v>5308</v>
      </c>
      <c r="C5239">
        <v>51</v>
      </c>
      <c r="D5239" t="s">
        <v>11</v>
      </c>
      <c r="E5239">
        <v>5104609</v>
      </c>
    </row>
    <row r="5240" spans="1:5" x14ac:dyDescent="0.35">
      <c r="A5240">
        <v>5104807</v>
      </c>
      <c r="B5240" t="s">
        <v>5309</v>
      </c>
      <c r="C5240">
        <v>51</v>
      </c>
      <c r="D5240" t="s">
        <v>11</v>
      </c>
      <c r="E5240">
        <v>5104807</v>
      </c>
    </row>
    <row r="5241" spans="1:5" x14ac:dyDescent="0.35">
      <c r="A5241">
        <v>5104906</v>
      </c>
      <c r="B5241" t="s">
        <v>5310</v>
      </c>
      <c r="C5241">
        <v>51</v>
      </c>
      <c r="D5241" t="s">
        <v>11</v>
      </c>
      <c r="E5241">
        <v>5104906</v>
      </c>
    </row>
    <row r="5242" spans="1:5" x14ac:dyDescent="0.35">
      <c r="A5242">
        <v>5105002</v>
      </c>
      <c r="B5242" t="s">
        <v>5311</v>
      </c>
      <c r="C5242">
        <v>51</v>
      </c>
      <c r="D5242" t="s">
        <v>11</v>
      </c>
      <c r="E5242">
        <v>5105002</v>
      </c>
    </row>
    <row r="5243" spans="1:5" x14ac:dyDescent="0.35">
      <c r="A5243">
        <v>5105101</v>
      </c>
      <c r="B5243" t="s">
        <v>5312</v>
      </c>
      <c r="C5243">
        <v>51</v>
      </c>
      <c r="D5243" t="s">
        <v>11</v>
      </c>
      <c r="E5243">
        <v>5105101</v>
      </c>
    </row>
    <row r="5244" spans="1:5" x14ac:dyDescent="0.35">
      <c r="A5244">
        <v>5105150</v>
      </c>
      <c r="B5244" t="s">
        <v>5313</v>
      </c>
      <c r="C5244">
        <v>51</v>
      </c>
      <c r="D5244" t="s">
        <v>11</v>
      </c>
      <c r="E5244">
        <v>5105150</v>
      </c>
    </row>
    <row r="5245" spans="1:5" x14ac:dyDescent="0.35">
      <c r="A5245">
        <v>5105176</v>
      </c>
      <c r="B5245" t="s">
        <v>5314</v>
      </c>
      <c r="C5245">
        <v>51</v>
      </c>
      <c r="D5245" t="s">
        <v>11</v>
      </c>
      <c r="E5245">
        <v>5105176</v>
      </c>
    </row>
    <row r="5246" spans="1:5" x14ac:dyDescent="0.35">
      <c r="A5246">
        <v>5105200</v>
      </c>
      <c r="B5246" t="s">
        <v>5315</v>
      </c>
      <c r="C5246">
        <v>51</v>
      </c>
      <c r="D5246" t="s">
        <v>11</v>
      </c>
      <c r="E5246">
        <v>5105200</v>
      </c>
    </row>
    <row r="5247" spans="1:5" x14ac:dyDescent="0.35">
      <c r="A5247">
        <v>5105234</v>
      </c>
      <c r="B5247" t="s">
        <v>5316</v>
      </c>
      <c r="C5247">
        <v>51</v>
      </c>
      <c r="D5247" t="s">
        <v>11</v>
      </c>
      <c r="E5247">
        <v>5105234</v>
      </c>
    </row>
    <row r="5248" spans="1:5" x14ac:dyDescent="0.35">
      <c r="A5248">
        <v>5105259</v>
      </c>
      <c r="B5248" t="s">
        <v>301</v>
      </c>
      <c r="C5248">
        <v>51</v>
      </c>
      <c r="D5248" t="s">
        <v>11</v>
      </c>
      <c r="E5248">
        <v>5105259</v>
      </c>
    </row>
    <row r="5249" spans="1:5" x14ac:dyDescent="0.35">
      <c r="A5249">
        <v>5105309</v>
      </c>
      <c r="B5249" t="s">
        <v>5317</v>
      </c>
      <c r="C5249">
        <v>51</v>
      </c>
      <c r="D5249" t="s">
        <v>11</v>
      </c>
      <c r="E5249">
        <v>5105309</v>
      </c>
    </row>
    <row r="5250" spans="1:5" x14ac:dyDescent="0.35">
      <c r="A5250">
        <v>5105507</v>
      </c>
      <c r="B5250" t="s">
        <v>5318</v>
      </c>
      <c r="C5250">
        <v>51</v>
      </c>
      <c r="D5250" t="s">
        <v>11</v>
      </c>
      <c r="E5250">
        <v>5105507</v>
      </c>
    </row>
    <row r="5251" spans="1:5" x14ac:dyDescent="0.35">
      <c r="A5251">
        <v>5105580</v>
      </c>
      <c r="B5251" t="s">
        <v>5319</v>
      </c>
      <c r="C5251">
        <v>51</v>
      </c>
      <c r="D5251" t="s">
        <v>11</v>
      </c>
      <c r="E5251">
        <v>5105580</v>
      </c>
    </row>
    <row r="5252" spans="1:5" x14ac:dyDescent="0.35">
      <c r="A5252">
        <v>5105606</v>
      </c>
      <c r="B5252" t="s">
        <v>5320</v>
      </c>
      <c r="C5252">
        <v>51</v>
      </c>
      <c r="D5252" t="s">
        <v>11</v>
      </c>
      <c r="E5252">
        <v>5105606</v>
      </c>
    </row>
    <row r="5253" spans="1:5" x14ac:dyDescent="0.35">
      <c r="A5253">
        <v>5105622</v>
      </c>
      <c r="B5253" t="s">
        <v>5321</v>
      </c>
      <c r="C5253">
        <v>51</v>
      </c>
      <c r="D5253" t="s">
        <v>11</v>
      </c>
      <c r="E5253">
        <v>5105622</v>
      </c>
    </row>
    <row r="5254" spans="1:5" x14ac:dyDescent="0.35">
      <c r="A5254">
        <v>5105903</v>
      </c>
      <c r="B5254" t="s">
        <v>5322</v>
      </c>
      <c r="C5254">
        <v>51</v>
      </c>
      <c r="D5254" t="s">
        <v>11</v>
      </c>
      <c r="E5254">
        <v>5105903</v>
      </c>
    </row>
    <row r="5255" spans="1:5" x14ac:dyDescent="0.35">
      <c r="A5255">
        <v>5106000</v>
      </c>
      <c r="B5255" t="s">
        <v>5323</v>
      </c>
      <c r="C5255">
        <v>51</v>
      </c>
      <c r="D5255" t="s">
        <v>11</v>
      </c>
      <c r="E5255">
        <v>5106000</v>
      </c>
    </row>
    <row r="5256" spans="1:5" x14ac:dyDescent="0.35">
      <c r="A5256">
        <v>5106109</v>
      </c>
      <c r="B5256" t="s">
        <v>5324</v>
      </c>
      <c r="C5256">
        <v>51</v>
      </c>
      <c r="D5256" t="s">
        <v>11</v>
      </c>
      <c r="E5256">
        <v>5106109</v>
      </c>
    </row>
    <row r="5257" spans="1:5" x14ac:dyDescent="0.35">
      <c r="A5257">
        <v>5106158</v>
      </c>
      <c r="B5257" t="s">
        <v>5325</v>
      </c>
      <c r="C5257">
        <v>51</v>
      </c>
      <c r="D5257" t="s">
        <v>11</v>
      </c>
      <c r="E5257">
        <v>5106158</v>
      </c>
    </row>
    <row r="5258" spans="1:5" x14ac:dyDescent="0.35">
      <c r="A5258">
        <v>5106174</v>
      </c>
      <c r="B5258" t="s">
        <v>5326</v>
      </c>
      <c r="C5258">
        <v>51</v>
      </c>
      <c r="D5258" t="s">
        <v>11</v>
      </c>
      <c r="E5258">
        <v>5106174</v>
      </c>
    </row>
    <row r="5259" spans="1:5" x14ac:dyDescent="0.35">
      <c r="A5259">
        <v>5106182</v>
      </c>
      <c r="B5259" t="s">
        <v>5327</v>
      </c>
      <c r="C5259">
        <v>51</v>
      </c>
      <c r="D5259" t="s">
        <v>11</v>
      </c>
      <c r="E5259">
        <v>5106182</v>
      </c>
    </row>
    <row r="5260" spans="1:5" x14ac:dyDescent="0.35">
      <c r="A5260">
        <v>5106190</v>
      </c>
      <c r="B5260" t="s">
        <v>5328</v>
      </c>
      <c r="C5260">
        <v>51</v>
      </c>
      <c r="D5260" t="s">
        <v>11</v>
      </c>
      <c r="E5260">
        <v>5106190</v>
      </c>
    </row>
    <row r="5261" spans="1:5" x14ac:dyDescent="0.35">
      <c r="A5261">
        <v>5106208</v>
      </c>
      <c r="B5261" t="s">
        <v>5329</v>
      </c>
      <c r="C5261">
        <v>51</v>
      </c>
      <c r="D5261" t="s">
        <v>11</v>
      </c>
      <c r="E5261">
        <v>5106208</v>
      </c>
    </row>
    <row r="5262" spans="1:5" x14ac:dyDescent="0.35">
      <c r="A5262">
        <v>5106216</v>
      </c>
      <c r="B5262" t="s">
        <v>5330</v>
      </c>
      <c r="C5262">
        <v>51</v>
      </c>
      <c r="D5262" t="s">
        <v>11</v>
      </c>
      <c r="E5262">
        <v>5106216</v>
      </c>
    </row>
    <row r="5263" spans="1:5" x14ac:dyDescent="0.35">
      <c r="A5263">
        <v>5106224</v>
      </c>
      <c r="B5263" t="s">
        <v>316</v>
      </c>
      <c r="C5263">
        <v>51</v>
      </c>
      <c r="D5263" t="s">
        <v>11</v>
      </c>
      <c r="E5263">
        <v>5106224</v>
      </c>
    </row>
    <row r="5264" spans="1:5" x14ac:dyDescent="0.35">
      <c r="A5264">
        <v>5106232</v>
      </c>
      <c r="B5264" t="s">
        <v>4337</v>
      </c>
      <c r="C5264">
        <v>51</v>
      </c>
      <c r="D5264" t="s">
        <v>11</v>
      </c>
      <c r="E5264">
        <v>5106232</v>
      </c>
    </row>
    <row r="5265" spans="1:5" x14ac:dyDescent="0.35">
      <c r="A5265">
        <v>5106240</v>
      </c>
      <c r="B5265" t="s">
        <v>5331</v>
      </c>
      <c r="C5265">
        <v>51</v>
      </c>
      <c r="D5265" t="s">
        <v>11</v>
      </c>
      <c r="E5265">
        <v>5106240</v>
      </c>
    </row>
    <row r="5266" spans="1:5" x14ac:dyDescent="0.35">
      <c r="A5266">
        <v>5106257</v>
      </c>
      <c r="B5266" t="s">
        <v>5332</v>
      </c>
      <c r="C5266">
        <v>51</v>
      </c>
      <c r="D5266" t="s">
        <v>11</v>
      </c>
      <c r="E5266">
        <v>5106257</v>
      </c>
    </row>
    <row r="5267" spans="1:5" x14ac:dyDescent="0.35">
      <c r="A5267">
        <v>5106265</v>
      </c>
      <c r="B5267" t="s">
        <v>5333</v>
      </c>
      <c r="C5267">
        <v>51</v>
      </c>
      <c r="D5267" t="s">
        <v>11</v>
      </c>
      <c r="E5267">
        <v>5106265</v>
      </c>
    </row>
    <row r="5268" spans="1:5" x14ac:dyDescent="0.35">
      <c r="A5268">
        <v>5106273</v>
      </c>
      <c r="B5268" t="s">
        <v>5334</v>
      </c>
      <c r="C5268">
        <v>51</v>
      </c>
      <c r="D5268" t="s">
        <v>11</v>
      </c>
      <c r="E5268">
        <v>5106273</v>
      </c>
    </row>
    <row r="5269" spans="1:5" x14ac:dyDescent="0.35">
      <c r="A5269">
        <v>5106281</v>
      </c>
      <c r="B5269" t="s">
        <v>5335</v>
      </c>
      <c r="C5269">
        <v>51</v>
      </c>
      <c r="D5269" t="s">
        <v>11</v>
      </c>
      <c r="E5269">
        <v>5106281</v>
      </c>
    </row>
    <row r="5270" spans="1:5" x14ac:dyDescent="0.35">
      <c r="A5270">
        <v>5106299</v>
      </c>
      <c r="B5270" t="s">
        <v>5336</v>
      </c>
      <c r="C5270">
        <v>51</v>
      </c>
      <c r="D5270" t="s">
        <v>11</v>
      </c>
      <c r="E5270">
        <v>5106299</v>
      </c>
    </row>
    <row r="5271" spans="1:5" x14ac:dyDescent="0.35">
      <c r="A5271">
        <v>5106307</v>
      </c>
      <c r="B5271" t="s">
        <v>5337</v>
      </c>
      <c r="C5271">
        <v>51</v>
      </c>
      <c r="D5271" t="s">
        <v>11</v>
      </c>
      <c r="E5271">
        <v>5106307</v>
      </c>
    </row>
    <row r="5272" spans="1:5" x14ac:dyDescent="0.35">
      <c r="A5272">
        <v>5106315</v>
      </c>
      <c r="B5272" t="s">
        <v>1177</v>
      </c>
      <c r="C5272">
        <v>51</v>
      </c>
      <c r="D5272" t="s">
        <v>11</v>
      </c>
      <c r="E5272">
        <v>5106315</v>
      </c>
    </row>
    <row r="5273" spans="1:5" x14ac:dyDescent="0.35">
      <c r="A5273">
        <v>5106372</v>
      </c>
      <c r="B5273" t="s">
        <v>1540</v>
      </c>
      <c r="C5273">
        <v>51</v>
      </c>
      <c r="D5273" t="s">
        <v>11</v>
      </c>
      <c r="E5273">
        <v>5106372</v>
      </c>
    </row>
    <row r="5274" spans="1:5" x14ac:dyDescent="0.35">
      <c r="A5274">
        <v>5106422</v>
      </c>
      <c r="B5274" t="s">
        <v>5338</v>
      </c>
      <c r="C5274">
        <v>51</v>
      </c>
      <c r="D5274" t="s">
        <v>11</v>
      </c>
      <c r="E5274">
        <v>5106422</v>
      </c>
    </row>
    <row r="5275" spans="1:5" x14ac:dyDescent="0.35">
      <c r="A5275">
        <v>5106455</v>
      </c>
      <c r="B5275" t="s">
        <v>5339</v>
      </c>
      <c r="C5275">
        <v>51</v>
      </c>
      <c r="D5275" t="s">
        <v>11</v>
      </c>
      <c r="E5275">
        <v>5106455</v>
      </c>
    </row>
    <row r="5276" spans="1:5" x14ac:dyDescent="0.35">
      <c r="A5276">
        <v>5106505</v>
      </c>
      <c r="B5276" t="s">
        <v>5340</v>
      </c>
      <c r="C5276">
        <v>51</v>
      </c>
      <c r="D5276" t="s">
        <v>11</v>
      </c>
      <c r="E5276">
        <v>5106505</v>
      </c>
    </row>
    <row r="5277" spans="1:5" x14ac:dyDescent="0.35">
      <c r="A5277">
        <v>5106653</v>
      </c>
      <c r="B5277" t="s">
        <v>5341</v>
      </c>
      <c r="C5277">
        <v>51</v>
      </c>
      <c r="D5277" t="s">
        <v>11</v>
      </c>
      <c r="E5277">
        <v>5106653</v>
      </c>
    </row>
    <row r="5278" spans="1:5" x14ac:dyDescent="0.35">
      <c r="A5278">
        <v>5106703</v>
      </c>
      <c r="B5278" t="s">
        <v>5342</v>
      </c>
      <c r="C5278">
        <v>51</v>
      </c>
      <c r="D5278" t="s">
        <v>11</v>
      </c>
      <c r="E5278">
        <v>5106703</v>
      </c>
    </row>
    <row r="5279" spans="1:5" x14ac:dyDescent="0.35">
      <c r="A5279">
        <v>5106752</v>
      </c>
      <c r="B5279" t="s">
        <v>5343</v>
      </c>
      <c r="C5279">
        <v>51</v>
      </c>
      <c r="D5279" t="s">
        <v>11</v>
      </c>
      <c r="E5279">
        <v>5106752</v>
      </c>
    </row>
    <row r="5280" spans="1:5" x14ac:dyDescent="0.35">
      <c r="A5280">
        <v>5106778</v>
      </c>
      <c r="B5280" t="s">
        <v>304</v>
      </c>
      <c r="C5280">
        <v>51</v>
      </c>
      <c r="D5280" t="s">
        <v>11</v>
      </c>
      <c r="E5280">
        <v>5106778</v>
      </c>
    </row>
    <row r="5281" spans="1:5" x14ac:dyDescent="0.35">
      <c r="A5281">
        <v>5106802</v>
      </c>
      <c r="B5281" t="s">
        <v>5344</v>
      </c>
      <c r="C5281">
        <v>51</v>
      </c>
      <c r="D5281" t="s">
        <v>11</v>
      </c>
      <c r="E5281">
        <v>5106802</v>
      </c>
    </row>
    <row r="5282" spans="1:5" x14ac:dyDescent="0.35">
      <c r="A5282">
        <v>5106828</v>
      </c>
      <c r="B5282" t="s">
        <v>5345</v>
      </c>
      <c r="C5282">
        <v>51</v>
      </c>
      <c r="D5282" t="s">
        <v>11</v>
      </c>
      <c r="E5282">
        <v>5106828</v>
      </c>
    </row>
    <row r="5283" spans="1:5" x14ac:dyDescent="0.35">
      <c r="A5283">
        <v>5106851</v>
      </c>
      <c r="B5283" t="s">
        <v>5346</v>
      </c>
      <c r="C5283">
        <v>51</v>
      </c>
      <c r="D5283" t="s">
        <v>11</v>
      </c>
      <c r="E5283">
        <v>5106851</v>
      </c>
    </row>
    <row r="5284" spans="1:5" x14ac:dyDescent="0.35">
      <c r="A5284">
        <v>5107008</v>
      </c>
      <c r="B5284" t="s">
        <v>5347</v>
      </c>
      <c r="C5284">
        <v>51</v>
      </c>
      <c r="D5284" t="s">
        <v>11</v>
      </c>
      <c r="E5284">
        <v>5107008</v>
      </c>
    </row>
    <row r="5285" spans="1:5" x14ac:dyDescent="0.35">
      <c r="A5285">
        <v>5107040</v>
      </c>
      <c r="B5285" t="s">
        <v>327</v>
      </c>
      <c r="C5285">
        <v>51</v>
      </c>
      <c r="D5285" t="s">
        <v>11</v>
      </c>
      <c r="E5285">
        <v>5107040</v>
      </c>
    </row>
    <row r="5286" spans="1:5" x14ac:dyDescent="0.35">
      <c r="A5286">
        <v>5107065</v>
      </c>
      <c r="B5286" t="s">
        <v>5348</v>
      </c>
      <c r="C5286">
        <v>51</v>
      </c>
      <c r="D5286" t="s">
        <v>11</v>
      </c>
      <c r="E5286">
        <v>5107065</v>
      </c>
    </row>
    <row r="5287" spans="1:5" x14ac:dyDescent="0.35">
      <c r="A5287">
        <v>5107107</v>
      </c>
      <c r="B5287" t="s">
        <v>5349</v>
      </c>
      <c r="C5287">
        <v>51</v>
      </c>
      <c r="D5287" t="s">
        <v>11</v>
      </c>
      <c r="E5287">
        <v>5107107</v>
      </c>
    </row>
    <row r="5288" spans="1:5" x14ac:dyDescent="0.35">
      <c r="A5288">
        <v>5107156</v>
      </c>
      <c r="B5288" t="s">
        <v>5350</v>
      </c>
      <c r="C5288">
        <v>51</v>
      </c>
      <c r="D5288" t="s">
        <v>11</v>
      </c>
      <c r="E5288">
        <v>5107156</v>
      </c>
    </row>
    <row r="5289" spans="1:5" x14ac:dyDescent="0.35">
      <c r="A5289">
        <v>5107180</v>
      </c>
      <c r="B5289" t="s">
        <v>5351</v>
      </c>
      <c r="C5289">
        <v>51</v>
      </c>
      <c r="D5289" t="s">
        <v>11</v>
      </c>
      <c r="E5289">
        <v>5107180</v>
      </c>
    </row>
    <row r="5290" spans="1:5" x14ac:dyDescent="0.35">
      <c r="A5290">
        <v>5107198</v>
      </c>
      <c r="B5290" t="s">
        <v>5352</v>
      </c>
      <c r="C5290">
        <v>51</v>
      </c>
      <c r="D5290" t="s">
        <v>11</v>
      </c>
      <c r="E5290">
        <v>5107198</v>
      </c>
    </row>
    <row r="5291" spans="1:5" x14ac:dyDescent="0.35">
      <c r="A5291">
        <v>5107206</v>
      </c>
      <c r="B5291" t="s">
        <v>439</v>
      </c>
      <c r="C5291">
        <v>51</v>
      </c>
      <c r="D5291" t="s">
        <v>11</v>
      </c>
      <c r="E5291">
        <v>5107206</v>
      </c>
    </row>
    <row r="5292" spans="1:5" x14ac:dyDescent="0.35">
      <c r="A5292">
        <v>5107248</v>
      </c>
      <c r="B5292" t="s">
        <v>5353</v>
      </c>
      <c r="C5292">
        <v>51</v>
      </c>
      <c r="D5292" t="s">
        <v>11</v>
      </c>
      <c r="E5292">
        <v>5107248</v>
      </c>
    </row>
    <row r="5293" spans="1:5" x14ac:dyDescent="0.35">
      <c r="A5293">
        <v>5107263</v>
      </c>
      <c r="B5293" t="s">
        <v>5354</v>
      </c>
      <c r="C5293">
        <v>51</v>
      </c>
      <c r="D5293" t="s">
        <v>11</v>
      </c>
      <c r="E5293">
        <v>5107263</v>
      </c>
    </row>
    <row r="5294" spans="1:5" x14ac:dyDescent="0.35">
      <c r="A5294">
        <v>5107297</v>
      </c>
      <c r="B5294" t="s">
        <v>5355</v>
      </c>
      <c r="C5294">
        <v>51</v>
      </c>
      <c r="D5294" t="s">
        <v>11</v>
      </c>
      <c r="E5294">
        <v>5107297</v>
      </c>
    </row>
    <row r="5295" spans="1:5" x14ac:dyDescent="0.35">
      <c r="A5295">
        <v>5107305</v>
      </c>
      <c r="B5295" t="s">
        <v>5356</v>
      </c>
      <c r="C5295">
        <v>51</v>
      </c>
      <c r="D5295" t="s">
        <v>11</v>
      </c>
      <c r="E5295">
        <v>5107305</v>
      </c>
    </row>
    <row r="5296" spans="1:5" x14ac:dyDescent="0.35">
      <c r="A5296">
        <v>5107354</v>
      </c>
      <c r="B5296" t="s">
        <v>5357</v>
      </c>
      <c r="C5296">
        <v>51</v>
      </c>
      <c r="D5296" t="s">
        <v>11</v>
      </c>
      <c r="E5296">
        <v>5107354</v>
      </c>
    </row>
    <row r="5297" spans="1:5" x14ac:dyDescent="0.35">
      <c r="A5297">
        <v>5107404</v>
      </c>
      <c r="B5297" t="s">
        <v>5358</v>
      </c>
      <c r="C5297">
        <v>51</v>
      </c>
      <c r="D5297" t="s">
        <v>11</v>
      </c>
      <c r="E5297">
        <v>5107404</v>
      </c>
    </row>
    <row r="5298" spans="1:5" x14ac:dyDescent="0.35">
      <c r="A5298">
        <v>5107578</v>
      </c>
      <c r="B5298" t="s">
        <v>5359</v>
      </c>
      <c r="C5298">
        <v>51</v>
      </c>
      <c r="D5298" t="s">
        <v>11</v>
      </c>
      <c r="E5298">
        <v>5107578</v>
      </c>
    </row>
    <row r="5299" spans="1:5" x14ac:dyDescent="0.35">
      <c r="A5299">
        <v>5107602</v>
      </c>
      <c r="B5299" t="s">
        <v>292</v>
      </c>
      <c r="C5299">
        <v>51</v>
      </c>
      <c r="D5299" t="s">
        <v>11</v>
      </c>
      <c r="E5299">
        <v>5107602</v>
      </c>
    </row>
    <row r="5300" spans="1:5" x14ac:dyDescent="0.35">
      <c r="A5300">
        <v>5107701</v>
      </c>
      <c r="B5300" t="s">
        <v>5360</v>
      </c>
      <c r="C5300">
        <v>51</v>
      </c>
      <c r="D5300" t="s">
        <v>11</v>
      </c>
      <c r="E5300">
        <v>5107701</v>
      </c>
    </row>
    <row r="5301" spans="1:5" x14ac:dyDescent="0.35">
      <c r="A5301">
        <v>5107743</v>
      </c>
      <c r="B5301" t="s">
        <v>5361</v>
      </c>
      <c r="C5301">
        <v>51</v>
      </c>
      <c r="D5301" t="s">
        <v>11</v>
      </c>
      <c r="E5301">
        <v>5107743</v>
      </c>
    </row>
    <row r="5302" spans="1:5" x14ac:dyDescent="0.35">
      <c r="A5302">
        <v>5107750</v>
      </c>
      <c r="B5302" t="s">
        <v>5362</v>
      </c>
      <c r="C5302">
        <v>51</v>
      </c>
      <c r="D5302" t="s">
        <v>11</v>
      </c>
      <c r="E5302">
        <v>5107750</v>
      </c>
    </row>
    <row r="5303" spans="1:5" x14ac:dyDescent="0.35">
      <c r="A5303">
        <v>5107768</v>
      </c>
      <c r="B5303" t="s">
        <v>5363</v>
      </c>
      <c r="C5303">
        <v>51</v>
      </c>
      <c r="D5303" t="s">
        <v>11</v>
      </c>
      <c r="E5303">
        <v>5107768</v>
      </c>
    </row>
    <row r="5304" spans="1:5" x14ac:dyDescent="0.35">
      <c r="A5304">
        <v>5107776</v>
      </c>
      <c r="B5304" t="s">
        <v>1936</v>
      </c>
      <c r="C5304">
        <v>51</v>
      </c>
      <c r="D5304" t="s">
        <v>11</v>
      </c>
      <c r="E5304">
        <v>5107776</v>
      </c>
    </row>
    <row r="5305" spans="1:5" x14ac:dyDescent="0.35">
      <c r="A5305">
        <v>5107792</v>
      </c>
      <c r="B5305" t="s">
        <v>5364</v>
      </c>
      <c r="C5305">
        <v>51</v>
      </c>
      <c r="D5305" t="s">
        <v>11</v>
      </c>
      <c r="E5305">
        <v>5107792</v>
      </c>
    </row>
    <row r="5306" spans="1:5" x14ac:dyDescent="0.35">
      <c r="A5306">
        <v>5107800</v>
      </c>
      <c r="B5306" t="s">
        <v>5365</v>
      </c>
      <c r="C5306">
        <v>51</v>
      </c>
      <c r="D5306" t="s">
        <v>11</v>
      </c>
      <c r="E5306">
        <v>5107800</v>
      </c>
    </row>
    <row r="5307" spans="1:5" x14ac:dyDescent="0.35">
      <c r="A5307">
        <v>5107859</v>
      </c>
      <c r="B5307" t="s">
        <v>5366</v>
      </c>
      <c r="C5307">
        <v>51</v>
      </c>
      <c r="D5307" t="s">
        <v>11</v>
      </c>
      <c r="E5307">
        <v>5107859</v>
      </c>
    </row>
    <row r="5308" spans="1:5" x14ac:dyDescent="0.35">
      <c r="A5308">
        <v>5107875</v>
      </c>
      <c r="B5308" t="s">
        <v>5367</v>
      </c>
      <c r="C5308">
        <v>51</v>
      </c>
      <c r="D5308" t="s">
        <v>11</v>
      </c>
      <c r="E5308">
        <v>5107875</v>
      </c>
    </row>
    <row r="5309" spans="1:5" x14ac:dyDescent="0.35">
      <c r="A5309">
        <v>5107883</v>
      </c>
      <c r="B5309" t="s">
        <v>5368</v>
      </c>
      <c r="C5309">
        <v>51</v>
      </c>
      <c r="D5309" t="s">
        <v>11</v>
      </c>
      <c r="E5309">
        <v>5107883</v>
      </c>
    </row>
    <row r="5310" spans="1:5" x14ac:dyDescent="0.35">
      <c r="A5310">
        <v>5107909</v>
      </c>
      <c r="B5310" t="s">
        <v>5369</v>
      </c>
      <c r="C5310">
        <v>51</v>
      </c>
      <c r="D5310" t="s">
        <v>11</v>
      </c>
      <c r="E5310">
        <v>5107909</v>
      </c>
    </row>
    <row r="5311" spans="1:5" x14ac:dyDescent="0.35">
      <c r="A5311">
        <v>5107925</v>
      </c>
      <c r="B5311" t="s">
        <v>324</v>
      </c>
      <c r="C5311">
        <v>51</v>
      </c>
      <c r="D5311" t="s">
        <v>11</v>
      </c>
      <c r="E5311">
        <v>5107925</v>
      </c>
    </row>
    <row r="5312" spans="1:5" x14ac:dyDescent="0.35">
      <c r="A5312">
        <v>5107941</v>
      </c>
      <c r="B5312" t="s">
        <v>5370</v>
      </c>
      <c r="C5312">
        <v>51</v>
      </c>
      <c r="D5312" t="s">
        <v>11</v>
      </c>
      <c r="E5312">
        <v>5107941</v>
      </c>
    </row>
    <row r="5313" spans="1:5" x14ac:dyDescent="0.35">
      <c r="A5313">
        <v>5107958</v>
      </c>
      <c r="B5313" t="s">
        <v>5371</v>
      </c>
      <c r="C5313">
        <v>51</v>
      </c>
      <c r="D5313" t="s">
        <v>11</v>
      </c>
      <c r="E5313">
        <v>5107958</v>
      </c>
    </row>
    <row r="5314" spans="1:5" x14ac:dyDescent="0.35">
      <c r="A5314">
        <v>5108006</v>
      </c>
      <c r="B5314" t="s">
        <v>5372</v>
      </c>
      <c r="C5314">
        <v>51</v>
      </c>
      <c r="D5314" t="s">
        <v>11</v>
      </c>
      <c r="E5314">
        <v>5108006</v>
      </c>
    </row>
    <row r="5315" spans="1:5" x14ac:dyDescent="0.35">
      <c r="A5315">
        <v>5108055</v>
      </c>
      <c r="B5315" t="s">
        <v>5373</v>
      </c>
      <c r="C5315">
        <v>51</v>
      </c>
      <c r="D5315" t="s">
        <v>11</v>
      </c>
      <c r="E5315">
        <v>5108055</v>
      </c>
    </row>
    <row r="5316" spans="1:5" x14ac:dyDescent="0.35">
      <c r="A5316">
        <v>5108105</v>
      </c>
      <c r="B5316" t="s">
        <v>5374</v>
      </c>
      <c r="C5316">
        <v>51</v>
      </c>
      <c r="D5316" t="s">
        <v>11</v>
      </c>
      <c r="E5316">
        <v>5108105</v>
      </c>
    </row>
    <row r="5317" spans="1:5" x14ac:dyDescent="0.35">
      <c r="A5317">
        <v>5108204</v>
      </c>
      <c r="B5317" t="s">
        <v>5375</v>
      </c>
      <c r="C5317">
        <v>51</v>
      </c>
      <c r="D5317" t="s">
        <v>11</v>
      </c>
      <c r="E5317">
        <v>5108204</v>
      </c>
    </row>
    <row r="5318" spans="1:5" x14ac:dyDescent="0.35">
      <c r="A5318">
        <v>5108303</v>
      </c>
      <c r="B5318" t="s">
        <v>5376</v>
      </c>
      <c r="C5318">
        <v>51</v>
      </c>
      <c r="D5318" t="s">
        <v>11</v>
      </c>
      <c r="E5318">
        <v>5108303</v>
      </c>
    </row>
    <row r="5319" spans="1:5" x14ac:dyDescent="0.35">
      <c r="A5319">
        <v>5108352</v>
      </c>
      <c r="B5319" t="s">
        <v>5377</v>
      </c>
      <c r="C5319">
        <v>51</v>
      </c>
      <c r="D5319" t="s">
        <v>11</v>
      </c>
      <c r="E5319">
        <v>5108352</v>
      </c>
    </row>
    <row r="5320" spans="1:5" x14ac:dyDescent="0.35">
      <c r="A5320">
        <v>5108402</v>
      </c>
      <c r="B5320" t="s">
        <v>1255</v>
      </c>
      <c r="C5320">
        <v>51</v>
      </c>
      <c r="D5320" t="s">
        <v>11</v>
      </c>
      <c r="E5320">
        <v>5108402</v>
      </c>
    </row>
    <row r="5321" spans="1:5" x14ac:dyDescent="0.35">
      <c r="A5321">
        <v>5108501</v>
      </c>
      <c r="B5321" t="s">
        <v>5378</v>
      </c>
      <c r="C5321">
        <v>51</v>
      </c>
      <c r="D5321" t="s">
        <v>11</v>
      </c>
      <c r="E5321">
        <v>5108501</v>
      </c>
    </row>
    <row r="5322" spans="1:5" x14ac:dyDescent="0.35">
      <c r="A5322">
        <v>5108600</v>
      </c>
      <c r="B5322" t="s">
        <v>5379</v>
      </c>
      <c r="C5322">
        <v>51</v>
      </c>
      <c r="D5322" t="s">
        <v>11</v>
      </c>
      <c r="E5322">
        <v>5108600</v>
      </c>
    </row>
    <row r="5323" spans="1:5" x14ac:dyDescent="0.35">
      <c r="A5323">
        <v>5108808</v>
      </c>
      <c r="B5323" t="s">
        <v>5380</v>
      </c>
      <c r="C5323">
        <v>51</v>
      </c>
      <c r="D5323" t="s">
        <v>11</v>
      </c>
      <c r="E5323">
        <v>5108808</v>
      </c>
    </row>
    <row r="5324" spans="1:5" x14ac:dyDescent="0.35">
      <c r="A5324">
        <v>5108857</v>
      </c>
      <c r="B5324" t="s">
        <v>5381</v>
      </c>
      <c r="C5324">
        <v>51</v>
      </c>
      <c r="D5324" t="s">
        <v>11</v>
      </c>
      <c r="E5324">
        <v>5108857</v>
      </c>
    </row>
    <row r="5325" spans="1:5" x14ac:dyDescent="0.35">
      <c r="A5325">
        <v>5108907</v>
      </c>
      <c r="B5325" t="s">
        <v>5382</v>
      </c>
      <c r="C5325">
        <v>51</v>
      </c>
      <c r="D5325" t="s">
        <v>11</v>
      </c>
      <c r="E5325">
        <v>5108907</v>
      </c>
    </row>
    <row r="5326" spans="1:5" x14ac:dyDescent="0.35">
      <c r="A5326">
        <v>5108956</v>
      </c>
      <c r="B5326" t="s">
        <v>5383</v>
      </c>
      <c r="C5326">
        <v>51</v>
      </c>
      <c r="D5326" t="s">
        <v>11</v>
      </c>
      <c r="E5326">
        <v>5108956</v>
      </c>
    </row>
    <row r="5327" spans="1:5" x14ac:dyDescent="0.35">
      <c r="A5327">
        <v>5200050</v>
      </c>
      <c r="B5327" t="s">
        <v>5384</v>
      </c>
      <c r="C5327">
        <v>52</v>
      </c>
      <c r="D5327" t="s">
        <v>19</v>
      </c>
      <c r="E5327">
        <v>5200050</v>
      </c>
    </row>
    <row r="5328" spans="1:5" x14ac:dyDescent="0.35">
      <c r="A5328">
        <v>5200100</v>
      </c>
      <c r="B5328" t="s">
        <v>5385</v>
      </c>
      <c r="C5328">
        <v>52</v>
      </c>
      <c r="D5328" t="s">
        <v>19</v>
      </c>
      <c r="E5328">
        <v>5200100</v>
      </c>
    </row>
    <row r="5329" spans="1:5" x14ac:dyDescent="0.35">
      <c r="A5329">
        <v>5200134</v>
      </c>
      <c r="B5329" t="s">
        <v>5386</v>
      </c>
      <c r="C5329">
        <v>52</v>
      </c>
      <c r="D5329" t="s">
        <v>19</v>
      </c>
      <c r="E5329">
        <v>5200134</v>
      </c>
    </row>
    <row r="5330" spans="1:5" x14ac:dyDescent="0.35">
      <c r="A5330">
        <v>5200159</v>
      </c>
      <c r="B5330" t="s">
        <v>5387</v>
      </c>
      <c r="C5330">
        <v>52</v>
      </c>
      <c r="D5330" t="s">
        <v>19</v>
      </c>
      <c r="E5330">
        <v>5200159</v>
      </c>
    </row>
    <row r="5331" spans="1:5" x14ac:dyDescent="0.35">
      <c r="A5331">
        <v>5200175</v>
      </c>
      <c r="B5331" t="s">
        <v>5388</v>
      </c>
      <c r="C5331">
        <v>52</v>
      </c>
      <c r="D5331" t="s">
        <v>19</v>
      </c>
      <c r="E5331">
        <v>5200175</v>
      </c>
    </row>
    <row r="5332" spans="1:5" x14ac:dyDescent="0.35">
      <c r="A5332">
        <v>5200209</v>
      </c>
      <c r="B5332" t="s">
        <v>5389</v>
      </c>
      <c r="C5332">
        <v>52</v>
      </c>
      <c r="D5332" t="s">
        <v>19</v>
      </c>
      <c r="E5332">
        <v>5200209</v>
      </c>
    </row>
    <row r="5333" spans="1:5" x14ac:dyDescent="0.35">
      <c r="A5333">
        <v>5200258</v>
      </c>
      <c r="B5333" t="s">
        <v>5390</v>
      </c>
      <c r="C5333">
        <v>52</v>
      </c>
      <c r="D5333" t="s">
        <v>19</v>
      </c>
      <c r="E5333">
        <v>5200258</v>
      </c>
    </row>
    <row r="5334" spans="1:5" x14ac:dyDescent="0.35">
      <c r="A5334">
        <v>5200308</v>
      </c>
      <c r="B5334" t="s">
        <v>5391</v>
      </c>
      <c r="C5334">
        <v>52</v>
      </c>
      <c r="D5334" t="s">
        <v>19</v>
      </c>
      <c r="E5334">
        <v>5200308</v>
      </c>
    </row>
    <row r="5335" spans="1:5" x14ac:dyDescent="0.35">
      <c r="A5335">
        <v>5200506</v>
      </c>
      <c r="B5335" t="s">
        <v>5392</v>
      </c>
      <c r="C5335">
        <v>52</v>
      </c>
      <c r="D5335" t="s">
        <v>19</v>
      </c>
      <c r="E5335">
        <v>5200506</v>
      </c>
    </row>
    <row r="5336" spans="1:5" x14ac:dyDescent="0.35">
      <c r="A5336">
        <v>5200555</v>
      </c>
      <c r="B5336" t="s">
        <v>5393</v>
      </c>
      <c r="C5336">
        <v>52</v>
      </c>
      <c r="D5336" t="s">
        <v>19</v>
      </c>
      <c r="E5336">
        <v>5200555</v>
      </c>
    </row>
    <row r="5337" spans="1:5" x14ac:dyDescent="0.35">
      <c r="A5337">
        <v>5200605</v>
      </c>
      <c r="B5337" t="s">
        <v>5394</v>
      </c>
      <c r="C5337">
        <v>52</v>
      </c>
      <c r="D5337" t="s">
        <v>19</v>
      </c>
      <c r="E5337">
        <v>5200605</v>
      </c>
    </row>
    <row r="5338" spans="1:5" x14ac:dyDescent="0.35">
      <c r="A5338">
        <v>5200803</v>
      </c>
      <c r="B5338" t="s">
        <v>5395</v>
      </c>
      <c r="C5338">
        <v>52</v>
      </c>
      <c r="D5338" t="s">
        <v>19</v>
      </c>
      <c r="E5338">
        <v>5200803</v>
      </c>
    </row>
    <row r="5339" spans="1:5" x14ac:dyDescent="0.35">
      <c r="A5339">
        <v>5200829</v>
      </c>
      <c r="B5339" t="s">
        <v>5396</v>
      </c>
      <c r="C5339">
        <v>52</v>
      </c>
      <c r="D5339" t="s">
        <v>19</v>
      </c>
      <c r="E5339">
        <v>5200829</v>
      </c>
    </row>
    <row r="5340" spans="1:5" x14ac:dyDescent="0.35">
      <c r="A5340">
        <v>5200852</v>
      </c>
      <c r="B5340" t="s">
        <v>5397</v>
      </c>
      <c r="C5340">
        <v>52</v>
      </c>
      <c r="D5340" t="s">
        <v>19</v>
      </c>
      <c r="E5340">
        <v>5200852</v>
      </c>
    </row>
    <row r="5341" spans="1:5" x14ac:dyDescent="0.35">
      <c r="A5341">
        <v>5200902</v>
      </c>
      <c r="B5341" t="s">
        <v>5398</v>
      </c>
      <c r="C5341">
        <v>52</v>
      </c>
      <c r="D5341" t="s">
        <v>19</v>
      </c>
      <c r="E5341">
        <v>5200902</v>
      </c>
    </row>
    <row r="5342" spans="1:5" x14ac:dyDescent="0.35">
      <c r="A5342">
        <v>5201108</v>
      </c>
      <c r="B5342" t="s">
        <v>310</v>
      </c>
      <c r="C5342">
        <v>52</v>
      </c>
      <c r="D5342" t="s">
        <v>19</v>
      </c>
      <c r="E5342">
        <v>5201108</v>
      </c>
    </row>
    <row r="5343" spans="1:5" x14ac:dyDescent="0.35">
      <c r="A5343">
        <v>5201207</v>
      </c>
      <c r="B5343" t="s">
        <v>5399</v>
      </c>
      <c r="C5343">
        <v>52</v>
      </c>
      <c r="D5343" t="s">
        <v>19</v>
      </c>
      <c r="E5343">
        <v>5201207</v>
      </c>
    </row>
    <row r="5344" spans="1:5" x14ac:dyDescent="0.35">
      <c r="A5344">
        <v>5201306</v>
      </c>
      <c r="B5344" t="s">
        <v>5400</v>
      </c>
      <c r="C5344">
        <v>52</v>
      </c>
      <c r="D5344" t="s">
        <v>19</v>
      </c>
      <c r="E5344">
        <v>5201306</v>
      </c>
    </row>
    <row r="5345" spans="1:5" x14ac:dyDescent="0.35">
      <c r="A5345">
        <v>5201405</v>
      </c>
      <c r="B5345" t="s">
        <v>5401</v>
      </c>
      <c r="C5345">
        <v>52</v>
      </c>
      <c r="D5345" t="s">
        <v>19</v>
      </c>
      <c r="E5345">
        <v>5201405</v>
      </c>
    </row>
    <row r="5346" spans="1:5" x14ac:dyDescent="0.35">
      <c r="A5346">
        <v>5201454</v>
      </c>
      <c r="B5346" t="s">
        <v>5402</v>
      </c>
      <c r="C5346">
        <v>52</v>
      </c>
      <c r="D5346" t="s">
        <v>19</v>
      </c>
      <c r="E5346">
        <v>5201454</v>
      </c>
    </row>
    <row r="5347" spans="1:5" x14ac:dyDescent="0.35">
      <c r="A5347">
        <v>5201504</v>
      </c>
      <c r="B5347" t="s">
        <v>5403</v>
      </c>
      <c r="C5347">
        <v>52</v>
      </c>
      <c r="D5347" t="s">
        <v>19</v>
      </c>
      <c r="E5347">
        <v>5201504</v>
      </c>
    </row>
    <row r="5348" spans="1:5" x14ac:dyDescent="0.35">
      <c r="A5348">
        <v>5201603</v>
      </c>
      <c r="B5348" t="s">
        <v>5404</v>
      </c>
      <c r="C5348">
        <v>52</v>
      </c>
      <c r="D5348" t="s">
        <v>19</v>
      </c>
      <c r="E5348">
        <v>5201603</v>
      </c>
    </row>
    <row r="5349" spans="1:5" x14ac:dyDescent="0.35">
      <c r="A5349">
        <v>5201702</v>
      </c>
      <c r="B5349" t="s">
        <v>5405</v>
      </c>
      <c r="C5349">
        <v>52</v>
      </c>
      <c r="D5349" t="s">
        <v>19</v>
      </c>
      <c r="E5349">
        <v>5201702</v>
      </c>
    </row>
    <row r="5350" spans="1:5" x14ac:dyDescent="0.35">
      <c r="A5350">
        <v>5201801</v>
      </c>
      <c r="B5350" t="s">
        <v>5406</v>
      </c>
      <c r="C5350">
        <v>52</v>
      </c>
      <c r="D5350" t="s">
        <v>19</v>
      </c>
      <c r="E5350">
        <v>5201801</v>
      </c>
    </row>
    <row r="5351" spans="1:5" x14ac:dyDescent="0.35">
      <c r="A5351">
        <v>5202155</v>
      </c>
      <c r="B5351" t="s">
        <v>5407</v>
      </c>
      <c r="C5351">
        <v>52</v>
      </c>
      <c r="D5351" t="s">
        <v>19</v>
      </c>
      <c r="E5351">
        <v>5202155</v>
      </c>
    </row>
    <row r="5352" spans="1:5" x14ac:dyDescent="0.35">
      <c r="A5352">
        <v>5202353</v>
      </c>
      <c r="B5352" t="s">
        <v>5408</v>
      </c>
      <c r="C5352">
        <v>52</v>
      </c>
      <c r="D5352" t="s">
        <v>19</v>
      </c>
      <c r="E5352">
        <v>5202353</v>
      </c>
    </row>
    <row r="5353" spans="1:5" x14ac:dyDescent="0.35">
      <c r="A5353">
        <v>5202502</v>
      </c>
      <c r="B5353" t="s">
        <v>5409</v>
      </c>
      <c r="C5353">
        <v>52</v>
      </c>
      <c r="D5353" t="s">
        <v>19</v>
      </c>
      <c r="E5353">
        <v>5202502</v>
      </c>
    </row>
    <row r="5354" spans="1:5" x14ac:dyDescent="0.35">
      <c r="A5354">
        <v>5202601</v>
      </c>
      <c r="B5354" t="s">
        <v>5410</v>
      </c>
      <c r="C5354">
        <v>52</v>
      </c>
      <c r="D5354" t="s">
        <v>19</v>
      </c>
      <c r="E5354">
        <v>5202601</v>
      </c>
    </row>
    <row r="5355" spans="1:5" x14ac:dyDescent="0.35">
      <c r="A5355">
        <v>5202809</v>
      </c>
      <c r="B5355" t="s">
        <v>5411</v>
      </c>
      <c r="C5355">
        <v>52</v>
      </c>
      <c r="D5355" t="s">
        <v>19</v>
      </c>
      <c r="E5355">
        <v>5202809</v>
      </c>
    </row>
    <row r="5356" spans="1:5" x14ac:dyDescent="0.35">
      <c r="A5356">
        <v>5203104</v>
      </c>
      <c r="B5356" t="s">
        <v>5412</v>
      </c>
      <c r="C5356">
        <v>52</v>
      </c>
      <c r="D5356" t="s">
        <v>19</v>
      </c>
      <c r="E5356">
        <v>5203104</v>
      </c>
    </row>
    <row r="5357" spans="1:5" x14ac:dyDescent="0.35">
      <c r="A5357">
        <v>5203203</v>
      </c>
      <c r="B5357" t="s">
        <v>2172</v>
      </c>
      <c r="C5357">
        <v>52</v>
      </c>
      <c r="D5357" t="s">
        <v>19</v>
      </c>
      <c r="E5357">
        <v>5203203</v>
      </c>
    </row>
    <row r="5358" spans="1:5" x14ac:dyDescent="0.35">
      <c r="A5358">
        <v>5203302</v>
      </c>
      <c r="B5358" t="s">
        <v>5413</v>
      </c>
      <c r="C5358">
        <v>52</v>
      </c>
      <c r="D5358" t="s">
        <v>19</v>
      </c>
      <c r="E5358">
        <v>5203302</v>
      </c>
    </row>
    <row r="5359" spans="1:5" x14ac:dyDescent="0.35">
      <c r="A5359">
        <v>5203401</v>
      </c>
      <c r="B5359" t="s">
        <v>5414</v>
      </c>
      <c r="C5359">
        <v>52</v>
      </c>
      <c r="D5359" t="s">
        <v>19</v>
      </c>
      <c r="E5359">
        <v>5203401</v>
      </c>
    </row>
    <row r="5360" spans="1:5" x14ac:dyDescent="0.35">
      <c r="A5360">
        <v>5203500</v>
      </c>
      <c r="B5360" t="s">
        <v>5415</v>
      </c>
      <c r="C5360">
        <v>52</v>
      </c>
      <c r="D5360" t="s">
        <v>19</v>
      </c>
      <c r="E5360">
        <v>5203500</v>
      </c>
    </row>
    <row r="5361" spans="1:5" x14ac:dyDescent="0.35">
      <c r="A5361">
        <v>5203559</v>
      </c>
      <c r="B5361" t="s">
        <v>5416</v>
      </c>
      <c r="C5361">
        <v>52</v>
      </c>
      <c r="D5361" t="s">
        <v>19</v>
      </c>
      <c r="E5361">
        <v>5203559</v>
      </c>
    </row>
    <row r="5362" spans="1:5" x14ac:dyDescent="0.35">
      <c r="A5362">
        <v>5203575</v>
      </c>
      <c r="B5362" t="s">
        <v>5417</v>
      </c>
      <c r="C5362">
        <v>52</v>
      </c>
      <c r="D5362" t="s">
        <v>19</v>
      </c>
      <c r="E5362">
        <v>5203575</v>
      </c>
    </row>
    <row r="5363" spans="1:5" x14ac:dyDescent="0.35">
      <c r="A5363">
        <v>5203609</v>
      </c>
      <c r="B5363" t="s">
        <v>5418</v>
      </c>
      <c r="C5363">
        <v>52</v>
      </c>
      <c r="D5363" t="s">
        <v>19</v>
      </c>
      <c r="E5363">
        <v>5203609</v>
      </c>
    </row>
    <row r="5364" spans="1:5" x14ac:dyDescent="0.35">
      <c r="A5364">
        <v>5203807</v>
      </c>
      <c r="B5364" t="s">
        <v>5419</v>
      </c>
      <c r="C5364">
        <v>52</v>
      </c>
      <c r="D5364" t="s">
        <v>19</v>
      </c>
      <c r="E5364">
        <v>5203807</v>
      </c>
    </row>
    <row r="5365" spans="1:5" x14ac:dyDescent="0.35">
      <c r="A5365">
        <v>5203906</v>
      </c>
      <c r="B5365" t="s">
        <v>5420</v>
      </c>
      <c r="C5365">
        <v>52</v>
      </c>
      <c r="D5365" t="s">
        <v>19</v>
      </c>
      <c r="E5365">
        <v>5203906</v>
      </c>
    </row>
    <row r="5366" spans="1:5" x14ac:dyDescent="0.35">
      <c r="A5366">
        <v>5203939</v>
      </c>
      <c r="B5366" t="s">
        <v>5421</v>
      </c>
      <c r="C5366">
        <v>52</v>
      </c>
      <c r="D5366" t="s">
        <v>19</v>
      </c>
      <c r="E5366">
        <v>5203939</v>
      </c>
    </row>
    <row r="5367" spans="1:5" x14ac:dyDescent="0.35">
      <c r="A5367">
        <v>5203962</v>
      </c>
      <c r="B5367" t="s">
        <v>5422</v>
      </c>
      <c r="C5367">
        <v>52</v>
      </c>
      <c r="D5367" t="s">
        <v>19</v>
      </c>
      <c r="E5367">
        <v>5203962</v>
      </c>
    </row>
    <row r="5368" spans="1:5" x14ac:dyDescent="0.35">
      <c r="A5368">
        <v>5204003</v>
      </c>
      <c r="B5368" t="s">
        <v>5423</v>
      </c>
      <c r="C5368">
        <v>52</v>
      </c>
      <c r="D5368" t="s">
        <v>19</v>
      </c>
      <c r="E5368">
        <v>5204003</v>
      </c>
    </row>
    <row r="5369" spans="1:5" x14ac:dyDescent="0.35">
      <c r="A5369">
        <v>5204102</v>
      </c>
      <c r="B5369" t="s">
        <v>5424</v>
      </c>
      <c r="C5369">
        <v>52</v>
      </c>
      <c r="D5369" t="s">
        <v>19</v>
      </c>
      <c r="E5369">
        <v>5204102</v>
      </c>
    </row>
    <row r="5370" spans="1:5" x14ac:dyDescent="0.35">
      <c r="A5370">
        <v>5204201</v>
      </c>
      <c r="B5370" t="s">
        <v>5425</v>
      </c>
      <c r="C5370">
        <v>52</v>
      </c>
      <c r="D5370" t="s">
        <v>19</v>
      </c>
      <c r="E5370">
        <v>5204201</v>
      </c>
    </row>
    <row r="5371" spans="1:5" x14ac:dyDescent="0.35">
      <c r="A5371">
        <v>5204250</v>
      </c>
      <c r="B5371" t="s">
        <v>2629</v>
      </c>
      <c r="C5371">
        <v>52</v>
      </c>
      <c r="D5371" t="s">
        <v>19</v>
      </c>
      <c r="E5371">
        <v>5204250</v>
      </c>
    </row>
    <row r="5372" spans="1:5" x14ac:dyDescent="0.35">
      <c r="A5372">
        <v>5204300</v>
      </c>
      <c r="B5372" t="s">
        <v>5426</v>
      </c>
      <c r="C5372">
        <v>52</v>
      </c>
      <c r="D5372" t="s">
        <v>19</v>
      </c>
      <c r="E5372">
        <v>5204300</v>
      </c>
    </row>
    <row r="5373" spans="1:5" x14ac:dyDescent="0.35">
      <c r="A5373">
        <v>5204409</v>
      </c>
      <c r="B5373" t="s">
        <v>5427</v>
      </c>
      <c r="C5373">
        <v>52</v>
      </c>
      <c r="D5373" t="s">
        <v>19</v>
      </c>
      <c r="E5373">
        <v>5204409</v>
      </c>
    </row>
    <row r="5374" spans="1:5" x14ac:dyDescent="0.35">
      <c r="A5374">
        <v>5204508</v>
      </c>
      <c r="B5374" t="s">
        <v>5428</v>
      </c>
      <c r="C5374">
        <v>52</v>
      </c>
      <c r="D5374" t="s">
        <v>19</v>
      </c>
      <c r="E5374">
        <v>5204508</v>
      </c>
    </row>
    <row r="5375" spans="1:5" x14ac:dyDescent="0.35">
      <c r="A5375">
        <v>5204557</v>
      </c>
      <c r="B5375" t="s">
        <v>5429</v>
      </c>
      <c r="C5375">
        <v>52</v>
      </c>
      <c r="D5375" t="s">
        <v>19</v>
      </c>
      <c r="E5375">
        <v>5204557</v>
      </c>
    </row>
    <row r="5376" spans="1:5" x14ac:dyDescent="0.35">
      <c r="A5376">
        <v>5204607</v>
      </c>
      <c r="B5376" t="s">
        <v>5430</v>
      </c>
      <c r="C5376">
        <v>52</v>
      </c>
      <c r="D5376" t="s">
        <v>19</v>
      </c>
      <c r="E5376">
        <v>5204607</v>
      </c>
    </row>
    <row r="5377" spans="1:5" x14ac:dyDescent="0.35">
      <c r="A5377">
        <v>5204656</v>
      </c>
      <c r="B5377" t="s">
        <v>5431</v>
      </c>
      <c r="C5377">
        <v>52</v>
      </c>
      <c r="D5377" t="s">
        <v>19</v>
      </c>
      <c r="E5377">
        <v>5204656</v>
      </c>
    </row>
    <row r="5378" spans="1:5" x14ac:dyDescent="0.35">
      <c r="A5378">
        <v>5204706</v>
      </c>
      <c r="B5378" t="s">
        <v>5432</v>
      </c>
      <c r="C5378">
        <v>52</v>
      </c>
      <c r="D5378" t="s">
        <v>19</v>
      </c>
      <c r="E5378">
        <v>5204706</v>
      </c>
    </row>
    <row r="5379" spans="1:5" x14ac:dyDescent="0.35">
      <c r="A5379">
        <v>5204805</v>
      </c>
      <c r="B5379" t="s">
        <v>5433</v>
      </c>
      <c r="C5379">
        <v>52</v>
      </c>
      <c r="D5379" t="s">
        <v>19</v>
      </c>
      <c r="E5379">
        <v>5204805</v>
      </c>
    </row>
    <row r="5380" spans="1:5" x14ac:dyDescent="0.35">
      <c r="A5380">
        <v>5204854</v>
      </c>
      <c r="B5380" t="s">
        <v>5434</v>
      </c>
      <c r="C5380">
        <v>52</v>
      </c>
      <c r="D5380" t="s">
        <v>19</v>
      </c>
      <c r="E5380">
        <v>5204854</v>
      </c>
    </row>
    <row r="5381" spans="1:5" x14ac:dyDescent="0.35">
      <c r="A5381">
        <v>5204904</v>
      </c>
      <c r="B5381" t="s">
        <v>5435</v>
      </c>
      <c r="C5381">
        <v>52</v>
      </c>
      <c r="D5381" t="s">
        <v>19</v>
      </c>
      <c r="E5381">
        <v>5204904</v>
      </c>
    </row>
    <row r="5382" spans="1:5" x14ac:dyDescent="0.35">
      <c r="A5382">
        <v>5204953</v>
      </c>
      <c r="B5382" t="s">
        <v>5436</v>
      </c>
      <c r="C5382">
        <v>52</v>
      </c>
      <c r="D5382" t="s">
        <v>19</v>
      </c>
      <c r="E5382">
        <v>5204953</v>
      </c>
    </row>
    <row r="5383" spans="1:5" x14ac:dyDescent="0.35">
      <c r="A5383">
        <v>5205000</v>
      </c>
      <c r="B5383" t="s">
        <v>5437</v>
      </c>
      <c r="C5383">
        <v>52</v>
      </c>
      <c r="D5383" t="s">
        <v>19</v>
      </c>
      <c r="E5383">
        <v>5205000</v>
      </c>
    </row>
    <row r="5384" spans="1:5" x14ac:dyDescent="0.35">
      <c r="A5384">
        <v>5205059</v>
      </c>
      <c r="B5384" t="s">
        <v>5438</v>
      </c>
      <c r="C5384">
        <v>52</v>
      </c>
      <c r="D5384" t="s">
        <v>19</v>
      </c>
      <c r="E5384">
        <v>5205059</v>
      </c>
    </row>
    <row r="5385" spans="1:5" x14ac:dyDescent="0.35">
      <c r="A5385">
        <v>5205109</v>
      </c>
      <c r="B5385" t="s">
        <v>5439</v>
      </c>
      <c r="C5385">
        <v>52</v>
      </c>
      <c r="D5385" t="s">
        <v>19</v>
      </c>
      <c r="E5385">
        <v>5205109</v>
      </c>
    </row>
    <row r="5386" spans="1:5" x14ac:dyDescent="0.35">
      <c r="A5386">
        <v>5205208</v>
      </c>
      <c r="B5386" t="s">
        <v>5440</v>
      </c>
      <c r="C5386">
        <v>52</v>
      </c>
      <c r="D5386" t="s">
        <v>19</v>
      </c>
      <c r="E5386">
        <v>5205208</v>
      </c>
    </row>
    <row r="5387" spans="1:5" x14ac:dyDescent="0.35">
      <c r="A5387">
        <v>5205307</v>
      </c>
      <c r="B5387" t="s">
        <v>5441</v>
      </c>
      <c r="C5387">
        <v>52</v>
      </c>
      <c r="D5387" t="s">
        <v>19</v>
      </c>
      <c r="E5387">
        <v>5205307</v>
      </c>
    </row>
    <row r="5388" spans="1:5" x14ac:dyDescent="0.35">
      <c r="A5388">
        <v>5205406</v>
      </c>
      <c r="B5388" t="s">
        <v>5442</v>
      </c>
      <c r="C5388">
        <v>52</v>
      </c>
      <c r="D5388" t="s">
        <v>19</v>
      </c>
      <c r="E5388">
        <v>5205406</v>
      </c>
    </row>
    <row r="5389" spans="1:5" x14ac:dyDescent="0.35">
      <c r="A5389">
        <v>5205455</v>
      </c>
      <c r="B5389" t="s">
        <v>5443</v>
      </c>
      <c r="C5389">
        <v>52</v>
      </c>
      <c r="D5389" t="s">
        <v>19</v>
      </c>
      <c r="E5389">
        <v>5205455</v>
      </c>
    </row>
    <row r="5390" spans="1:5" x14ac:dyDescent="0.35">
      <c r="A5390">
        <v>5205471</v>
      </c>
      <c r="B5390" t="s">
        <v>5444</v>
      </c>
      <c r="C5390">
        <v>52</v>
      </c>
      <c r="D5390" t="s">
        <v>19</v>
      </c>
      <c r="E5390">
        <v>5205471</v>
      </c>
    </row>
    <row r="5391" spans="1:5" x14ac:dyDescent="0.35">
      <c r="A5391">
        <v>5205497</v>
      </c>
      <c r="B5391" t="s">
        <v>5445</v>
      </c>
      <c r="C5391">
        <v>52</v>
      </c>
      <c r="D5391" t="s">
        <v>19</v>
      </c>
      <c r="E5391">
        <v>5205497</v>
      </c>
    </row>
    <row r="5392" spans="1:5" x14ac:dyDescent="0.35">
      <c r="A5392">
        <v>5205513</v>
      </c>
      <c r="B5392" t="s">
        <v>5446</v>
      </c>
      <c r="C5392">
        <v>52</v>
      </c>
      <c r="D5392" t="s">
        <v>19</v>
      </c>
      <c r="E5392">
        <v>5205513</v>
      </c>
    </row>
    <row r="5393" spans="1:5" x14ac:dyDescent="0.35">
      <c r="A5393">
        <v>5205521</v>
      </c>
      <c r="B5393" t="s">
        <v>5447</v>
      </c>
      <c r="C5393">
        <v>52</v>
      </c>
      <c r="D5393" t="s">
        <v>19</v>
      </c>
      <c r="E5393">
        <v>5205521</v>
      </c>
    </row>
    <row r="5394" spans="1:5" x14ac:dyDescent="0.35">
      <c r="A5394">
        <v>5205703</v>
      </c>
      <c r="B5394" t="s">
        <v>5448</v>
      </c>
      <c r="C5394">
        <v>52</v>
      </c>
      <c r="D5394" t="s">
        <v>19</v>
      </c>
      <c r="E5394">
        <v>5205703</v>
      </c>
    </row>
    <row r="5395" spans="1:5" x14ac:dyDescent="0.35">
      <c r="A5395">
        <v>5205802</v>
      </c>
      <c r="B5395" t="s">
        <v>5449</v>
      </c>
      <c r="C5395">
        <v>52</v>
      </c>
      <c r="D5395" t="s">
        <v>19</v>
      </c>
      <c r="E5395">
        <v>5205802</v>
      </c>
    </row>
    <row r="5396" spans="1:5" x14ac:dyDescent="0.35">
      <c r="A5396">
        <v>5205901</v>
      </c>
      <c r="B5396" t="s">
        <v>5450</v>
      </c>
      <c r="C5396">
        <v>52</v>
      </c>
      <c r="D5396" t="s">
        <v>19</v>
      </c>
      <c r="E5396">
        <v>5205901</v>
      </c>
    </row>
    <row r="5397" spans="1:5" x14ac:dyDescent="0.35">
      <c r="A5397">
        <v>5206206</v>
      </c>
      <c r="B5397" t="s">
        <v>5451</v>
      </c>
      <c r="C5397">
        <v>52</v>
      </c>
      <c r="D5397" t="s">
        <v>19</v>
      </c>
      <c r="E5397">
        <v>5206206</v>
      </c>
    </row>
    <row r="5398" spans="1:5" x14ac:dyDescent="0.35">
      <c r="A5398">
        <v>5206305</v>
      </c>
      <c r="B5398" t="s">
        <v>5452</v>
      </c>
      <c r="C5398">
        <v>52</v>
      </c>
      <c r="D5398" t="s">
        <v>19</v>
      </c>
      <c r="E5398">
        <v>5206305</v>
      </c>
    </row>
    <row r="5399" spans="1:5" x14ac:dyDescent="0.35">
      <c r="A5399">
        <v>5206404</v>
      </c>
      <c r="B5399" t="s">
        <v>5453</v>
      </c>
      <c r="C5399">
        <v>52</v>
      </c>
      <c r="D5399" t="s">
        <v>19</v>
      </c>
      <c r="E5399">
        <v>5206404</v>
      </c>
    </row>
    <row r="5400" spans="1:5" x14ac:dyDescent="0.35">
      <c r="A5400">
        <v>5206503</v>
      </c>
      <c r="B5400" t="s">
        <v>5454</v>
      </c>
      <c r="C5400">
        <v>52</v>
      </c>
      <c r="D5400" t="s">
        <v>19</v>
      </c>
      <c r="E5400">
        <v>5206503</v>
      </c>
    </row>
    <row r="5401" spans="1:5" x14ac:dyDescent="0.35">
      <c r="A5401">
        <v>5206602</v>
      </c>
      <c r="B5401" t="s">
        <v>5455</v>
      </c>
      <c r="C5401">
        <v>52</v>
      </c>
      <c r="D5401" t="s">
        <v>19</v>
      </c>
      <c r="E5401">
        <v>5206602</v>
      </c>
    </row>
    <row r="5402" spans="1:5" x14ac:dyDescent="0.35">
      <c r="A5402">
        <v>5206701</v>
      </c>
      <c r="B5402" t="s">
        <v>5456</v>
      </c>
      <c r="C5402">
        <v>52</v>
      </c>
      <c r="D5402" t="s">
        <v>19</v>
      </c>
      <c r="E5402">
        <v>5206701</v>
      </c>
    </row>
    <row r="5403" spans="1:5" x14ac:dyDescent="0.35">
      <c r="A5403">
        <v>5206800</v>
      </c>
      <c r="B5403" t="s">
        <v>5457</v>
      </c>
      <c r="C5403">
        <v>52</v>
      </c>
      <c r="D5403" t="s">
        <v>19</v>
      </c>
      <c r="E5403">
        <v>5206800</v>
      </c>
    </row>
    <row r="5404" spans="1:5" x14ac:dyDescent="0.35">
      <c r="A5404">
        <v>5206909</v>
      </c>
      <c r="B5404" t="s">
        <v>887</v>
      </c>
      <c r="C5404">
        <v>52</v>
      </c>
      <c r="D5404" t="s">
        <v>19</v>
      </c>
      <c r="E5404">
        <v>5206909</v>
      </c>
    </row>
    <row r="5405" spans="1:5" x14ac:dyDescent="0.35">
      <c r="A5405">
        <v>5207105</v>
      </c>
      <c r="B5405" t="s">
        <v>5458</v>
      </c>
      <c r="C5405">
        <v>52</v>
      </c>
      <c r="D5405" t="s">
        <v>19</v>
      </c>
      <c r="E5405">
        <v>5207105</v>
      </c>
    </row>
    <row r="5406" spans="1:5" x14ac:dyDescent="0.35">
      <c r="A5406">
        <v>5207253</v>
      </c>
      <c r="B5406" t="s">
        <v>5459</v>
      </c>
      <c r="C5406">
        <v>52</v>
      </c>
      <c r="D5406" t="s">
        <v>19</v>
      </c>
      <c r="E5406">
        <v>5207253</v>
      </c>
    </row>
    <row r="5407" spans="1:5" x14ac:dyDescent="0.35">
      <c r="A5407">
        <v>5207352</v>
      </c>
      <c r="B5407" t="s">
        <v>5460</v>
      </c>
      <c r="C5407">
        <v>52</v>
      </c>
      <c r="D5407" t="s">
        <v>19</v>
      </c>
      <c r="E5407">
        <v>5207352</v>
      </c>
    </row>
    <row r="5408" spans="1:5" x14ac:dyDescent="0.35">
      <c r="A5408">
        <v>5207402</v>
      </c>
      <c r="B5408" t="s">
        <v>5461</v>
      </c>
      <c r="C5408">
        <v>52</v>
      </c>
      <c r="D5408" t="s">
        <v>19</v>
      </c>
      <c r="E5408">
        <v>5207402</v>
      </c>
    </row>
    <row r="5409" spans="1:5" x14ac:dyDescent="0.35">
      <c r="A5409">
        <v>5207501</v>
      </c>
      <c r="B5409" t="s">
        <v>3687</v>
      </c>
      <c r="C5409">
        <v>52</v>
      </c>
      <c r="D5409" t="s">
        <v>19</v>
      </c>
      <c r="E5409">
        <v>5207501</v>
      </c>
    </row>
    <row r="5410" spans="1:5" x14ac:dyDescent="0.35">
      <c r="A5410">
        <v>5207535</v>
      </c>
      <c r="B5410" t="s">
        <v>5462</v>
      </c>
      <c r="C5410">
        <v>52</v>
      </c>
      <c r="D5410" t="s">
        <v>19</v>
      </c>
      <c r="E5410">
        <v>5207535</v>
      </c>
    </row>
    <row r="5411" spans="1:5" x14ac:dyDescent="0.35">
      <c r="A5411">
        <v>5207600</v>
      </c>
      <c r="B5411" t="s">
        <v>5463</v>
      </c>
      <c r="C5411">
        <v>52</v>
      </c>
      <c r="D5411" t="s">
        <v>19</v>
      </c>
      <c r="E5411">
        <v>5207600</v>
      </c>
    </row>
    <row r="5412" spans="1:5" x14ac:dyDescent="0.35">
      <c r="A5412">
        <v>5207808</v>
      </c>
      <c r="B5412" t="s">
        <v>5464</v>
      </c>
      <c r="C5412">
        <v>52</v>
      </c>
      <c r="D5412" t="s">
        <v>19</v>
      </c>
      <c r="E5412">
        <v>5207808</v>
      </c>
    </row>
    <row r="5413" spans="1:5" x14ac:dyDescent="0.35">
      <c r="A5413">
        <v>5207907</v>
      </c>
      <c r="B5413" t="s">
        <v>5465</v>
      </c>
      <c r="C5413">
        <v>52</v>
      </c>
      <c r="D5413" t="s">
        <v>19</v>
      </c>
      <c r="E5413">
        <v>5207907</v>
      </c>
    </row>
    <row r="5414" spans="1:5" x14ac:dyDescent="0.35">
      <c r="A5414">
        <v>5208004</v>
      </c>
      <c r="B5414" t="s">
        <v>5466</v>
      </c>
      <c r="C5414">
        <v>52</v>
      </c>
      <c r="D5414" t="s">
        <v>19</v>
      </c>
      <c r="E5414">
        <v>5208004</v>
      </c>
    </row>
    <row r="5415" spans="1:5" x14ac:dyDescent="0.35">
      <c r="A5415">
        <v>5208103</v>
      </c>
      <c r="B5415" t="s">
        <v>2811</v>
      </c>
      <c r="C5415">
        <v>52</v>
      </c>
      <c r="D5415" t="s">
        <v>19</v>
      </c>
      <c r="E5415">
        <v>5208103</v>
      </c>
    </row>
    <row r="5416" spans="1:5" x14ac:dyDescent="0.35">
      <c r="A5416">
        <v>5208152</v>
      </c>
      <c r="B5416" t="s">
        <v>5467</v>
      </c>
      <c r="C5416">
        <v>52</v>
      </c>
      <c r="D5416" t="s">
        <v>19</v>
      </c>
      <c r="E5416">
        <v>5208152</v>
      </c>
    </row>
    <row r="5417" spans="1:5" x14ac:dyDescent="0.35">
      <c r="A5417">
        <v>5208301</v>
      </c>
      <c r="B5417" t="s">
        <v>5468</v>
      </c>
      <c r="C5417">
        <v>52</v>
      </c>
      <c r="D5417" t="s">
        <v>19</v>
      </c>
      <c r="E5417">
        <v>5208301</v>
      </c>
    </row>
    <row r="5418" spans="1:5" x14ac:dyDescent="0.35">
      <c r="A5418">
        <v>5208400</v>
      </c>
      <c r="B5418" t="s">
        <v>5469</v>
      </c>
      <c r="C5418">
        <v>52</v>
      </c>
      <c r="D5418" t="s">
        <v>19</v>
      </c>
      <c r="E5418">
        <v>5208400</v>
      </c>
    </row>
    <row r="5419" spans="1:5" x14ac:dyDescent="0.35">
      <c r="A5419">
        <v>5208509</v>
      </c>
      <c r="B5419" t="s">
        <v>5470</v>
      </c>
      <c r="C5419">
        <v>52</v>
      </c>
      <c r="D5419" t="s">
        <v>19</v>
      </c>
      <c r="E5419">
        <v>5208509</v>
      </c>
    </row>
    <row r="5420" spans="1:5" x14ac:dyDescent="0.35">
      <c r="A5420">
        <v>5208608</v>
      </c>
      <c r="B5420" t="s">
        <v>5471</v>
      </c>
      <c r="C5420">
        <v>52</v>
      </c>
      <c r="D5420" t="s">
        <v>19</v>
      </c>
      <c r="E5420">
        <v>5208608</v>
      </c>
    </row>
    <row r="5421" spans="1:5" x14ac:dyDescent="0.35">
      <c r="A5421">
        <v>5208707</v>
      </c>
      <c r="B5421" t="s">
        <v>5472</v>
      </c>
      <c r="C5421">
        <v>52</v>
      </c>
      <c r="D5421" t="s">
        <v>19</v>
      </c>
      <c r="E5421">
        <v>5208707</v>
      </c>
    </row>
    <row r="5422" spans="1:5" x14ac:dyDescent="0.35">
      <c r="A5422">
        <v>5208806</v>
      </c>
      <c r="B5422" t="s">
        <v>5473</v>
      </c>
      <c r="C5422">
        <v>52</v>
      </c>
      <c r="D5422" t="s">
        <v>19</v>
      </c>
      <c r="E5422">
        <v>5208806</v>
      </c>
    </row>
    <row r="5423" spans="1:5" x14ac:dyDescent="0.35">
      <c r="A5423">
        <v>5208905</v>
      </c>
      <c r="B5423" t="s">
        <v>5474</v>
      </c>
      <c r="C5423">
        <v>52</v>
      </c>
      <c r="D5423" t="s">
        <v>19</v>
      </c>
      <c r="E5423">
        <v>5208905</v>
      </c>
    </row>
    <row r="5424" spans="1:5" x14ac:dyDescent="0.35">
      <c r="A5424">
        <v>5209101</v>
      </c>
      <c r="B5424" t="s">
        <v>330</v>
      </c>
      <c r="C5424">
        <v>52</v>
      </c>
      <c r="D5424" t="s">
        <v>19</v>
      </c>
      <c r="E5424">
        <v>5209101</v>
      </c>
    </row>
    <row r="5425" spans="1:5" x14ac:dyDescent="0.35">
      <c r="A5425">
        <v>5209150</v>
      </c>
      <c r="B5425" t="s">
        <v>5475</v>
      </c>
      <c r="C5425">
        <v>52</v>
      </c>
      <c r="D5425" t="s">
        <v>19</v>
      </c>
      <c r="E5425">
        <v>5209150</v>
      </c>
    </row>
    <row r="5426" spans="1:5" x14ac:dyDescent="0.35">
      <c r="A5426">
        <v>5209200</v>
      </c>
      <c r="B5426" t="s">
        <v>5476</v>
      </c>
      <c r="C5426">
        <v>52</v>
      </c>
      <c r="D5426" t="s">
        <v>19</v>
      </c>
      <c r="E5426">
        <v>5209200</v>
      </c>
    </row>
    <row r="5427" spans="1:5" x14ac:dyDescent="0.35">
      <c r="A5427">
        <v>5209291</v>
      </c>
      <c r="B5427" t="s">
        <v>5477</v>
      </c>
      <c r="C5427">
        <v>52</v>
      </c>
      <c r="D5427" t="s">
        <v>19</v>
      </c>
      <c r="E5427">
        <v>5209291</v>
      </c>
    </row>
    <row r="5428" spans="1:5" x14ac:dyDescent="0.35">
      <c r="A5428">
        <v>5209408</v>
      </c>
      <c r="B5428" t="s">
        <v>5478</v>
      </c>
      <c r="C5428">
        <v>52</v>
      </c>
      <c r="D5428" t="s">
        <v>19</v>
      </c>
      <c r="E5428">
        <v>5209408</v>
      </c>
    </row>
    <row r="5429" spans="1:5" x14ac:dyDescent="0.35">
      <c r="A5429">
        <v>5209457</v>
      </c>
      <c r="B5429" t="s">
        <v>5479</v>
      </c>
      <c r="C5429">
        <v>52</v>
      </c>
      <c r="D5429" t="s">
        <v>19</v>
      </c>
      <c r="E5429">
        <v>5209457</v>
      </c>
    </row>
    <row r="5430" spans="1:5" x14ac:dyDescent="0.35">
      <c r="A5430">
        <v>5209606</v>
      </c>
      <c r="B5430" t="s">
        <v>5480</v>
      </c>
      <c r="C5430">
        <v>52</v>
      </c>
      <c r="D5430" t="s">
        <v>19</v>
      </c>
      <c r="E5430">
        <v>5209606</v>
      </c>
    </row>
    <row r="5431" spans="1:5" x14ac:dyDescent="0.35">
      <c r="A5431">
        <v>5209705</v>
      </c>
      <c r="B5431" t="s">
        <v>1326</v>
      </c>
      <c r="C5431">
        <v>52</v>
      </c>
      <c r="D5431" t="s">
        <v>19</v>
      </c>
      <c r="E5431">
        <v>5209705</v>
      </c>
    </row>
    <row r="5432" spans="1:5" x14ac:dyDescent="0.35">
      <c r="A5432">
        <v>5209804</v>
      </c>
      <c r="B5432" t="s">
        <v>5481</v>
      </c>
      <c r="C5432">
        <v>52</v>
      </c>
      <c r="D5432" t="s">
        <v>19</v>
      </c>
      <c r="E5432">
        <v>5209804</v>
      </c>
    </row>
    <row r="5433" spans="1:5" x14ac:dyDescent="0.35">
      <c r="A5433">
        <v>5209903</v>
      </c>
      <c r="B5433" t="s">
        <v>5482</v>
      </c>
      <c r="C5433">
        <v>52</v>
      </c>
      <c r="D5433" t="s">
        <v>19</v>
      </c>
      <c r="E5433">
        <v>5209903</v>
      </c>
    </row>
    <row r="5434" spans="1:5" x14ac:dyDescent="0.35">
      <c r="A5434">
        <v>5209937</v>
      </c>
      <c r="B5434" t="s">
        <v>5483</v>
      </c>
      <c r="C5434">
        <v>52</v>
      </c>
      <c r="D5434" t="s">
        <v>19</v>
      </c>
      <c r="E5434">
        <v>5209937</v>
      </c>
    </row>
    <row r="5435" spans="1:5" x14ac:dyDescent="0.35">
      <c r="A5435">
        <v>5209952</v>
      </c>
      <c r="B5435" t="s">
        <v>5484</v>
      </c>
      <c r="C5435">
        <v>52</v>
      </c>
      <c r="D5435" t="s">
        <v>19</v>
      </c>
      <c r="E5435">
        <v>5209952</v>
      </c>
    </row>
    <row r="5436" spans="1:5" x14ac:dyDescent="0.35">
      <c r="A5436">
        <v>5210000</v>
      </c>
      <c r="B5436" t="s">
        <v>5485</v>
      </c>
      <c r="C5436">
        <v>52</v>
      </c>
      <c r="D5436" t="s">
        <v>19</v>
      </c>
      <c r="E5436">
        <v>5210000</v>
      </c>
    </row>
    <row r="5437" spans="1:5" x14ac:dyDescent="0.35">
      <c r="A5437">
        <v>5210109</v>
      </c>
      <c r="B5437" t="s">
        <v>296</v>
      </c>
      <c r="C5437">
        <v>52</v>
      </c>
      <c r="D5437" t="s">
        <v>19</v>
      </c>
      <c r="E5437">
        <v>5210109</v>
      </c>
    </row>
    <row r="5438" spans="1:5" x14ac:dyDescent="0.35">
      <c r="A5438">
        <v>5210158</v>
      </c>
      <c r="B5438" t="s">
        <v>5486</v>
      </c>
      <c r="C5438">
        <v>52</v>
      </c>
      <c r="D5438" t="s">
        <v>19</v>
      </c>
      <c r="E5438">
        <v>5210158</v>
      </c>
    </row>
    <row r="5439" spans="1:5" x14ac:dyDescent="0.35">
      <c r="A5439">
        <v>5210208</v>
      </c>
      <c r="B5439" t="s">
        <v>5487</v>
      </c>
      <c r="C5439">
        <v>52</v>
      </c>
      <c r="D5439" t="s">
        <v>19</v>
      </c>
      <c r="E5439">
        <v>5210208</v>
      </c>
    </row>
    <row r="5440" spans="1:5" x14ac:dyDescent="0.35">
      <c r="A5440">
        <v>5210307</v>
      </c>
      <c r="B5440" t="s">
        <v>5488</v>
      </c>
      <c r="C5440">
        <v>52</v>
      </c>
      <c r="D5440" t="s">
        <v>19</v>
      </c>
      <c r="E5440">
        <v>5210307</v>
      </c>
    </row>
    <row r="5441" spans="1:5" x14ac:dyDescent="0.35">
      <c r="A5441">
        <v>5210406</v>
      </c>
      <c r="B5441" t="s">
        <v>5489</v>
      </c>
      <c r="C5441">
        <v>52</v>
      </c>
      <c r="D5441" t="s">
        <v>19</v>
      </c>
      <c r="E5441">
        <v>5210406</v>
      </c>
    </row>
    <row r="5442" spans="1:5" x14ac:dyDescent="0.35">
      <c r="A5442">
        <v>5210562</v>
      </c>
      <c r="B5442" t="s">
        <v>5490</v>
      </c>
      <c r="C5442">
        <v>52</v>
      </c>
      <c r="D5442" t="s">
        <v>19</v>
      </c>
      <c r="E5442">
        <v>5210562</v>
      </c>
    </row>
    <row r="5443" spans="1:5" x14ac:dyDescent="0.35">
      <c r="A5443">
        <v>5210604</v>
      </c>
      <c r="B5443" t="s">
        <v>5491</v>
      </c>
      <c r="C5443">
        <v>52</v>
      </c>
      <c r="D5443" t="s">
        <v>19</v>
      </c>
      <c r="E5443">
        <v>5210604</v>
      </c>
    </row>
    <row r="5444" spans="1:5" x14ac:dyDescent="0.35">
      <c r="A5444">
        <v>5210802</v>
      </c>
      <c r="B5444" t="s">
        <v>1490</v>
      </c>
      <c r="C5444">
        <v>52</v>
      </c>
      <c r="D5444" t="s">
        <v>19</v>
      </c>
      <c r="E5444">
        <v>5210802</v>
      </c>
    </row>
    <row r="5445" spans="1:5" x14ac:dyDescent="0.35">
      <c r="A5445">
        <v>5210901</v>
      </c>
      <c r="B5445" t="s">
        <v>5492</v>
      </c>
      <c r="C5445">
        <v>52</v>
      </c>
      <c r="D5445" t="s">
        <v>19</v>
      </c>
      <c r="E5445">
        <v>5210901</v>
      </c>
    </row>
    <row r="5446" spans="1:5" x14ac:dyDescent="0.35">
      <c r="A5446">
        <v>5211008</v>
      </c>
      <c r="B5446" t="s">
        <v>5493</v>
      </c>
      <c r="C5446">
        <v>52</v>
      </c>
      <c r="D5446" t="s">
        <v>19</v>
      </c>
      <c r="E5446">
        <v>5211008</v>
      </c>
    </row>
    <row r="5447" spans="1:5" x14ac:dyDescent="0.35">
      <c r="A5447">
        <v>5211206</v>
      </c>
      <c r="B5447" t="s">
        <v>5494</v>
      </c>
      <c r="C5447">
        <v>52</v>
      </c>
      <c r="D5447" t="s">
        <v>19</v>
      </c>
      <c r="E5447">
        <v>5211206</v>
      </c>
    </row>
    <row r="5448" spans="1:5" x14ac:dyDescent="0.35">
      <c r="A5448">
        <v>5211305</v>
      </c>
      <c r="B5448" t="s">
        <v>5495</v>
      </c>
      <c r="C5448">
        <v>52</v>
      </c>
      <c r="D5448" t="s">
        <v>19</v>
      </c>
      <c r="E5448">
        <v>5211305</v>
      </c>
    </row>
    <row r="5449" spans="1:5" x14ac:dyDescent="0.35">
      <c r="A5449">
        <v>5211404</v>
      </c>
      <c r="B5449" t="s">
        <v>5496</v>
      </c>
      <c r="C5449">
        <v>52</v>
      </c>
      <c r="D5449" t="s">
        <v>19</v>
      </c>
      <c r="E5449">
        <v>5211404</v>
      </c>
    </row>
    <row r="5450" spans="1:5" x14ac:dyDescent="0.35">
      <c r="A5450">
        <v>5211503</v>
      </c>
      <c r="B5450" t="s">
        <v>325</v>
      </c>
      <c r="C5450">
        <v>52</v>
      </c>
      <c r="D5450" t="s">
        <v>19</v>
      </c>
      <c r="E5450">
        <v>5211503</v>
      </c>
    </row>
    <row r="5451" spans="1:5" x14ac:dyDescent="0.35">
      <c r="A5451">
        <v>5211602</v>
      </c>
      <c r="B5451" t="s">
        <v>5497</v>
      </c>
      <c r="C5451">
        <v>52</v>
      </c>
      <c r="D5451" t="s">
        <v>19</v>
      </c>
      <c r="E5451">
        <v>5211602</v>
      </c>
    </row>
    <row r="5452" spans="1:5" x14ac:dyDescent="0.35">
      <c r="A5452">
        <v>5211701</v>
      </c>
      <c r="B5452" t="s">
        <v>5498</v>
      </c>
      <c r="C5452">
        <v>52</v>
      </c>
      <c r="D5452" t="s">
        <v>19</v>
      </c>
      <c r="E5452">
        <v>5211701</v>
      </c>
    </row>
    <row r="5453" spans="1:5" x14ac:dyDescent="0.35">
      <c r="A5453">
        <v>5211800</v>
      </c>
      <c r="B5453" t="s">
        <v>5499</v>
      </c>
      <c r="C5453">
        <v>52</v>
      </c>
      <c r="D5453" t="s">
        <v>19</v>
      </c>
      <c r="E5453">
        <v>5211800</v>
      </c>
    </row>
    <row r="5454" spans="1:5" x14ac:dyDescent="0.35">
      <c r="A5454">
        <v>5211909</v>
      </c>
      <c r="B5454" t="s">
        <v>349</v>
      </c>
      <c r="C5454">
        <v>52</v>
      </c>
      <c r="D5454" t="s">
        <v>19</v>
      </c>
      <c r="E5454">
        <v>5211909</v>
      </c>
    </row>
    <row r="5455" spans="1:5" x14ac:dyDescent="0.35">
      <c r="A5455">
        <v>5212006</v>
      </c>
      <c r="B5455" t="s">
        <v>5500</v>
      </c>
      <c r="C5455">
        <v>52</v>
      </c>
      <c r="D5455" t="s">
        <v>19</v>
      </c>
      <c r="E5455">
        <v>5212006</v>
      </c>
    </row>
    <row r="5456" spans="1:5" x14ac:dyDescent="0.35">
      <c r="A5456">
        <v>5212055</v>
      </c>
      <c r="B5456" t="s">
        <v>5501</v>
      </c>
      <c r="C5456">
        <v>52</v>
      </c>
      <c r="D5456" t="s">
        <v>19</v>
      </c>
      <c r="E5456">
        <v>5212055</v>
      </c>
    </row>
    <row r="5457" spans="1:5" x14ac:dyDescent="0.35">
      <c r="A5457">
        <v>5212105</v>
      </c>
      <c r="B5457" t="s">
        <v>5502</v>
      </c>
      <c r="C5457">
        <v>52</v>
      </c>
      <c r="D5457" t="s">
        <v>19</v>
      </c>
      <c r="E5457">
        <v>5212105</v>
      </c>
    </row>
    <row r="5458" spans="1:5" x14ac:dyDescent="0.35">
      <c r="A5458">
        <v>5212204</v>
      </c>
      <c r="B5458" t="s">
        <v>2345</v>
      </c>
      <c r="C5458">
        <v>52</v>
      </c>
      <c r="D5458" t="s">
        <v>19</v>
      </c>
      <c r="E5458">
        <v>5212204</v>
      </c>
    </row>
    <row r="5459" spans="1:5" x14ac:dyDescent="0.35">
      <c r="A5459">
        <v>5212253</v>
      </c>
      <c r="B5459" t="s">
        <v>2948</v>
      </c>
      <c r="C5459">
        <v>52</v>
      </c>
      <c r="D5459" t="s">
        <v>19</v>
      </c>
      <c r="E5459">
        <v>5212253</v>
      </c>
    </row>
    <row r="5460" spans="1:5" x14ac:dyDescent="0.35">
      <c r="A5460">
        <v>5212303</v>
      </c>
      <c r="B5460" t="s">
        <v>5503</v>
      </c>
      <c r="C5460">
        <v>52</v>
      </c>
      <c r="D5460" t="s">
        <v>19</v>
      </c>
      <c r="E5460">
        <v>5212303</v>
      </c>
    </row>
    <row r="5461" spans="1:5" x14ac:dyDescent="0.35">
      <c r="A5461">
        <v>5212501</v>
      </c>
      <c r="B5461" t="s">
        <v>319</v>
      </c>
      <c r="C5461">
        <v>52</v>
      </c>
      <c r="D5461" t="s">
        <v>19</v>
      </c>
      <c r="E5461">
        <v>5212501</v>
      </c>
    </row>
    <row r="5462" spans="1:5" x14ac:dyDescent="0.35">
      <c r="A5462">
        <v>5212600</v>
      </c>
      <c r="B5462" t="s">
        <v>5504</v>
      </c>
      <c r="C5462">
        <v>52</v>
      </c>
      <c r="D5462" t="s">
        <v>19</v>
      </c>
      <c r="E5462">
        <v>5212600</v>
      </c>
    </row>
    <row r="5463" spans="1:5" x14ac:dyDescent="0.35">
      <c r="A5463">
        <v>5212709</v>
      </c>
      <c r="B5463" t="s">
        <v>5505</v>
      </c>
      <c r="C5463">
        <v>52</v>
      </c>
      <c r="D5463" t="s">
        <v>19</v>
      </c>
      <c r="E5463">
        <v>5212709</v>
      </c>
    </row>
    <row r="5464" spans="1:5" x14ac:dyDescent="0.35">
      <c r="A5464">
        <v>5212808</v>
      </c>
      <c r="B5464" t="s">
        <v>5506</v>
      </c>
      <c r="C5464">
        <v>52</v>
      </c>
      <c r="D5464" t="s">
        <v>19</v>
      </c>
      <c r="E5464">
        <v>5212808</v>
      </c>
    </row>
    <row r="5465" spans="1:5" x14ac:dyDescent="0.35">
      <c r="A5465">
        <v>5212907</v>
      </c>
      <c r="B5465" t="s">
        <v>5507</v>
      </c>
      <c r="C5465">
        <v>52</v>
      </c>
      <c r="D5465" t="s">
        <v>19</v>
      </c>
      <c r="E5465">
        <v>5212907</v>
      </c>
    </row>
    <row r="5466" spans="1:5" x14ac:dyDescent="0.35">
      <c r="A5466">
        <v>5212956</v>
      </c>
      <c r="B5466" t="s">
        <v>5508</v>
      </c>
      <c r="C5466">
        <v>52</v>
      </c>
      <c r="D5466" t="s">
        <v>19</v>
      </c>
      <c r="E5466">
        <v>5212956</v>
      </c>
    </row>
    <row r="5467" spans="1:5" x14ac:dyDescent="0.35">
      <c r="A5467">
        <v>5213004</v>
      </c>
      <c r="B5467" t="s">
        <v>5509</v>
      </c>
      <c r="C5467">
        <v>52</v>
      </c>
      <c r="D5467" t="s">
        <v>19</v>
      </c>
      <c r="E5467">
        <v>5213004</v>
      </c>
    </row>
    <row r="5468" spans="1:5" x14ac:dyDescent="0.35">
      <c r="A5468">
        <v>5213053</v>
      </c>
      <c r="B5468" t="s">
        <v>5510</v>
      </c>
      <c r="C5468">
        <v>52</v>
      </c>
      <c r="D5468" t="s">
        <v>19</v>
      </c>
      <c r="E5468">
        <v>5213053</v>
      </c>
    </row>
    <row r="5469" spans="1:5" x14ac:dyDescent="0.35">
      <c r="A5469">
        <v>5213087</v>
      </c>
      <c r="B5469" t="s">
        <v>5511</v>
      </c>
      <c r="C5469">
        <v>52</v>
      </c>
      <c r="D5469" t="s">
        <v>19</v>
      </c>
      <c r="E5469">
        <v>5213087</v>
      </c>
    </row>
    <row r="5470" spans="1:5" x14ac:dyDescent="0.35">
      <c r="A5470">
        <v>5213103</v>
      </c>
      <c r="B5470" t="s">
        <v>5512</v>
      </c>
      <c r="C5470">
        <v>52</v>
      </c>
      <c r="D5470" t="s">
        <v>19</v>
      </c>
      <c r="E5470">
        <v>5213103</v>
      </c>
    </row>
    <row r="5471" spans="1:5" x14ac:dyDescent="0.35">
      <c r="A5471">
        <v>5213400</v>
      </c>
      <c r="B5471" t="s">
        <v>5513</v>
      </c>
      <c r="C5471">
        <v>52</v>
      </c>
      <c r="D5471" t="s">
        <v>19</v>
      </c>
      <c r="E5471">
        <v>5213400</v>
      </c>
    </row>
    <row r="5472" spans="1:5" x14ac:dyDescent="0.35">
      <c r="A5472">
        <v>5213509</v>
      </c>
      <c r="B5472" t="s">
        <v>5514</v>
      </c>
      <c r="C5472">
        <v>52</v>
      </c>
      <c r="D5472" t="s">
        <v>19</v>
      </c>
      <c r="E5472">
        <v>5213509</v>
      </c>
    </row>
    <row r="5473" spans="1:5" x14ac:dyDescent="0.35">
      <c r="A5473">
        <v>5213707</v>
      </c>
      <c r="B5473" t="s">
        <v>5515</v>
      </c>
      <c r="C5473">
        <v>52</v>
      </c>
      <c r="D5473" t="s">
        <v>19</v>
      </c>
      <c r="E5473">
        <v>5213707</v>
      </c>
    </row>
    <row r="5474" spans="1:5" x14ac:dyDescent="0.35">
      <c r="A5474">
        <v>5213756</v>
      </c>
      <c r="B5474" t="s">
        <v>5516</v>
      </c>
      <c r="C5474">
        <v>52</v>
      </c>
      <c r="D5474" t="s">
        <v>19</v>
      </c>
      <c r="E5474">
        <v>5213756</v>
      </c>
    </row>
    <row r="5475" spans="1:5" x14ac:dyDescent="0.35">
      <c r="A5475">
        <v>5213772</v>
      </c>
      <c r="B5475" t="s">
        <v>5517</v>
      </c>
      <c r="C5475">
        <v>52</v>
      </c>
      <c r="D5475" t="s">
        <v>19</v>
      </c>
      <c r="E5475">
        <v>5213772</v>
      </c>
    </row>
    <row r="5476" spans="1:5" x14ac:dyDescent="0.35">
      <c r="A5476">
        <v>5213806</v>
      </c>
      <c r="B5476" t="s">
        <v>1373</v>
      </c>
      <c r="C5476">
        <v>52</v>
      </c>
      <c r="D5476" t="s">
        <v>19</v>
      </c>
      <c r="E5476">
        <v>5213806</v>
      </c>
    </row>
    <row r="5477" spans="1:5" x14ac:dyDescent="0.35">
      <c r="A5477">
        <v>5213855</v>
      </c>
      <c r="B5477" t="s">
        <v>5518</v>
      </c>
      <c r="C5477">
        <v>52</v>
      </c>
      <c r="D5477" t="s">
        <v>19</v>
      </c>
      <c r="E5477">
        <v>5213855</v>
      </c>
    </row>
    <row r="5478" spans="1:5" x14ac:dyDescent="0.35">
      <c r="A5478">
        <v>5213905</v>
      </c>
      <c r="B5478" t="s">
        <v>5519</v>
      </c>
      <c r="C5478">
        <v>52</v>
      </c>
      <c r="D5478" t="s">
        <v>19</v>
      </c>
      <c r="E5478">
        <v>5213905</v>
      </c>
    </row>
    <row r="5479" spans="1:5" x14ac:dyDescent="0.35">
      <c r="A5479">
        <v>5214002</v>
      </c>
      <c r="B5479" t="s">
        <v>5520</v>
      </c>
      <c r="C5479">
        <v>52</v>
      </c>
      <c r="D5479" t="s">
        <v>19</v>
      </c>
      <c r="E5479">
        <v>5214002</v>
      </c>
    </row>
    <row r="5480" spans="1:5" x14ac:dyDescent="0.35">
      <c r="A5480">
        <v>5214051</v>
      </c>
      <c r="B5480" t="s">
        <v>2390</v>
      </c>
      <c r="C5480">
        <v>52</v>
      </c>
      <c r="D5480" t="s">
        <v>19</v>
      </c>
      <c r="E5480">
        <v>5214051</v>
      </c>
    </row>
    <row r="5481" spans="1:5" x14ac:dyDescent="0.35">
      <c r="A5481">
        <v>5214101</v>
      </c>
      <c r="B5481" t="s">
        <v>5521</v>
      </c>
      <c r="C5481">
        <v>52</v>
      </c>
      <c r="D5481" t="s">
        <v>19</v>
      </c>
      <c r="E5481">
        <v>5214101</v>
      </c>
    </row>
    <row r="5482" spans="1:5" x14ac:dyDescent="0.35">
      <c r="A5482">
        <v>5214408</v>
      </c>
      <c r="B5482" t="s">
        <v>5522</v>
      </c>
      <c r="C5482">
        <v>52</v>
      </c>
      <c r="D5482" t="s">
        <v>19</v>
      </c>
      <c r="E5482">
        <v>5214408</v>
      </c>
    </row>
    <row r="5483" spans="1:5" x14ac:dyDescent="0.35">
      <c r="A5483">
        <v>5214507</v>
      </c>
      <c r="B5483" t="s">
        <v>5523</v>
      </c>
      <c r="C5483">
        <v>52</v>
      </c>
      <c r="D5483" t="s">
        <v>19</v>
      </c>
      <c r="E5483">
        <v>5214507</v>
      </c>
    </row>
    <row r="5484" spans="1:5" x14ac:dyDescent="0.35">
      <c r="A5484">
        <v>5214606</v>
      </c>
      <c r="B5484" t="s">
        <v>5524</v>
      </c>
      <c r="C5484">
        <v>52</v>
      </c>
      <c r="D5484" t="s">
        <v>19</v>
      </c>
      <c r="E5484">
        <v>5214606</v>
      </c>
    </row>
    <row r="5485" spans="1:5" x14ac:dyDescent="0.35">
      <c r="A5485">
        <v>5214705</v>
      </c>
      <c r="B5485" t="s">
        <v>5525</v>
      </c>
      <c r="C5485">
        <v>52</v>
      </c>
      <c r="D5485" t="s">
        <v>19</v>
      </c>
      <c r="E5485">
        <v>5214705</v>
      </c>
    </row>
    <row r="5486" spans="1:5" x14ac:dyDescent="0.35">
      <c r="A5486">
        <v>5214804</v>
      </c>
      <c r="B5486" t="s">
        <v>4331</v>
      </c>
      <c r="C5486">
        <v>52</v>
      </c>
      <c r="D5486" t="s">
        <v>19</v>
      </c>
      <c r="E5486">
        <v>5214804</v>
      </c>
    </row>
    <row r="5487" spans="1:5" x14ac:dyDescent="0.35">
      <c r="A5487">
        <v>5214838</v>
      </c>
      <c r="B5487" t="s">
        <v>5526</v>
      </c>
      <c r="C5487">
        <v>52</v>
      </c>
      <c r="D5487" t="s">
        <v>19</v>
      </c>
      <c r="E5487">
        <v>5214838</v>
      </c>
    </row>
    <row r="5488" spans="1:5" x14ac:dyDescent="0.35">
      <c r="A5488">
        <v>5214861</v>
      </c>
      <c r="B5488" s="83" t="s">
        <v>5527</v>
      </c>
      <c r="C5488">
        <v>52</v>
      </c>
      <c r="D5488" t="s">
        <v>19</v>
      </c>
      <c r="E5488">
        <v>5214861</v>
      </c>
    </row>
    <row r="5489" spans="1:5" x14ac:dyDescent="0.35">
      <c r="A5489">
        <v>5214879</v>
      </c>
      <c r="B5489" t="s">
        <v>5528</v>
      </c>
      <c r="C5489">
        <v>52</v>
      </c>
      <c r="D5489" t="s">
        <v>19</v>
      </c>
      <c r="E5489">
        <v>5214879</v>
      </c>
    </row>
    <row r="5490" spans="1:5" x14ac:dyDescent="0.35">
      <c r="A5490">
        <v>5214903</v>
      </c>
      <c r="B5490" t="s">
        <v>5529</v>
      </c>
      <c r="C5490">
        <v>52</v>
      </c>
      <c r="D5490" t="s">
        <v>19</v>
      </c>
      <c r="E5490">
        <v>5214903</v>
      </c>
    </row>
    <row r="5491" spans="1:5" x14ac:dyDescent="0.35">
      <c r="A5491">
        <v>5215009</v>
      </c>
      <c r="B5491" t="s">
        <v>4636</v>
      </c>
      <c r="C5491">
        <v>52</v>
      </c>
      <c r="D5491" t="s">
        <v>19</v>
      </c>
      <c r="E5491">
        <v>5215009</v>
      </c>
    </row>
    <row r="5492" spans="1:5" x14ac:dyDescent="0.35">
      <c r="A5492">
        <v>5215207</v>
      </c>
      <c r="B5492" t="s">
        <v>5530</v>
      </c>
      <c r="C5492">
        <v>52</v>
      </c>
      <c r="D5492" t="s">
        <v>19</v>
      </c>
      <c r="E5492">
        <v>5215207</v>
      </c>
    </row>
    <row r="5493" spans="1:5" x14ac:dyDescent="0.35">
      <c r="A5493">
        <v>5215231</v>
      </c>
      <c r="B5493" t="s">
        <v>5531</v>
      </c>
      <c r="C5493">
        <v>52</v>
      </c>
      <c r="D5493" t="s">
        <v>19</v>
      </c>
      <c r="E5493">
        <v>5215231</v>
      </c>
    </row>
    <row r="5494" spans="1:5" x14ac:dyDescent="0.35">
      <c r="A5494">
        <v>5215256</v>
      </c>
      <c r="B5494" t="s">
        <v>5532</v>
      </c>
      <c r="C5494">
        <v>52</v>
      </c>
      <c r="D5494" t="s">
        <v>19</v>
      </c>
      <c r="E5494">
        <v>5215256</v>
      </c>
    </row>
    <row r="5495" spans="1:5" x14ac:dyDescent="0.35">
      <c r="A5495">
        <v>5215306</v>
      </c>
      <c r="B5495" t="s">
        <v>5533</v>
      </c>
      <c r="C5495">
        <v>52</v>
      </c>
      <c r="D5495" t="s">
        <v>19</v>
      </c>
      <c r="E5495">
        <v>5215306</v>
      </c>
    </row>
    <row r="5496" spans="1:5" x14ac:dyDescent="0.35">
      <c r="A5496">
        <v>5215405</v>
      </c>
      <c r="B5496" t="s">
        <v>5534</v>
      </c>
      <c r="C5496">
        <v>52</v>
      </c>
      <c r="D5496" t="s">
        <v>19</v>
      </c>
      <c r="E5496">
        <v>5215405</v>
      </c>
    </row>
    <row r="5497" spans="1:5" x14ac:dyDescent="0.35">
      <c r="A5497">
        <v>5215504</v>
      </c>
      <c r="B5497" t="s">
        <v>5535</v>
      </c>
      <c r="C5497">
        <v>52</v>
      </c>
      <c r="D5497" t="s">
        <v>19</v>
      </c>
      <c r="E5497">
        <v>5215504</v>
      </c>
    </row>
    <row r="5498" spans="1:5" x14ac:dyDescent="0.35">
      <c r="A5498">
        <v>5215603</v>
      </c>
      <c r="B5498" t="s">
        <v>5536</v>
      </c>
      <c r="C5498">
        <v>52</v>
      </c>
      <c r="D5498" t="s">
        <v>19</v>
      </c>
      <c r="E5498">
        <v>5215603</v>
      </c>
    </row>
    <row r="5499" spans="1:5" x14ac:dyDescent="0.35">
      <c r="A5499">
        <v>5215652</v>
      </c>
      <c r="B5499" t="s">
        <v>5537</v>
      </c>
      <c r="C5499">
        <v>52</v>
      </c>
      <c r="D5499" t="s">
        <v>19</v>
      </c>
      <c r="E5499">
        <v>5215652</v>
      </c>
    </row>
    <row r="5500" spans="1:5" x14ac:dyDescent="0.35">
      <c r="A5500">
        <v>5215702</v>
      </c>
      <c r="B5500" t="s">
        <v>5538</v>
      </c>
      <c r="C5500">
        <v>52</v>
      </c>
      <c r="D5500" t="s">
        <v>19</v>
      </c>
      <c r="E5500">
        <v>5215702</v>
      </c>
    </row>
    <row r="5501" spans="1:5" x14ac:dyDescent="0.35">
      <c r="A5501">
        <v>5215801</v>
      </c>
      <c r="B5501" t="s">
        <v>5539</v>
      </c>
      <c r="C5501">
        <v>52</v>
      </c>
      <c r="D5501" t="s">
        <v>19</v>
      </c>
      <c r="E5501">
        <v>5215801</v>
      </c>
    </row>
    <row r="5502" spans="1:5" x14ac:dyDescent="0.35">
      <c r="A5502">
        <v>5215900</v>
      </c>
      <c r="B5502" t="s">
        <v>5540</v>
      </c>
      <c r="C5502">
        <v>52</v>
      </c>
      <c r="D5502" t="s">
        <v>19</v>
      </c>
      <c r="E5502">
        <v>5215900</v>
      </c>
    </row>
    <row r="5503" spans="1:5" x14ac:dyDescent="0.35">
      <c r="A5503">
        <v>5216007</v>
      </c>
      <c r="B5503" t="s">
        <v>5541</v>
      </c>
      <c r="C5503">
        <v>52</v>
      </c>
      <c r="D5503" t="s">
        <v>19</v>
      </c>
      <c r="E5503">
        <v>5216007</v>
      </c>
    </row>
    <row r="5504" spans="1:5" x14ac:dyDescent="0.35">
      <c r="A5504">
        <v>5216304</v>
      </c>
      <c r="B5504" t="s">
        <v>5542</v>
      </c>
      <c r="C5504">
        <v>52</v>
      </c>
      <c r="D5504" t="s">
        <v>19</v>
      </c>
      <c r="E5504">
        <v>5216304</v>
      </c>
    </row>
    <row r="5505" spans="1:5" x14ac:dyDescent="0.35">
      <c r="A5505">
        <v>5216403</v>
      </c>
      <c r="B5505" t="s">
        <v>5543</v>
      </c>
      <c r="C5505">
        <v>52</v>
      </c>
      <c r="D5505" t="s">
        <v>19</v>
      </c>
      <c r="E5505">
        <v>5216403</v>
      </c>
    </row>
    <row r="5506" spans="1:5" x14ac:dyDescent="0.35">
      <c r="A5506">
        <v>5216452</v>
      </c>
      <c r="B5506" t="s">
        <v>5544</v>
      </c>
      <c r="C5506">
        <v>52</v>
      </c>
      <c r="D5506" t="s">
        <v>19</v>
      </c>
      <c r="E5506">
        <v>5216452</v>
      </c>
    </row>
    <row r="5507" spans="1:5" x14ac:dyDescent="0.35">
      <c r="A5507">
        <v>5216809</v>
      </c>
      <c r="B5507" t="s">
        <v>5545</v>
      </c>
      <c r="C5507">
        <v>52</v>
      </c>
      <c r="D5507" t="s">
        <v>19</v>
      </c>
      <c r="E5507">
        <v>5216809</v>
      </c>
    </row>
    <row r="5508" spans="1:5" x14ac:dyDescent="0.35">
      <c r="A5508">
        <v>5216908</v>
      </c>
      <c r="B5508" t="s">
        <v>5546</v>
      </c>
      <c r="C5508">
        <v>52</v>
      </c>
      <c r="D5508" t="s">
        <v>19</v>
      </c>
      <c r="E5508">
        <v>5216908</v>
      </c>
    </row>
    <row r="5509" spans="1:5" x14ac:dyDescent="0.35">
      <c r="A5509">
        <v>5217104</v>
      </c>
      <c r="B5509" t="s">
        <v>5547</v>
      </c>
      <c r="C5509">
        <v>52</v>
      </c>
      <c r="D5509" t="s">
        <v>19</v>
      </c>
      <c r="E5509">
        <v>5217104</v>
      </c>
    </row>
    <row r="5510" spans="1:5" x14ac:dyDescent="0.35">
      <c r="A5510">
        <v>5217203</v>
      </c>
      <c r="B5510" t="s">
        <v>2042</v>
      </c>
      <c r="C5510">
        <v>52</v>
      </c>
      <c r="D5510" t="s">
        <v>19</v>
      </c>
      <c r="E5510">
        <v>5217203</v>
      </c>
    </row>
    <row r="5511" spans="1:5" x14ac:dyDescent="0.35">
      <c r="A5511">
        <v>5217302</v>
      </c>
      <c r="B5511" t="s">
        <v>5548</v>
      </c>
      <c r="C5511">
        <v>52</v>
      </c>
      <c r="D5511" t="s">
        <v>19</v>
      </c>
      <c r="E5511">
        <v>5217302</v>
      </c>
    </row>
    <row r="5512" spans="1:5" x14ac:dyDescent="0.35">
      <c r="A5512">
        <v>5217401</v>
      </c>
      <c r="B5512" t="s">
        <v>356</v>
      </c>
      <c r="C5512">
        <v>52</v>
      </c>
      <c r="D5512" t="s">
        <v>19</v>
      </c>
      <c r="E5512">
        <v>5217401</v>
      </c>
    </row>
    <row r="5513" spans="1:5" x14ac:dyDescent="0.35">
      <c r="A5513">
        <v>5217609</v>
      </c>
      <c r="B5513" t="s">
        <v>5549</v>
      </c>
      <c r="C5513">
        <v>52</v>
      </c>
      <c r="D5513" t="s">
        <v>19</v>
      </c>
      <c r="E5513">
        <v>5217609</v>
      </c>
    </row>
    <row r="5514" spans="1:5" x14ac:dyDescent="0.35">
      <c r="A5514">
        <v>5217708</v>
      </c>
      <c r="B5514" t="s">
        <v>5550</v>
      </c>
      <c r="C5514">
        <v>52</v>
      </c>
      <c r="D5514" t="s">
        <v>19</v>
      </c>
      <c r="E5514">
        <v>5217708</v>
      </c>
    </row>
    <row r="5515" spans="1:5" x14ac:dyDescent="0.35">
      <c r="A5515">
        <v>5218003</v>
      </c>
      <c r="B5515" t="s">
        <v>5551</v>
      </c>
      <c r="C5515">
        <v>52</v>
      </c>
      <c r="D5515" t="s">
        <v>19</v>
      </c>
      <c r="E5515">
        <v>5218003</v>
      </c>
    </row>
    <row r="5516" spans="1:5" x14ac:dyDescent="0.35">
      <c r="A5516">
        <v>5218052</v>
      </c>
      <c r="B5516" t="s">
        <v>5552</v>
      </c>
      <c r="C5516">
        <v>52</v>
      </c>
      <c r="D5516" t="s">
        <v>19</v>
      </c>
      <c r="E5516">
        <v>5218052</v>
      </c>
    </row>
    <row r="5517" spans="1:5" x14ac:dyDescent="0.35">
      <c r="A5517">
        <v>5218102</v>
      </c>
      <c r="B5517" t="s">
        <v>5553</v>
      </c>
      <c r="C5517">
        <v>52</v>
      </c>
      <c r="D5517" t="s">
        <v>19</v>
      </c>
      <c r="E5517">
        <v>5218102</v>
      </c>
    </row>
    <row r="5518" spans="1:5" x14ac:dyDescent="0.35">
      <c r="A5518">
        <v>5218300</v>
      </c>
      <c r="B5518" t="s">
        <v>5554</v>
      </c>
      <c r="C5518">
        <v>52</v>
      </c>
      <c r="D5518" t="s">
        <v>19</v>
      </c>
      <c r="E5518">
        <v>5218300</v>
      </c>
    </row>
    <row r="5519" spans="1:5" x14ac:dyDescent="0.35">
      <c r="A5519">
        <v>5218391</v>
      </c>
      <c r="B5519" t="s">
        <v>5555</v>
      </c>
      <c r="C5519">
        <v>52</v>
      </c>
      <c r="D5519" t="s">
        <v>19</v>
      </c>
      <c r="E5519">
        <v>5218391</v>
      </c>
    </row>
    <row r="5520" spans="1:5" x14ac:dyDescent="0.35">
      <c r="A5520">
        <v>5218508</v>
      </c>
      <c r="B5520" t="s">
        <v>5556</v>
      </c>
      <c r="C5520">
        <v>52</v>
      </c>
      <c r="D5520" t="s">
        <v>19</v>
      </c>
      <c r="E5520">
        <v>5218508</v>
      </c>
    </row>
    <row r="5521" spans="1:5" x14ac:dyDescent="0.35">
      <c r="A5521">
        <v>5218607</v>
      </c>
      <c r="B5521" t="s">
        <v>5557</v>
      </c>
      <c r="C5521">
        <v>52</v>
      </c>
      <c r="D5521" t="s">
        <v>19</v>
      </c>
      <c r="E5521">
        <v>5218607</v>
      </c>
    </row>
    <row r="5522" spans="1:5" x14ac:dyDescent="0.35">
      <c r="A5522">
        <v>5218706</v>
      </c>
      <c r="B5522" t="s">
        <v>5558</v>
      </c>
      <c r="C5522">
        <v>52</v>
      </c>
      <c r="D5522" t="s">
        <v>19</v>
      </c>
      <c r="E5522">
        <v>5218706</v>
      </c>
    </row>
    <row r="5523" spans="1:5" x14ac:dyDescent="0.35">
      <c r="A5523">
        <v>5218789</v>
      </c>
      <c r="B5523" t="s">
        <v>5559</v>
      </c>
      <c r="C5523">
        <v>52</v>
      </c>
      <c r="D5523" t="s">
        <v>19</v>
      </c>
      <c r="E5523">
        <v>5218789</v>
      </c>
    </row>
    <row r="5524" spans="1:5" x14ac:dyDescent="0.35">
      <c r="A5524">
        <v>5218805</v>
      </c>
      <c r="B5524" t="s">
        <v>311</v>
      </c>
      <c r="C5524">
        <v>52</v>
      </c>
      <c r="D5524" t="s">
        <v>19</v>
      </c>
      <c r="E5524">
        <v>5218805</v>
      </c>
    </row>
    <row r="5525" spans="1:5" x14ac:dyDescent="0.35">
      <c r="A5525">
        <v>5218904</v>
      </c>
      <c r="B5525" t="s">
        <v>5560</v>
      </c>
      <c r="C5525">
        <v>52</v>
      </c>
      <c r="D5525" t="s">
        <v>19</v>
      </c>
      <c r="E5525">
        <v>5218904</v>
      </c>
    </row>
    <row r="5526" spans="1:5" x14ac:dyDescent="0.35">
      <c r="A5526">
        <v>5219001</v>
      </c>
      <c r="B5526" t="s">
        <v>5561</v>
      </c>
      <c r="C5526">
        <v>52</v>
      </c>
      <c r="D5526" t="s">
        <v>19</v>
      </c>
      <c r="E5526">
        <v>5219001</v>
      </c>
    </row>
    <row r="5527" spans="1:5" x14ac:dyDescent="0.35">
      <c r="A5527">
        <v>5219100</v>
      </c>
      <c r="B5527" t="s">
        <v>5562</v>
      </c>
      <c r="C5527">
        <v>52</v>
      </c>
      <c r="D5527" t="s">
        <v>19</v>
      </c>
      <c r="E5527">
        <v>5219100</v>
      </c>
    </row>
    <row r="5528" spans="1:5" x14ac:dyDescent="0.35">
      <c r="A5528">
        <v>5219209</v>
      </c>
      <c r="B5528" t="s">
        <v>5563</v>
      </c>
      <c r="C5528">
        <v>52</v>
      </c>
      <c r="D5528" t="s">
        <v>19</v>
      </c>
      <c r="E5528">
        <v>5219209</v>
      </c>
    </row>
    <row r="5529" spans="1:5" x14ac:dyDescent="0.35">
      <c r="A5529">
        <v>5219258</v>
      </c>
      <c r="B5529" t="s">
        <v>5564</v>
      </c>
      <c r="C5529">
        <v>52</v>
      </c>
      <c r="D5529" t="s">
        <v>19</v>
      </c>
      <c r="E5529">
        <v>5219258</v>
      </c>
    </row>
    <row r="5530" spans="1:5" x14ac:dyDescent="0.35">
      <c r="A5530">
        <v>5219308</v>
      </c>
      <c r="B5530" t="s">
        <v>5565</v>
      </c>
      <c r="C5530">
        <v>52</v>
      </c>
      <c r="D5530" t="s">
        <v>19</v>
      </c>
      <c r="E5530">
        <v>5219308</v>
      </c>
    </row>
    <row r="5531" spans="1:5" x14ac:dyDescent="0.35">
      <c r="A5531">
        <v>5219357</v>
      </c>
      <c r="B5531" t="s">
        <v>4024</v>
      </c>
      <c r="C5531">
        <v>52</v>
      </c>
      <c r="D5531" t="s">
        <v>19</v>
      </c>
      <c r="E5531">
        <v>5219357</v>
      </c>
    </row>
    <row r="5532" spans="1:5" x14ac:dyDescent="0.35">
      <c r="A5532">
        <v>5219407</v>
      </c>
      <c r="B5532" t="s">
        <v>5566</v>
      </c>
      <c r="C5532">
        <v>52</v>
      </c>
      <c r="D5532" t="s">
        <v>19</v>
      </c>
      <c r="E5532">
        <v>5219407</v>
      </c>
    </row>
    <row r="5533" spans="1:5" x14ac:dyDescent="0.35">
      <c r="A5533">
        <v>5219456</v>
      </c>
      <c r="B5533" t="s">
        <v>5567</v>
      </c>
      <c r="C5533">
        <v>52</v>
      </c>
      <c r="D5533" t="s">
        <v>19</v>
      </c>
      <c r="E5533">
        <v>5219456</v>
      </c>
    </row>
    <row r="5534" spans="1:5" x14ac:dyDescent="0.35">
      <c r="A5534">
        <v>5219506</v>
      </c>
      <c r="B5534" t="s">
        <v>5568</v>
      </c>
      <c r="C5534">
        <v>52</v>
      </c>
      <c r="D5534" t="s">
        <v>19</v>
      </c>
      <c r="E5534">
        <v>5219506</v>
      </c>
    </row>
    <row r="5535" spans="1:5" x14ac:dyDescent="0.35">
      <c r="A5535">
        <v>5219605</v>
      </c>
      <c r="B5535" t="s">
        <v>5569</v>
      </c>
      <c r="C5535">
        <v>52</v>
      </c>
      <c r="D5535" t="s">
        <v>19</v>
      </c>
      <c r="E5535">
        <v>5219605</v>
      </c>
    </row>
    <row r="5536" spans="1:5" x14ac:dyDescent="0.35">
      <c r="A5536">
        <v>5219704</v>
      </c>
      <c r="B5536" t="s">
        <v>5570</v>
      </c>
      <c r="C5536">
        <v>52</v>
      </c>
      <c r="D5536" t="s">
        <v>19</v>
      </c>
      <c r="E5536">
        <v>5219704</v>
      </c>
    </row>
    <row r="5537" spans="1:5" x14ac:dyDescent="0.35">
      <c r="A5537">
        <v>5219712</v>
      </c>
      <c r="B5537" t="s">
        <v>5571</v>
      </c>
      <c r="C5537">
        <v>52</v>
      </c>
      <c r="D5537" t="s">
        <v>19</v>
      </c>
      <c r="E5537">
        <v>5219712</v>
      </c>
    </row>
    <row r="5538" spans="1:5" x14ac:dyDescent="0.35">
      <c r="A5538">
        <v>5219738</v>
      </c>
      <c r="B5538" t="s">
        <v>5572</v>
      </c>
      <c r="C5538">
        <v>52</v>
      </c>
      <c r="D5538" t="s">
        <v>19</v>
      </c>
      <c r="E5538">
        <v>5219738</v>
      </c>
    </row>
    <row r="5539" spans="1:5" x14ac:dyDescent="0.35">
      <c r="A5539">
        <v>5219753</v>
      </c>
      <c r="B5539" t="s">
        <v>5573</v>
      </c>
      <c r="C5539">
        <v>52</v>
      </c>
      <c r="D5539" t="s">
        <v>19</v>
      </c>
      <c r="E5539">
        <v>5219753</v>
      </c>
    </row>
    <row r="5540" spans="1:5" x14ac:dyDescent="0.35">
      <c r="A5540">
        <v>5219803</v>
      </c>
      <c r="B5540" t="s">
        <v>1764</v>
      </c>
      <c r="C5540">
        <v>52</v>
      </c>
      <c r="D5540" t="s">
        <v>19</v>
      </c>
      <c r="E5540">
        <v>5219803</v>
      </c>
    </row>
    <row r="5541" spans="1:5" x14ac:dyDescent="0.35">
      <c r="A5541">
        <v>5219902</v>
      </c>
      <c r="B5541" t="s">
        <v>5574</v>
      </c>
      <c r="C5541">
        <v>52</v>
      </c>
      <c r="D5541" t="s">
        <v>19</v>
      </c>
      <c r="E5541">
        <v>5219902</v>
      </c>
    </row>
    <row r="5542" spans="1:5" x14ac:dyDescent="0.35">
      <c r="A5542">
        <v>5220009</v>
      </c>
      <c r="B5542" t="s">
        <v>5575</v>
      </c>
      <c r="C5542">
        <v>52</v>
      </c>
      <c r="D5542" t="s">
        <v>19</v>
      </c>
      <c r="E5542">
        <v>5220009</v>
      </c>
    </row>
    <row r="5543" spans="1:5" x14ac:dyDescent="0.35">
      <c r="A5543">
        <v>5220058</v>
      </c>
      <c r="B5543" t="s">
        <v>5576</v>
      </c>
      <c r="C5543">
        <v>52</v>
      </c>
      <c r="D5543" t="s">
        <v>19</v>
      </c>
      <c r="E5543">
        <v>5220058</v>
      </c>
    </row>
    <row r="5544" spans="1:5" x14ac:dyDescent="0.35">
      <c r="A5544">
        <v>5220108</v>
      </c>
      <c r="B5544" t="s">
        <v>5577</v>
      </c>
      <c r="C5544">
        <v>52</v>
      </c>
      <c r="D5544" t="s">
        <v>19</v>
      </c>
      <c r="E5544">
        <v>5220108</v>
      </c>
    </row>
    <row r="5545" spans="1:5" x14ac:dyDescent="0.35">
      <c r="A5545">
        <v>5220157</v>
      </c>
      <c r="B5545" t="s">
        <v>5578</v>
      </c>
      <c r="C5545">
        <v>52</v>
      </c>
      <c r="D5545" t="s">
        <v>19</v>
      </c>
      <c r="E5545">
        <v>5220157</v>
      </c>
    </row>
    <row r="5546" spans="1:5" x14ac:dyDescent="0.35">
      <c r="A5546">
        <v>5220207</v>
      </c>
      <c r="B5546" t="s">
        <v>5579</v>
      </c>
      <c r="C5546">
        <v>52</v>
      </c>
      <c r="D5546" t="s">
        <v>19</v>
      </c>
      <c r="E5546">
        <v>5220207</v>
      </c>
    </row>
    <row r="5547" spans="1:5" x14ac:dyDescent="0.35">
      <c r="A5547">
        <v>5220264</v>
      </c>
      <c r="B5547" t="s">
        <v>5580</v>
      </c>
      <c r="C5547">
        <v>52</v>
      </c>
      <c r="D5547" t="s">
        <v>19</v>
      </c>
      <c r="E5547">
        <v>5220264</v>
      </c>
    </row>
    <row r="5548" spans="1:5" x14ac:dyDescent="0.35">
      <c r="A5548">
        <v>5220280</v>
      </c>
      <c r="B5548" t="s">
        <v>5581</v>
      </c>
      <c r="C5548">
        <v>52</v>
      </c>
      <c r="D5548" t="s">
        <v>19</v>
      </c>
      <c r="E5548">
        <v>5220280</v>
      </c>
    </row>
    <row r="5549" spans="1:5" x14ac:dyDescent="0.35">
      <c r="A5549">
        <v>5220405</v>
      </c>
      <c r="B5549" t="s">
        <v>326</v>
      </c>
      <c r="C5549">
        <v>52</v>
      </c>
      <c r="D5549" t="s">
        <v>19</v>
      </c>
      <c r="E5549">
        <v>5220405</v>
      </c>
    </row>
    <row r="5550" spans="1:5" x14ac:dyDescent="0.35">
      <c r="A5550">
        <v>5220454</v>
      </c>
      <c r="B5550" t="s">
        <v>5582</v>
      </c>
      <c r="C5550">
        <v>52</v>
      </c>
      <c r="D5550" t="s">
        <v>19</v>
      </c>
      <c r="E5550">
        <v>5220454</v>
      </c>
    </row>
    <row r="5551" spans="1:5" x14ac:dyDescent="0.35">
      <c r="A5551">
        <v>5220504</v>
      </c>
      <c r="B5551" t="s">
        <v>5583</v>
      </c>
      <c r="C5551">
        <v>52</v>
      </c>
      <c r="D5551" t="s">
        <v>19</v>
      </c>
      <c r="E5551">
        <v>5220504</v>
      </c>
    </row>
    <row r="5552" spans="1:5" x14ac:dyDescent="0.35">
      <c r="A5552">
        <v>5220603</v>
      </c>
      <c r="B5552" t="s">
        <v>5584</v>
      </c>
      <c r="C5552">
        <v>52</v>
      </c>
      <c r="D5552" t="s">
        <v>19</v>
      </c>
      <c r="E5552">
        <v>5220603</v>
      </c>
    </row>
    <row r="5553" spans="1:5" x14ac:dyDescent="0.35">
      <c r="A5553">
        <v>5220686</v>
      </c>
      <c r="B5553" t="s">
        <v>5585</v>
      </c>
      <c r="C5553">
        <v>52</v>
      </c>
      <c r="D5553" t="s">
        <v>19</v>
      </c>
      <c r="E5553">
        <v>5220686</v>
      </c>
    </row>
    <row r="5554" spans="1:5" x14ac:dyDescent="0.35">
      <c r="A5554">
        <v>5220702</v>
      </c>
      <c r="B5554" t="s">
        <v>5586</v>
      </c>
      <c r="C5554">
        <v>52</v>
      </c>
      <c r="D5554" t="s">
        <v>19</v>
      </c>
      <c r="E5554">
        <v>5220702</v>
      </c>
    </row>
    <row r="5555" spans="1:5" x14ac:dyDescent="0.35">
      <c r="A5555">
        <v>5221007</v>
      </c>
      <c r="B5555" t="s">
        <v>5587</v>
      </c>
      <c r="C5555">
        <v>52</v>
      </c>
      <c r="D5555" t="s">
        <v>19</v>
      </c>
      <c r="E5555">
        <v>5221007</v>
      </c>
    </row>
    <row r="5556" spans="1:5" x14ac:dyDescent="0.35">
      <c r="A5556">
        <v>5221080</v>
      </c>
      <c r="B5556" t="s">
        <v>5588</v>
      </c>
      <c r="C5556">
        <v>52</v>
      </c>
      <c r="D5556" t="s">
        <v>19</v>
      </c>
      <c r="E5556">
        <v>5221080</v>
      </c>
    </row>
    <row r="5557" spans="1:5" x14ac:dyDescent="0.35">
      <c r="A5557">
        <v>5221197</v>
      </c>
      <c r="B5557" t="s">
        <v>5589</v>
      </c>
      <c r="C5557">
        <v>52</v>
      </c>
      <c r="D5557" t="s">
        <v>19</v>
      </c>
      <c r="E5557">
        <v>5221197</v>
      </c>
    </row>
    <row r="5558" spans="1:5" x14ac:dyDescent="0.35">
      <c r="A5558">
        <v>5221304</v>
      </c>
      <c r="B5558" t="s">
        <v>5590</v>
      </c>
      <c r="C5558">
        <v>52</v>
      </c>
      <c r="D5558" t="s">
        <v>19</v>
      </c>
      <c r="E5558">
        <v>5221304</v>
      </c>
    </row>
    <row r="5559" spans="1:5" x14ac:dyDescent="0.35">
      <c r="A5559">
        <v>5221403</v>
      </c>
      <c r="B5559" t="s">
        <v>1963</v>
      </c>
      <c r="C5559">
        <v>52</v>
      </c>
      <c r="D5559" t="s">
        <v>19</v>
      </c>
      <c r="E5559">
        <v>5221403</v>
      </c>
    </row>
    <row r="5560" spans="1:5" x14ac:dyDescent="0.35">
      <c r="A5560">
        <v>5221452</v>
      </c>
      <c r="B5560" t="s">
        <v>5591</v>
      </c>
      <c r="C5560">
        <v>52</v>
      </c>
      <c r="D5560" t="s">
        <v>19</v>
      </c>
      <c r="E5560">
        <v>5221452</v>
      </c>
    </row>
    <row r="5561" spans="1:5" x14ac:dyDescent="0.35">
      <c r="A5561">
        <v>5221502</v>
      </c>
      <c r="B5561" t="s">
        <v>5592</v>
      </c>
      <c r="C5561">
        <v>52</v>
      </c>
      <c r="D5561" t="s">
        <v>19</v>
      </c>
      <c r="E5561">
        <v>5221502</v>
      </c>
    </row>
    <row r="5562" spans="1:5" x14ac:dyDescent="0.35">
      <c r="A5562">
        <v>5221551</v>
      </c>
      <c r="B5562" t="s">
        <v>5593</v>
      </c>
      <c r="C5562">
        <v>52</v>
      </c>
      <c r="D5562" t="s">
        <v>19</v>
      </c>
      <c r="E5562">
        <v>5221551</v>
      </c>
    </row>
    <row r="5563" spans="1:5" x14ac:dyDescent="0.35">
      <c r="A5563">
        <v>5221577</v>
      </c>
      <c r="B5563" t="s">
        <v>5594</v>
      </c>
      <c r="C5563">
        <v>52</v>
      </c>
      <c r="D5563" t="s">
        <v>19</v>
      </c>
      <c r="E5563">
        <v>5221577</v>
      </c>
    </row>
    <row r="5564" spans="1:5" x14ac:dyDescent="0.35">
      <c r="A5564">
        <v>5221601</v>
      </c>
      <c r="B5564" t="s">
        <v>5595</v>
      </c>
      <c r="C5564">
        <v>52</v>
      </c>
      <c r="D5564" t="s">
        <v>19</v>
      </c>
      <c r="E5564">
        <v>5221601</v>
      </c>
    </row>
    <row r="5565" spans="1:5" x14ac:dyDescent="0.35">
      <c r="A5565">
        <v>5221700</v>
      </c>
      <c r="B5565" t="s">
        <v>5596</v>
      </c>
      <c r="C5565">
        <v>52</v>
      </c>
      <c r="D5565" t="s">
        <v>19</v>
      </c>
      <c r="E5565">
        <v>5221700</v>
      </c>
    </row>
    <row r="5566" spans="1:5" x14ac:dyDescent="0.35">
      <c r="A5566">
        <v>5221809</v>
      </c>
      <c r="B5566" t="s">
        <v>5597</v>
      </c>
      <c r="C5566">
        <v>52</v>
      </c>
      <c r="D5566" t="s">
        <v>19</v>
      </c>
      <c r="E5566">
        <v>5221809</v>
      </c>
    </row>
    <row r="5567" spans="1:5" x14ac:dyDescent="0.35">
      <c r="A5567">
        <v>5221858</v>
      </c>
      <c r="B5567" t="s">
        <v>5598</v>
      </c>
      <c r="C5567">
        <v>52</v>
      </c>
      <c r="D5567" t="s">
        <v>19</v>
      </c>
      <c r="E5567">
        <v>5221858</v>
      </c>
    </row>
    <row r="5568" spans="1:5" x14ac:dyDescent="0.35">
      <c r="A5568">
        <v>5221908</v>
      </c>
      <c r="B5568" t="s">
        <v>5599</v>
      </c>
      <c r="C5568">
        <v>52</v>
      </c>
      <c r="D5568" t="s">
        <v>19</v>
      </c>
      <c r="E5568">
        <v>5221908</v>
      </c>
    </row>
    <row r="5569" spans="1:5" x14ac:dyDescent="0.35">
      <c r="A5569">
        <v>5222005</v>
      </c>
      <c r="B5569" t="s">
        <v>5600</v>
      </c>
      <c r="C5569">
        <v>52</v>
      </c>
      <c r="D5569" t="s">
        <v>19</v>
      </c>
      <c r="E5569">
        <v>5222005</v>
      </c>
    </row>
    <row r="5570" spans="1:5" x14ac:dyDescent="0.35">
      <c r="A5570">
        <v>5222054</v>
      </c>
      <c r="B5570" t="s">
        <v>5601</v>
      </c>
      <c r="C5570">
        <v>52</v>
      </c>
      <c r="D5570" t="s">
        <v>19</v>
      </c>
      <c r="E5570">
        <v>5222054</v>
      </c>
    </row>
    <row r="5571" spans="1:5" x14ac:dyDescent="0.35">
      <c r="A5571">
        <v>5222203</v>
      </c>
      <c r="B5571" t="s">
        <v>5602</v>
      </c>
      <c r="C5571">
        <v>52</v>
      </c>
      <c r="D5571" t="s">
        <v>19</v>
      </c>
      <c r="E5571">
        <v>5222203</v>
      </c>
    </row>
    <row r="5572" spans="1:5" x14ac:dyDescent="0.35">
      <c r="A5572">
        <v>5222302</v>
      </c>
      <c r="B5572" t="s">
        <v>5603</v>
      </c>
      <c r="C5572">
        <v>52</v>
      </c>
      <c r="D5572" t="s">
        <v>19</v>
      </c>
      <c r="E5572">
        <v>5222302</v>
      </c>
    </row>
    <row r="5573" spans="1:5" x14ac:dyDescent="0.35">
      <c r="A5573">
        <v>5300108</v>
      </c>
      <c r="B5573" t="s">
        <v>5604</v>
      </c>
      <c r="C5573">
        <v>53</v>
      </c>
      <c r="D5573" t="s">
        <v>115</v>
      </c>
      <c r="E5573">
        <v>5300108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1"/>
  <sheetViews>
    <sheetView zoomScale="85" zoomScaleNormal="85" workbookViewId="0">
      <selection activeCell="F2" sqref="F2"/>
    </sheetView>
  </sheetViews>
  <sheetFormatPr baseColWidth="10" defaultRowHeight="12.75" x14ac:dyDescent="0.35"/>
  <cols>
    <col min="2" max="2" width="29.1328125" bestFit="1" customWidth="1"/>
    <col min="4" max="4" width="13.59765625" customWidth="1"/>
    <col min="5" max="5" width="16.1328125" customWidth="1"/>
    <col min="6" max="6" width="14.3984375" customWidth="1"/>
    <col min="7" max="7" width="17.59765625" customWidth="1"/>
    <col min="8" max="8" width="15.59765625" customWidth="1"/>
    <col min="9" max="9" width="18.1328125" bestFit="1" customWidth="1"/>
  </cols>
  <sheetData>
    <row r="1" spans="1:9" ht="13.9" x14ac:dyDescent="0.4">
      <c r="A1" s="401" t="s">
        <v>5627</v>
      </c>
      <c r="B1" s="401" t="s">
        <v>5628</v>
      </c>
      <c r="C1" s="402" t="s">
        <v>5629</v>
      </c>
      <c r="D1" s="383" t="s">
        <v>5643</v>
      </c>
      <c r="E1" s="383" t="s">
        <v>5644</v>
      </c>
      <c r="F1" s="383" t="s">
        <v>5645</v>
      </c>
      <c r="G1" s="384" t="s">
        <v>5636</v>
      </c>
      <c r="H1" s="384" t="s">
        <v>5637</v>
      </c>
      <c r="I1" s="384" t="s">
        <v>5638</v>
      </c>
    </row>
    <row r="2" spans="1:9" x14ac:dyDescent="0.35">
      <c r="A2" s="83">
        <v>5107602</v>
      </c>
      <c r="B2" s="83" t="s">
        <v>292</v>
      </c>
      <c r="C2" s="83" t="s">
        <v>11</v>
      </c>
      <c r="D2" s="83">
        <v>3</v>
      </c>
      <c r="E2" s="83">
        <v>0</v>
      </c>
      <c r="F2" s="83">
        <v>3</v>
      </c>
      <c r="G2" s="363">
        <v>6847.2000000000007</v>
      </c>
      <c r="H2" s="363">
        <v>0</v>
      </c>
      <c r="I2" s="398">
        <v>6847.2000000000007</v>
      </c>
    </row>
    <row r="3" spans="1:9" x14ac:dyDescent="0.35">
      <c r="A3" s="83">
        <v>5002704</v>
      </c>
      <c r="B3" s="83" t="s">
        <v>293</v>
      </c>
      <c r="C3" s="83" t="s">
        <v>8</v>
      </c>
      <c r="D3" s="83">
        <v>1</v>
      </c>
      <c r="E3" s="83">
        <v>0</v>
      </c>
      <c r="F3" s="83">
        <v>1</v>
      </c>
      <c r="G3" s="363">
        <v>1635</v>
      </c>
      <c r="H3" s="363">
        <v>0</v>
      </c>
      <c r="I3" s="398">
        <v>1635</v>
      </c>
    </row>
    <row r="4" spans="1:9" x14ac:dyDescent="0.35">
      <c r="A4" s="83">
        <v>3170206</v>
      </c>
      <c r="B4" s="83" t="s">
        <v>294</v>
      </c>
      <c r="C4" s="83" t="s">
        <v>15</v>
      </c>
      <c r="D4" s="83">
        <v>3</v>
      </c>
      <c r="E4" s="83">
        <v>0</v>
      </c>
      <c r="F4" s="83">
        <v>3</v>
      </c>
      <c r="G4" s="363">
        <v>6825</v>
      </c>
      <c r="H4" s="363">
        <v>0</v>
      </c>
      <c r="I4" s="398">
        <v>6825</v>
      </c>
    </row>
    <row r="5" spans="1:9" x14ac:dyDescent="0.35">
      <c r="A5" s="83">
        <v>4209003</v>
      </c>
      <c r="B5" s="83" t="s">
        <v>295</v>
      </c>
      <c r="C5" s="83" t="s">
        <v>14</v>
      </c>
      <c r="D5" s="83">
        <v>1</v>
      </c>
      <c r="E5" s="83">
        <v>0</v>
      </c>
      <c r="F5" s="83">
        <v>1</v>
      </c>
      <c r="G5" s="363">
        <v>1250</v>
      </c>
      <c r="H5" s="363">
        <v>0</v>
      </c>
      <c r="I5" s="398">
        <v>1250</v>
      </c>
    </row>
    <row r="6" spans="1:9" x14ac:dyDescent="0.35">
      <c r="A6" s="83">
        <v>5210109</v>
      </c>
      <c r="B6" s="83" t="s">
        <v>296</v>
      </c>
      <c r="C6" s="83" t="s">
        <v>19</v>
      </c>
      <c r="D6" s="83">
        <v>2</v>
      </c>
      <c r="E6" s="83">
        <v>0</v>
      </c>
      <c r="F6" s="83">
        <v>2</v>
      </c>
      <c r="G6" s="363">
        <v>2840.7142857142858</v>
      </c>
      <c r="H6" s="363">
        <v>0</v>
      </c>
      <c r="I6" s="398">
        <v>2840.7142857142858</v>
      </c>
    </row>
    <row r="7" spans="1:9" x14ac:dyDescent="0.35">
      <c r="A7" s="83">
        <v>5100300</v>
      </c>
      <c r="B7" s="83" t="s">
        <v>297</v>
      </c>
      <c r="C7" s="83" t="s">
        <v>11</v>
      </c>
      <c r="D7" s="83">
        <v>1</v>
      </c>
      <c r="E7" s="83">
        <v>1</v>
      </c>
      <c r="F7" s="83">
        <v>2</v>
      </c>
      <c r="G7" s="363">
        <v>2282.4</v>
      </c>
      <c r="H7" s="363">
        <v>1500</v>
      </c>
      <c r="I7" s="398">
        <v>3782.4</v>
      </c>
    </row>
    <row r="8" spans="1:9" x14ac:dyDescent="0.35">
      <c r="A8" s="83">
        <v>5002407</v>
      </c>
      <c r="B8" s="83" t="s">
        <v>5209</v>
      </c>
      <c r="C8" s="83" t="s">
        <v>8</v>
      </c>
      <c r="D8" s="83">
        <v>0</v>
      </c>
      <c r="E8" s="83">
        <v>1</v>
      </c>
      <c r="F8" s="83">
        <v>1</v>
      </c>
      <c r="G8" s="363">
        <v>0</v>
      </c>
      <c r="H8" s="363">
        <v>1350</v>
      </c>
      <c r="I8" s="398">
        <v>1350</v>
      </c>
    </row>
    <row r="9" spans="1:9" x14ac:dyDescent="0.35">
      <c r="A9" s="83">
        <v>4320909</v>
      </c>
      <c r="B9" s="83" t="s">
        <v>298</v>
      </c>
      <c r="C9" s="83" t="s">
        <v>13</v>
      </c>
      <c r="D9" s="83">
        <v>1</v>
      </c>
      <c r="E9" s="83">
        <v>0</v>
      </c>
      <c r="F9" s="83">
        <v>1</v>
      </c>
      <c r="G9" s="363">
        <v>1280.909090909091</v>
      </c>
      <c r="H9" s="363">
        <v>0</v>
      </c>
      <c r="I9" s="398">
        <v>1280.909090909091</v>
      </c>
    </row>
    <row r="10" spans="1:9" x14ac:dyDescent="0.35">
      <c r="A10" s="83">
        <v>3542206</v>
      </c>
      <c r="B10" s="83" t="s">
        <v>299</v>
      </c>
      <c r="C10" s="83" t="s">
        <v>22</v>
      </c>
      <c r="D10" s="83">
        <v>2</v>
      </c>
      <c r="E10" s="83">
        <v>0</v>
      </c>
      <c r="F10" s="83">
        <v>2</v>
      </c>
      <c r="G10" s="363">
        <v>1980.4615384615386</v>
      </c>
      <c r="H10" s="363">
        <v>0</v>
      </c>
      <c r="I10" s="398">
        <v>1980.4615384615386</v>
      </c>
    </row>
    <row r="11" spans="1:9" x14ac:dyDescent="0.35">
      <c r="A11" s="83">
        <v>2109007</v>
      </c>
      <c r="B11" s="83" t="s">
        <v>300</v>
      </c>
      <c r="C11" s="83" t="s">
        <v>103</v>
      </c>
      <c r="D11" s="83">
        <v>1</v>
      </c>
      <c r="E11" s="83">
        <v>0</v>
      </c>
      <c r="F11" s="83">
        <v>1</v>
      </c>
      <c r="G11" s="363">
        <v>1500</v>
      </c>
      <c r="H11" s="363">
        <v>0</v>
      </c>
      <c r="I11" s="398">
        <v>1500</v>
      </c>
    </row>
    <row r="12" spans="1:9" x14ac:dyDescent="0.35">
      <c r="A12" s="83">
        <v>5105259</v>
      </c>
      <c r="B12" s="83" t="s">
        <v>301</v>
      </c>
      <c r="C12" s="83" t="s">
        <v>11</v>
      </c>
      <c r="D12" s="83">
        <v>1</v>
      </c>
      <c r="E12" s="83">
        <v>0</v>
      </c>
      <c r="F12" s="83">
        <v>1</v>
      </c>
      <c r="G12" s="363">
        <v>2282.4</v>
      </c>
      <c r="H12" s="363">
        <v>0</v>
      </c>
      <c r="I12" s="398">
        <v>2282.4</v>
      </c>
    </row>
    <row r="13" spans="1:9" x14ac:dyDescent="0.35">
      <c r="A13" s="83">
        <v>1301902</v>
      </c>
      <c r="B13" s="83" t="s">
        <v>302</v>
      </c>
      <c r="C13" s="83" t="s">
        <v>31</v>
      </c>
      <c r="D13" s="83">
        <v>1</v>
      </c>
      <c r="E13" s="83">
        <v>0</v>
      </c>
      <c r="F13" s="83">
        <v>1</v>
      </c>
      <c r="G13" s="363">
        <v>2000</v>
      </c>
      <c r="H13" s="363">
        <v>0</v>
      </c>
      <c r="I13" s="398">
        <v>2000</v>
      </c>
    </row>
    <row r="14" spans="1:9" x14ac:dyDescent="0.35">
      <c r="A14" s="83">
        <v>5103403</v>
      </c>
      <c r="B14" s="83" t="s">
        <v>303</v>
      </c>
      <c r="C14" s="83" t="s">
        <v>11</v>
      </c>
      <c r="D14" s="83">
        <v>5</v>
      </c>
      <c r="E14" s="83">
        <v>2</v>
      </c>
      <c r="F14" s="83">
        <v>7</v>
      </c>
      <c r="G14" s="363">
        <v>11412</v>
      </c>
      <c r="H14" s="363">
        <v>3000</v>
      </c>
      <c r="I14" s="398">
        <v>14412</v>
      </c>
    </row>
    <row r="15" spans="1:9" x14ac:dyDescent="0.35">
      <c r="A15" s="83">
        <v>5106778</v>
      </c>
      <c r="B15" s="83" t="s">
        <v>304</v>
      </c>
      <c r="C15" s="83" t="s">
        <v>11</v>
      </c>
      <c r="D15" s="83">
        <v>1</v>
      </c>
      <c r="E15" s="83">
        <v>0</v>
      </c>
      <c r="F15" s="83">
        <v>1</v>
      </c>
      <c r="G15" s="363">
        <v>2282.4</v>
      </c>
      <c r="H15" s="363">
        <v>0</v>
      </c>
      <c r="I15" s="398">
        <v>2282.4</v>
      </c>
    </row>
    <row r="16" spans="1:9" x14ac:dyDescent="0.35">
      <c r="A16" s="83">
        <v>4306809</v>
      </c>
      <c r="B16" s="83" t="s">
        <v>305</v>
      </c>
      <c r="C16" s="83" t="s">
        <v>13</v>
      </c>
      <c r="D16" s="83">
        <v>1</v>
      </c>
      <c r="E16" s="83">
        <v>0</v>
      </c>
      <c r="F16" s="83">
        <v>1</v>
      </c>
      <c r="G16" s="363">
        <v>1280.909090909091</v>
      </c>
      <c r="H16" s="363">
        <v>0</v>
      </c>
      <c r="I16" s="398">
        <v>1280.909090909091</v>
      </c>
    </row>
    <row r="17" spans="1:9" x14ac:dyDescent="0.35">
      <c r="A17" s="83">
        <v>4314100</v>
      </c>
      <c r="B17" s="83" t="s">
        <v>306</v>
      </c>
      <c r="C17" s="83" t="s">
        <v>13</v>
      </c>
      <c r="D17" s="83">
        <v>2</v>
      </c>
      <c r="E17" s="83">
        <v>1</v>
      </c>
      <c r="F17" s="83">
        <v>3</v>
      </c>
      <c r="G17" s="363">
        <v>2561.818181818182</v>
      </c>
      <c r="H17" s="363">
        <v>795</v>
      </c>
      <c r="I17" s="398">
        <v>3356.818181818182</v>
      </c>
    </row>
    <row r="18" spans="1:9" x14ac:dyDescent="0.35">
      <c r="A18" s="83">
        <v>4315602</v>
      </c>
      <c r="B18" s="83" t="s">
        <v>307</v>
      </c>
      <c r="C18" s="83" t="s">
        <v>13</v>
      </c>
      <c r="D18" s="83">
        <v>2</v>
      </c>
      <c r="E18" s="83">
        <v>0</v>
      </c>
      <c r="F18" s="83">
        <v>2</v>
      </c>
      <c r="G18" s="363">
        <v>2561.818181818182</v>
      </c>
      <c r="H18" s="363">
        <v>0</v>
      </c>
      <c r="I18" s="398">
        <v>2561.818181818182</v>
      </c>
    </row>
    <row r="19" spans="1:9" x14ac:dyDescent="0.35">
      <c r="A19" s="83">
        <v>4304606</v>
      </c>
      <c r="B19" s="83" t="s">
        <v>308</v>
      </c>
      <c r="C19" s="83" t="s">
        <v>13</v>
      </c>
      <c r="D19" s="83">
        <v>1</v>
      </c>
      <c r="E19" s="83">
        <v>0</v>
      </c>
      <c r="F19" s="83">
        <v>1</v>
      </c>
      <c r="G19" s="363">
        <v>1280.909090909091</v>
      </c>
      <c r="H19" s="363">
        <v>0</v>
      </c>
      <c r="I19" s="398">
        <v>1280.909090909091</v>
      </c>
    </row>
    <row r="20" spans="1:9" x14ac:dyDescent="0.35">
      <c r="A20" s="83">
        <v>3534302</v>
      </c>
      <c r="B20" s="83" t="s">
        <v>309</v>
      </c>
      <c r="C20" s="83" t="s">
        <v>22</v>
      </c>
      <c r="D20" s="83">
        <v>2</v>
      </c>
      <c r="E20" s="83">
        <v>0</v>
      </c>
      <c r="F20" s="83">
        <v>2</v>
      </c>
      <c r="G20" s="363">
        <v>1980.4615384615386</v>
      </c>
      <c r="H20" s="363">
        <v>0</v>
      </c>
      <c r="I20" s="398">
        <v>1980.4615384615386</v>
      </c>
    </row>
    <row r="21" spans="1:9" x14ac:dyDescent="0.35">
      <c r="A21" s="83">
        <v>5201108</v>
      </c>
      <c r="B21" s="83" t="s">
        <v>310</v>
      </c>
      <c r="C21" s="83" t="s">
        <v>19</v>
      </c>
      <c r="D21" s="83">
        <v>2</v>
      </c>
      <c r="E21" s="83">
        <v>0</v>
      </c>
      <c r="F21" s="83">
        <v>2</v>
      </c>
      <c r="G21" s="363">
        <v>2840.7142857142858</v>
      </c>
      <c r="H21" s="363">
        <v>0</v>
      </c>
      <c r="I21" s="398">
        <v>2840.7142857142858</v>
      </c>
    </row>
    <row r="22" spans="1:9" x14ac:dyDescent="0.35">
      <c r="A22" s="83">
        <v>5218805</v>
      </c>
      <c r="B22" s="83" t="s">
        <v>311</v>
      </c>
      <c r="C22" s="83" t="s">
        <v>19</v>
      </c>
      <c r="D22" s="83">
        <v>3</v>
      </c>
      <c r="E22" s="83">
        <v>2</v>
      </c>
      <c r="F22" s="83">
        <v>5</v>
      </c>
      <c r="G22" s="363">
        <v>4261.0714285714284</v>
      </c>
      <c r="H22" s="363">
        <v>1600</v>
      </c>
      <c r="I22" s="398">
        <v>5861.0714285714294</v>
      </c>
    </row>
    <row r="23" spans="1:9" x14ac:dyDescent="0.35">
      <c r="A23" s="83">
        <v>4219309</v>
      </c>
      <c r="B23" s="83" t="s">
        <v>312</v>
      </c>
      <c r="C23" s="83" t="s">
        <v>14</v>
      </c>
      <c r="D23" s="83">
        <v>0</v>
      </c>
      <c r="E23" s="83">
        <v>1</v>
      </c>
      <c r="F23" s="83">
        <v>1</v>
      </c>
      <c r="G23" s="363">
        <v>0</v>
      </c>
      <c r="H23" s="363">
        <v>700</v>
      </c>
      <c r="I23" s="398">
        <v>700</v>
      </c>
    </row>
    <row r="24" spans="1:9" x14ac:dyDescent="0.35">
      <c r="A24" s="83">
        <v>4127700</v>
      </c>
      <c r="B24" s="83" t="s">
        <v>313</v>
      </c>
      <c r="C24" s="83" t="s">
        <v>12</v>
      </c>
      <c r="D24" s="83">
        <v>1</v>
      </c>
      <c r="E24" s="83">
        <v>0</v>
      </c>
      <c r="F24" s="83">
        <v>1</v>
      </c>
      <c r="G24" s="363">
        <v>1609.2857142857142</v>
      </c>
      <c r="H24" s="363">
        <v>0</v>
      </c>
      <c r="I24" s="398">
        <v>1609.2857142857142</v>
      </c>
    </row>
    <row r="25" spans="1:9" x14ac:dyDescent="0.35">
      <c r="A25" s="83">
        <v>4107207</v>
      </c>
      <c r="B25" s="83" t="s">
        <v>314</v>
      </c>
      <c r="C25" s="83" t="s">
        <v>12</v>
      </c>
      <c r="D25" s="83">
        <v>1</v>
      </c>
      <c r="E25" s="83">
        <v>0</v>
      </c>
      <c r="F25" s="83">
        <v>1</v>
      </c>
      <c r="G25" s="363">
        <v>1609.2857142857142</v>
      </c>
      <c r="H25" s="363">
        <v>0</v>
      </c>
      <c r="I25" s="398">
        <v>1609.2857142857142</v>
      </c>
    </row>
    <row r="26" spans="1:9" x14ac:dyDescent="0.35">
      <c r="A26" s="83">
        <v>2919553</v>
      </c>
      <c r="B26" s="83" t="s">
        <v>315</v>
      </c>
      <c r="C26" s="83" t="s">
        <v>21</v>
      </c>
      <c r="D26" s="83">
        <v>1</v>
      </c>
      <c r="E26" s="83">
        <v>0</v>
      </c>
      <c r="F26" s="83">
        <v>1</v>
      </c>
      <c r="G26" s="363">
        <v>1622.75</v>
      </c>
      <c r="H26" s="363">
        <v>0</v>
      </c>
      <c r="I26" s="398">
        <v>1622.75</v>
      </c>
    </row>
    <row r="27" spans="1:9" x14ac:dyDescent="0.35">
      <c r="A27" s="83">
        <v>5106224</v>
      </c>
      <c r="B27" s="83" t="s">
        <v>316</v>
      </c>
      <c r="C27" s="83" t="s">
        <v>11</v>
      </c>
      <c r="D27" s="83">
        <v>1</v>
      </c>
      <c r="E27" s="83">
        <v>0</v>
      </c>
      <c r="F27" s="83">
        <v>1</v>
      </c>
      <c r="G27" s="363">
        <v>2282.4</v>
      </c>
      <c r="H27" s="363">
        <v>0</v>
      </c>
      <c r="I27" s="398">
        <v>2282.4</v>
      </c>
    </row>
    <row r="28" spans="1:9" x14ac:dyDescent="0.35">
      <c r="A28" s="83">
        <v>4119905</v>
      </c>
      <c r="B28" s="83" t="s">
        <v>317</v>
      </c>
      <c r="C28" s="83" t="s">
        <v>12</v>
      </c>
      <c r="D28" s="83">
        <v>4</v>
      </c>
      <c r="E28" s="83">
        <v>0</v>
      </c>
      <c r="F28" s="83">
        <v>4</v>
      </c>
      <c r="G28" s="363">
        <v>6437.1428571428569</v>
      </c>
      <c r="H28" s="363">
        <v>0</v>
      </c>
      <c r="I28" s="398">
        <v>6437.1428571428569</v>
      </c>
    </row>
    <row r="29" spans="1:9" x14ac:dyDescent="0.35">
      <c r="A29" s="83">
        <v>2211209</v>
      </c>
      <c r="B29" s="83" t="s">
        <v>318</v>
      </c>
      <c r="C29" s="83" t="s">
        <v>27</v>
      </c>
      <c r="D29" s="83">
        <v>1</v>
      </c>
      <c r="E29" s="83">
        <v>0</v>
      </c>
      <c r="F29" s="83">
        <v>1</v>
      </c>
      <c r="G29" s="363">
        <v>1400</v>
      </c>
      <c r="H29" s="363">
        <v>0</v>
      </c>
      <c r="I29" s="398">
        <v>1400</v>
      </c>
    </row>
    <row r="30" spans="1:9" x14ac:dyDescent="0.35">
      <c r="A30" s="83">
        <v>5212501</v>
      </c>
      <c r="B30" s="83" t="s">
        <v>319</v>
      </c>
      <c r="C30" s="83" t="s">
        <v>19</v>
      </c>
      <c r="D30" s="83">
        <v>1</v>
      </c>
      <c r="E30" s="83">
        <v>0</v>
      </c>
      <c r="F30" s="83">
        <v>1</v>
      </c>
      <c r="G30" s="363">
        <v>1420.3571428571429</v>
      </c>
      <c r="H30" s="363">
        <v>0</v>
      </c>
      <c r="I30" s="398">
        <v>1420.3571428571429</v>
      </c>
    </row>
    <row r="31" spans="1:9" x14ac:dyDescent="0.35">
      <c r="A31" s="83">
        <v>5003702</v>
      </c>
      <c r="B31" s="83" t="s">
        <v>320</v>
      </c>
      <c r="C31" s="83" t="s">
        <v>8</v>
      </c>
      <c r="D31" s="83">
        <v>1</v>
      </c>
      <c r="E31" s="83">
        <v>0</v>
      </c>
      <c r="F31" s="83">
        <v>1</v>
      </c>
      <c r="G31" s="363">
        <v>1635</v>
      </c>
      <c r="H31" s="363">
        <v>0</v>
      </c>
      <c r="I31" s="398">
        <v>1635</v>
      </c>
    </row>
    <row r="32" spans="1:9" x14ac:dyDescent="0.35">
      <c r="A32" s="83">
        <v>4317202</v>
      </c>
      <c r="B32" s="83" t="s">
        <v>321</v>
      </c>
      <c r="C32" s="83" t="s">
        <v>13</v>
      </c>
      <c r="D32" s="83">
        <v>1</v>
      </c>
      <c r="E32" s="83">
        <v>0</v>
      </c>
      <c r="F32" s="83">
        <v>1</v>
      </c>
      <c r="G32" s="363">
        <v>1280.909090909091</v>
      </c>
      <c r="H32" s="363">
        <v>0</v>
      </c>
      <c r="I32" s="398">
        <v>1280.909090909091</v>
      </c>
    </row>
    <row r="33" spans="1:9" x14ac:dyDescent="0.35">
      <c r="A33" s="83">
        <v>4307807</v>
      </c>
      <c r="B33" s="83" t="s">
        <v>322</v>
      </c>
      <c r="C33" s="83" t="s">
        <v>13</v>
      </c>
      <c r="D33" s="83">
        <v>1</v>
      </c>
      <c r="E33" s="83">
        <v>1</v>
      </c>
      <c r="F33" s="83">
        <v>2</v>
      </c>
      <c r="G33" s="363">
        <v>1280.909090909091</v>
      </c>
      <c r="H33" s="363">
        <v>795</v>
      </c>
      <c r="I33" s="398">
        <v>2075.909090909091</v>
      </c>
    </row>
    <row r="34" spans="1:9" x14ac:dyDescent="0.35">
      <c r="A34" s="83">
        <v>4318903</v>
      </c>
      <c r="B34" s="83" t="s">
        <v>323</v>
      </c>
      <c r="C34" s="83" t="s">
        <v>13</v>
      </c>
      <c r="D34" s="83">
        <v>1</v>
      </c>
      <c r="E34" s="83">
        <v>0</v>
      </c>
      <c r="F34" s="83">
        <v>1</v>
      </c>
      <c r="G34" s="363">
        <v>1280.909090909091</v>
      </c>
      <c r="H34" s="363">
        <v>0</v>
      </c>
      <c r="I34" s="398">
        <v>1280.909090909091</v>
      </c>
    </row>
    <row r="35" spans="1:9" x14ac:dyDescent="0.35">
      <c r="A35" s="83">
        <v>5107925</v>
      </c>
      <c r="B35" s="83" t="s">
        <v>324</v>
      </c>
      <c r="C35" s="83" t="s">
        <v>11</v>
      </c>
      <c r="D35" s="83">
        <v>1</v>
      </c>
      <c r="E35" s="83">
        <v>0</v>
      </c>
      <c r="F35" s="83">
        <v>1</v>
      </c>
      <c r="G35" s="363">
        <v>2282.4</v>
      </c>
      <c r="H35" s="363">
        <v>0</v>
      </c>
      <c r="I35" s="398">
        <v>2282.4</v>
      </c>
    </row>
    <row r="36" spans="1:9" x14ac:dyDescent="0.35">
      <c r="A36" s="83">
        <v>5211503</v>
      </c>
      <c r="B36" s="83" t="s">
        <v>325</v>
      </c>
      <c r="C36" s="83" t="s">
        <v>19</v>
      </c>
      <c r="D36" s="83">
        <v>1</v>
      </c>
      <c r="E36" s="83">
        <v>0</v>
      </c>
      <c r="F36" s="83">
        <v>1</v>
      </c>
      <c r="G36" s="363">
        <v>1420.3571428571429</v>
      </c>
      <c r="H36" s="363">
        <v>0</v>
      </c>
      <c r="I36" s="398">
        <v>1420.3571428571429</v>
      </c>
    </row>
    <row r="37" spans="1:9" x14ac:dyDescent="0.35">
      <c r="A37" s="83">
        <v>5220405</v>
      </c>
      <c r="B37" s="83" t="s">
        <v>326</v>
      </c>
      <c r="C37" s="83" t="s">
        <v>19</v>
      </c>
      <c r="D37" s="83">
        <v>1</v>
      </c>
      <c r="E37" s="83">
        <v>0</v>
      </c>
      <c r="F37" s="83">
        <v>1</v>
      </c>
      <c r="G37" s="363">
        <v>1420.3571428571429</v>
      </c>
      <c r="H37" s="363">
        <v>0</v>
      </c>
      <c r="I37" s="398">
        <v>1420.3571428571429</v>
      </c>
    </row>
    <row r="38" spans="1:9" x14ac:dyDescent="0.35">
      <c r="A38" s="83">
        <v>5107040</v>
      </c>
      <c r="B38" s="83" t="s">
        <v>327</v>
      </c>
      <c r="C38" s="83" t="s">
        <v>11</v>
      </c>
      <c r="D38" s="83">
        <v>1</v>
      </c>
      <c r="E38" s="83">
        <v>0</v>
      </c>
      <c r="F38" s="83">
        <v>1</v>
      </c>
      <c r="G38" s="363">
        <v>2282.4</v>
      </c>
      <c r="H38" s="363">
        <v>0</v>
      </c>
      <c r="I38" s="398">
        <v>2282.4</v>
      </c>
    </row>
    <row r="39" spans="1:9" x14ac:dyDescent="0.35">
      <c r="A39" s="83">
        <v>5008305</v>
      </c>
      <c r="B39" s="83" t="s">
        <v>328</v>
      </c>
      <c r="C39" s="83" t="s">
        <v>8</v>
      </c>
      <c r="D39" s="83">
        <v>1</v>
      </c>
      <c r="E39" s="83">
        <v>0</v>
      </c>
      <c r="F39" s="83">
        <v>1</v>
      </c>
      <c r="G39" s="363">
        <v>1635</v>
      </c>
      <c r="H39" s="363">
        <v>0</v>
      </c>
      <c r="I39" s="398">
        <v>1635</v>
      </c>
    </row>
    <row r="40" spans="1:9" x14ac:dyDescent="0.35">
      <c r="A40" s="83">
        <v>2903201</v>
      </c>
      <c r="B40" s="83" t="s">
        <v>329</v>
      </c>
      <c r="C40" s="83" t="s">
        <v>21</v>
      </c>
      <c r="D40" s="83">
        <v>2</v>
      </c>
      <c r="E40" s="83">
        <v>0</v>
      </c>
      <c r="F40" s="83">
        <v>2</v>
      </c>
      <c r="G40" s="363">
        <v>3245.5</v>
      </c>
      <c r="H40" s="363">
        <v>0</v>
      </c>
      <c r="I40" s="398">
        <v>3245.5</v>
      </c>
    </row>
    <row r="41" spans="1:9" x14ac:dyDescent="0.35">
      <c r="A41" s="83">
        <v>5209101</v>
      </c>
      <c r="B41" s="83" t="s">
        <v>330</v>
      </c>
      <c r="C41" s="83" t="s">
        <v>19</v>
      </c>
      <c r="D41" s="83">
        <v>1</v>
      </c>
      <c r="E41" s="83">
        <v>0</v>
      </c>
      <c r="F41" s="83">
        <v>1</v>
      </c>
      <c r="G41" s="363">
        <v>1420.3571428571429</v>
      </c>
      <c r="H41" s="363">
        <v>0</v>
      </c>
      <c r="I41" s="398">
        <v>1420.3571428571429</v>
      </c>
    </row>
    <row r="42" spans="1:9" x14ac:dyDescent="0.35">
      <c r="A42" s="83">
        <v>4303509</v>
      </c>
      <c r="B42" s="83" t="s">
        <v>331</v>
      </c>
      <c r="C42" s="83" t="s">
        <v>13</v>
      </c>
      <c r="D42" s="83">
        <v>1</v>
      </c>
      <c r="E42" s="83">
        <v>0</v>
      </c>
      <c r="F42" s="83">
        <v>1</v>
      </c>
      <c r="G42" s="363">
        <v>1280.909090909091</v>
      </c>
      <c r="H42" s="363">
        <v>0</v>
      </c>
      <c r="I42" s="398">
        <v>1280.909090909091</v>
      </c>
    </row>
    <row r="43" spans="1:9" x14ac:dyDescent="0.35">
      <c r="A43" s="83">
        <v>4104303</v>
      </c>
      <c r="B43" s="83" t="s">
        <v>332</v>
      </c>
      <c r="C43" s="83" t="s">
        <v>12</v>
      </c>
      <c r="D43" s="83">
        <v>1</v>
      </c>
      <c r="E43" s="83">
        <v>0</v>
      </c>
      <c r="F43" s="83">
        <v>1</v>
      </c>
      <c r="G43" s="363">
        <v>1609.2857142857142</v>
      </c>
      <c r="H43" s="363">
        <v>0</v>
      </c>
      <c r="I43" s="398">
        <v>1609.2857142857142</v>
      </c>
    </row>
    <row r="44" spans="1:9" x14ac:dyDescent="0.35">
      <c r="A44" s="83">
        <v>4118204</v>
      </c>
      <c r="B44" s="83" t="s">
        <v>333</v>
      </c>
      <c r="C44" s="83" t="s">
        <v>12</v>
      </c>
      <c r="D44" s="83">
        <v>1</v>
      </c>
      <c r="E44" s="83">
        <v>0</v>
      </c>
      <c r="F44" s="83">
        <v>1</v>
      </c>
      <c r="G44" s="363">
        <v>1609.2857142857142</v>
      </c>
      <c r="H44" s="363">
        <v>0</v>
      </c>
      <c r="I44" s="398">
        <v>1609.2857142857142</v>
      </c>
    </row>
    <row r="45" spans="1:9" x14ac:dyDescent="0.35">
      <c r="A45" s="83">
        <v>4115200</v>
      </c>
      <c r="B45" s="83" t="s">
        <v>334</v>
      </c>
      <c r="C45" s="83" t="s">
        <v>12</v>
      </c>
      <c r="D45" s="83">
        <v>3</v>
      </c>
      <c r="E45" s="83">
        <v>0</v>
      </c>
      <c r="F45" s="83">
        <v>3</v>
      </c>
      <c r="G45" s="363">
        <v>4827.8571428571431</v>
      </c>
      <c r="H45" s="363">
        <v>0</v>
      </c>
      <c r="I45" s="398">
        <v>4827.8571428571431</v>
      </c>
    </row>
    <row r="46" spans="1:9" x14ac:dyDescent="0.35">
      <c r="A46" s="83">
        <v>4306106</v>
      </c>
      <c r="B46" s="83" t="s">
        <v>335</v>
      </c>
      <c r="C46" s="83" t="s">
        <v>13</v>
      </c>
      <c r="D46" s="83">
        <v>2</v>
      </c>
      <c r="E46" s="83">
        <v>0</v>
      </c>
      <c r="F46" s="83">
        <v>2</v>
      </c>
      <c r="G46" s="363">
        <v>2561.818181818182</v>
      </c>
      <c r="H46" s="363">
        <v>0</v>
      </c>
      <c r="I46" s="398">
        <v>2561.818181818182</v>
      </c>
    </row>
    <row r="47" spans="1:9" x14ac:dyDescent="0.35">
      <c r="A47" s="83">
        <v>2304400</v>
      </c>
      <c r="B47" s="83" t="s">
        <v>336</v>
      </c>
      <c r="C47" s="83" t="s">
        <v>55</v>
      </c>
      <c r="D47" s="83">
        <v>0</v>
      </c>
      <c r="E47" s="83">
        <v>1</v>
      </c>
      <c r="F47" s="83">
        <v>1</v>
      </c>
      <c r="G47" s="363">
        <v>0</v>
      </c>
      <c r="H47" s="363">
        <v>100</v>
      </c>
      <c r="I47" s="398">
        <v>100</v>
      </c>
    </row>
    <row r="48" spans="1:9" x14ac:dyDescent="0.35">
      <c r="A48" s="83">
        <v>4104808</v>
      </c>
      <c r="B48" s="83" t="s">
        <v>337</v>
      </c>
      <c r="C48" s="83" t="s">
        <v>12</v>
      </c>
      <c r="D48" s="83">
        <v>2</v>
      </c>
      <c r="E48" s="83">
        <v>0</v>
      </c>
      <c r="F48" s="83">
        <v>2</v>
      </c>
      <c r="G48" s="363">
        <v>3218.5714285714284</v>
      </c>
      <c r="H48" s="363">
        <v>0</v>
      </c>
      <c r="I48" s="398">
        <v>3218.5714285714284</v>
      </c>
    </row>
    <row r="49" spans="1:9" x14ac:dyDescent="0.35">
      <c r="A49" s="83">
        <v>4109401</v>
      </c>
      <c r="B49" s="83" t="s">
        <v>338</v>
      </c>
      <c r="C49" s="83" t="s">
        <v>12</v>
      </c>
      <c r="D49" s="83">
        <v>1</v>
      </c>
      <c r="E49" s="83">
        <v>0</v>
      </c>
      <c r="F49" s="83">
        <v>1</v>
      </c>
      <c r="G49" s="363">
        <v>1609.2857142857142</v>
      </c>
      <c r="H49" s="363">
        <v>0</v>
      </c>
      <c r="I49" s="398">
        <v>1609.2857142857142</v>
      </c>
    </row>
    <row r="50" spans="1:9" x14ac:dyDescent="0.35">
      <c r="A50" s="83">
        <v>4105300</v>
      </c>
      <c r="B50" s="83" t="s">
        <v>339</v>
      </c>
      <c r="C50" s="83" t="s">
        <v>12</v>
      </c>
      <c r="D50" s="83">
        <v>1</v>
      </c>
      <c r="E50" s="83">
        <v>0</v>
      </c>
      <c r="F50" s="83">
        <v>1</v>
      </c>
      <c r="G50" s="363">
        <v>1609.2857142857142</v>
      </c>
      <c r="H50" s="363">
        <v>0</v>
      </c>
      <c r="I50" s="398">
        <v>1609.2857142857142</v>
      </c>
    </row>
    <row r="51" spans="1:9" x14ac:dyDescent="0.35">
      <c r="A51" s="83">
        <v>4204202</v>
      </c>
      <c r="B51" s="83" t="s">
        <v>340</v>
      </c>
      <c r="C51" s="83" t="s">
        <v>14</v>
      </c>
      <c r="D51" s="83">
        <v>1</v>
      </c>
      <c r="E51" s="83">
        <v>0</v>
      </c>
      <c r="F51" s="83">
        <v>1</v>
      </c>
      <c r="G51" s="363">
        <v>1250</v>
      </c>
      <c r="H51" s="363">
        <v>0</v>
      </c>
      <c r="I51" s="398">
        <v>1250</v>
      </c>
    </row>
    <row r="52" spans="1:9" x14ac:dyDescent="0.35">
      <c r="A52" s="83">
        <v>4103453</v>
      </c>
      <c r="B52" s="83" t="s">
        <v>341</v>
      </c>
      <c r="C52" s="83" t="s">
        <v>12</v>
      </c>
      <c r="D52" s="83">
        <v>1</v>
      </c>
      <c r="E52" s="83">
        <v>0</v>
      </c>
      <c r="F52" s="83">
        <v>1</v>
      </c>
      <c r="G52" s="363">
        <v>1609.2857142857142</v>
      </c>
      <c r="H52" s="363">
        <v>0</v>
      </c>
      <c r="I52" s="398">
        <v>1609.2857142857142</v>
      </c>
    </row>
    <row r="53" spans="1:9" x14ac:dyDescent="0.35">
      <c r="A53" s="83">
        <v>5006606</v>
      </c>
      <c r="B53" s="83" t="s">
        <v>342</v>
      </c>
      <c r="C53" s="83" t="s">
        <v>8</v>
      </c>
      <c r="D53" s="83">
        <v>1</v>
      </c>
      <c r="E53" s="83">
        <v>0</v>
      </c>
      <c r="F53" s="83">
        <v>1</v>
      </c>
      <c r="G53" s="363">
        <v>1635</v>
      </c>
      <c r="H53" s="363">
        <v>0</v>
      </c>
      <c r="I53" s="398">
        <v>1635</v>
      </c>
    </row>
    <row r="54" spans="1:9" x14ac:dyDescent="0.35">
      <c r="A54" s="83">
        <v>2211001</v>
      </c>
      <c r="B54" s="83" t="s">
        <v>343</v>
      </c>
      <c r="C54" s="83" t="s">
        <v>27</v>
      </c>
      <c r="D54" s="83">
        <v>1</v>
      </c>
      <c r="E54" s="83">
        <v>0</v>
      </c>
      <c r="F54" s="83">
        <v>1</v>
      </c>
      <c r="G54" s="363">
        <v>1400</v>
      </c>
      <c r="H54" s="363">
        <v>0</v>
      </c>
      <c r="I54" s="398">
        <v>1400</v>
      </c>
    </row>
    <row r="55" spans="1:9" x14ac:dyDescent="0.35">
      <c r="A55" s="83">
        <v>4309506</v>
      </c>
      <c r="B55" s="83" t="s">
        <v>344</v>
      </c>
      <c r="C55" s="83" t="s">
        <v>13</v>
      </c>
      <c r="D55" s="83">
        <v>3</v>
      </c>
      <c r="E55" s="83">
        <v>2</v>
      </c>
      <c r="F55" s="83">
        <v>5</v>
      </c>
      <c r="G55" s="363">
        <v>3842.727272727273</v>
      </c>
      <c r="H55" s="363">
        <v>1590</v>
      </c>
      <c r="I55" s="398">
        <v>5432.727272727273</v>
      </c>
    </row>
    <row r="56" spans="1:9" x14ac:dyDescent="0.35">
      <c r="A56" s="83">
        <v>4303004</v>
      </c>
      <c r="B56" s="83" t="s">
        <v>345</v>
      </c>
      <c r="C56" s="83" t="s">
        <v>13</v>
      </c>
      <c r="D56" s="83">
        <v>1</v>
      </c>
      <c r="E56" s="83">
        <v>0</v>
      </c>
      <c r="F56" s="83">
        <v>1</v>
      </c>
      <c r="G56" s="363">
        <v>1280.909090909091</v>
      </c>
      <c r="H56" s="363">
        <v>0</v>
      </c>
      <c r="I56" s="398">
        <v>1280.909090909091</v>
      </c>
    </row>
    <row r="57" spans="1:9" x14ac:dyDescent="0.35">
      <c r="A57" s="83">
        <v>3534609</v>
      </c>
      <c r="B57" s="83" t="s">
        <v>3896</v>
      </c>
      <c r="C57" s="83" t="s">
        <v>22</v>
      </c>
      <c r="D57" s="83">
        <v>1</v>
      </c>
      <c r="E57" s="83">
        <v>0</v>
      </c>
      <c r="F57" s="83">
        <v>1</v>
      </c>
      <c r="G57" s="363">
        <v>990.23076923076928</v>
      </c>
      <c r="H57" s="363">
        <v>0</v>
      </c>
      <c r="I57" s="398">
        <v>990.23076923076928</v>
      </c>
    </row>
    <row r="58" spans="1:9" x14ac:dyDescent="0.35">
      <c r="A58" s="83">
        <v>3506102</v>
      </c>
      <c r="B58" s="83" t="s">
        <v>346</v>
      </c>
      <c r="C58" s="83" t="s">
        <v>22</v>
      </c>
      <c r="D58" s="83">
        <v>1</v>
      </c>
      <c r="E58" s="83">
        <v>0</v>
      </c>
      <c r="F58" s="83">
        <v>1</v>
      </c>
      <c r="G58" s="363">
        <v>990.23076923076928</v>
      </c>
      <c r="H58" s="363">
        <v>0</v>
      </c>
      <c r="I58" s="398">
        <v>990.23076923076928</v>
      </c>
    </row>
    <row r="59" spans="1:9" x14ac:dyDescent="0.35">
      <c r="A59" s="83">
        <v>4103701</v>
      </c>
      <c r="B59" s="83" t="s">
        <v>347</v>
      </c>
      <c r="C59" s="83" t="s">
        <v>12</v>
      </c>
      <c r="D59" s="83">
        <v>3</v>
      </c>
      <c r="E59" s="83">
        <v>0</v>
      </c>
      <c r="F59" s="83">
        <v>3</v>
      </c>
      <c r="G59" s="363">
        <v>4827.8571428571431</v>
      </c>
      <c r="H59" s="363">
        <v>0</v>
      </c>
      <c r="I59" s="398">
        <v>4827.8571428571431</v>
      </c>
    </row>
    <row r="60" spans="1:9" x14ac:dyDescent="0.35">
      <c r="A60" s="83">
        <v>4101804</v>
      </c>
      <c r="B60" s="83" t="s">
        <v>348</v>
      </c>
      <c r="C60" s="83" t="s">
        <v>12</v>
      </c>
      <c r="D60" s="83">
        <v>1</v>
      </c>
      <c r="E60" s="83">
        <v>0</v>
      </c>
      <c r="F60" s="83">
        <v>1</v>
      </c>
      <c r="G60" s="363">
        <v>1609.2857142857142</v>
      </c>
      <c r="H60" s="363">
        <v>0</v>
      </c>
      <c r="I60" s="398">
        <v>1609.2857142857142</v>
      </c>
    </row>
    <row r="61" spans="1:9" x14ac:dyDescent="0.35">
      <c r="A61" s="83">
        <v>5211909</v>
      </c>
      <c r="B61" s="83" t="s">
        <v>349</v>
      </c>
      <c r="C61" s="83" t="s">
        <v>19</v>
      </c>
      <c r="D61" s="83">
        <v>1</v>
      </c>
      <c r="E61" s="83">
        <v>0</v>
      </c>
      <c r="F61" s="83">
        <v>1</v>
      </c>
      <c r="G61" s="363">
        <v>1420.3571428571429</v>
      </c>
      <c r="H61" s="363">
        <v>0</v>
      </c>
      <c r="I61" s="398">
        <v>1420.3571428571429</v>
      </c>
    </row>
    <row r="62" spans="1:9" x14ac:dyDescent="0.35">
      <c r="A62" s="83">
        <v>3535507</v>
      </c>
      <c r="B62" s="83" t="s">
        <v>350</v>
      </c>
      <c r="C62" s="83" t="s">
        <v>22</v>
      </c>
      <c r="D62" s="83">
        <v>0</v>
      </c>
      <c r="E62" s="83">
        <v>0</v>
      </c>
      <c r="F62" s="83">
        <v>0</v>
      </c>
      <c r="G62" s="363">
        <v>0</v>
      </c>
      <c r="H62" s="363">
        <v>0</v>
      </c>
      <c r="I62" s="398">
        <v>0</v>
      </c>
    </row>
    <row r="63" spans="1:9" x14ac:dyDescent="0.35">
      <c r="A63" s="83">
        <v>3518206</v>
      </c>
      <c r="B63" s="83" t="s">
        <v>351</v>
      </c>
      <c r="C63" s="83" t="s">
        <v>22</v>
      </c>
      <c r="D63" s="83">
        <v>0</v>
      </c>
      <c r="E63" s="83">
        <v>0</v>
      </c>
      <c r="F63" s="83">
        <v>0</v>
      </c>
      <c r="G63" s="363">
        <v>0</v>
      </c>
      <c r="H63" s="363">
        <v>0</v>
      </c>
      <c r="I63" s="398">
        <v>0</v>
      </c>
    </row>
    <row r="64" spans="1:9" x14ac:dyDescent="0.35">
      <c r="A64" s="83">
        <v>2611101</v>
      </c>
      <c r="B64" s="83" t="s">
        <v>352</v>
      </c>
      <c r="C64" s="83" t="s">
        <v>25</v>
      </c>
      <c r="D64" s="83">
        <v>0</v>
      </c>
      <c r="E64" s="83">
        <v>1</v>
      </c>
      <c r="F64" s="83">
        <v>1</v>
      </c>
      <c r="G64" s="363">
        <v>0</v>
      </c>
      <c r="H64" s="363">
        <v>400</v>
      </c>
      <c r="I64" s="398">
        <v>400</v>
      </c>
    </row>
    <row r="65" spans="1:9" x14ac:dyDescent="0.35">
      <c r="A65" s="83">
        <v>4322806</v>
      </c>
      <c r="B65" s="83" t="s">
        <v>353</v>
      </c>
      <c r="C65" s="83" t="s">
        <v>13</v>
      </c>
      <c r="D65" s="83">
        <v>1</v>
      </c>
      <c r="E65" s="83">
        <v>0</v>
      </c>
      <c r="F65" s="83">
        <v>1</v>
      </c>
      <c r="G65" s="363">
        <v>1280.909090909091</v>
      </c>
      <c r="H65" s="363">
        <v>0</v>
      </c>
      <c r="I65" s="398">
        <v>1280.909090909091</v>
      </c>
    </row>
    <row r="66" spans="1:9" x14ac:dyDescent="0.35">
      <c r="A66" s="83">
        <v>2914406</v>
      </c>
      <c r="B66" s="83" t="s">
        <v>354</v>
      </c>
      <c r="C66" s="83" t="s">
        <v>21</v>
      </c>
      <c r="D66" s="83">
        <v>1</v>
      </c>
      <c r="E66" s="83">
        <v>0</v>
      </c>
      <c r="F66" s="83">
        <v>1</v>
      </c>
      <c r="G66" s="363">
        <v>1622.75</v>
      </c>
      <c r="H66" s="363">
        <v>0</v>
      </c>
      <c r="I66" s="398">
        <v>1622.75</v>
      </c>
    </row>
    <row r="67" spans="1:9" x14ac:dyDescent="0.35">
      <c r="A67" s="83">
        <v>4307005</v>
      </c>
      <c r="B67" s="83" t="s">
        <v>355</v>
      </c>
      <c r="C67" s="83" t="s">
        <v>13</v>
      </c>
      <c r="D67" s="83">
        <v>1</v>
      </c>
      <c r="E67" s="83">
        <v>0</v>
      </c>
      <c r="F67" s="83">
        <v>1</v>
      </c>
      <c r="G67" s="363">
        <v>1280.909090909091</v>
      </c>
      <c r="H67" s="363">
        <v>0</v>
      </c>
      <c r="I67" s="398">
        <v>1280.909090909091</v>
      </c>
    </row>
    <row r="68" spans="1:9" x14ac:dyDescent="0.35">
      <c r="A68" s="83">
        <v>5217401</v>
      </c>
      <c r="B68" s="83" t="s">
        <v>356</v>
      </c>
      <c r="C68" s="83" t="s">
        <v>19</v>
      </c>
      <c r="D68" s="83">
        <v>1</v>
      </c>
      <c r="E68" s="83">
        <v>0</v>
      </c>
      <c r="F68" s="83">
        <v>1</v>
      </c>
      <c r="G68" s="363">
        <v>1420.3571428571429</v>
      </c>
      <c r="H68" s="363">
        <v>0</v>
      </c>
      <c r="I68" s="398">
        <v>1420.3571428571429</v>
      </c>
    </row>
    <row r="69" spans="1:9" x14ac:dyDescent="0.35">
      <c r="A69" s="83">
        <v>1100304</v>
      </c>
      <c r="B69" s="83" t="s">
        <v>357</v>
      </c>
      <c r="C69" s="83" t="s">
        <v>122</v>
      </c>
      <c r="D69" s="83">
        <v>1</v>
      </c>
      <c r="E69" s="83">
        <v>0</v>
      </c>
      <c r="F69" s="83">
        <v>1</v>
      </c>
      <c r="G69" s="363">
        <v>300</v>
      </c>
      <c r="H69" s="363">
        <v>0</v>
      </c>
      <c r="I69" s="398">
        <v>300</v>
      </c>
    </row>
    <row r="70" spans="1:9" x14ac:dyDescent="0.35">
      <c r="A70" s="83">
        <v>4105706</v>
      </c>
      <c r="B70" s="83" t="s">
        <v>358</v>
      </c>
      <c r="C70" s="83" t="s">
        <v>12</v>
      </c>
      <c r="D70" s="83">
        <v>1</v>
      </c>
      <c r="E70" s="83">
        <v>0</v>
      </c>
      <c r="F70" s="83">
        <v>1</v>
      </c>
      <c r="G70" s="363">
        <v>1609.2857142857142</v>
      </c>
      <c r="H70" s="363">
        <v>0</v>
      </c>
      <c r="I70" s="398">
        <v>1609.2857142857142</v>
      </c>
    </row>
    <row r="71" spans="1:9" x14ac:dyDescent="0.35">
      <c r="A71" s="83">
        <v>4311809</v>
      </c>
      <c r="B71" s="83" t="s">
        <v>359</v>
      </c>
      <c r="C71" s="83" t="s">
        <v>13</v>
      </c>
      <c r="D71" s="83">
        <v>1</v>
      </c>
      <c r="E71" s="83">
        <v>0</v>
      </c>
      <c r="F71" s="83">
        <v>1</v>
      </c>
      <c r="G71" s="363">
        <v>1280.909090909091</v>
      </c>
      <c r="H71" s="363">
        <v>0</v>
      </c>
      <c r="I71" s="398">
        <v>1280.909090909091</v>
      </c>
    </row>
    <row r="72" spans="1:9" x14ac:dyDescent="0.35">
      <c r="A72" s="83">
        <v>3103504</v>
      </c>
      <c r="B72" s="83" t="s">
        <v>360</v>
      </c>
      <c r="C72" s="83" t="s">
        <v>15</v>
      </c>
      <c r="D72" s="83">
        <v>1</v>
      </c>
      <c r="E72" s="83">
        <v>0</v>
      </c>
      <c r="F72" s="83">
        <v>1</v>
      </c>
      <c r="G72" s="363">
        <v>2275</v>
      </c>
      <c r="H72" s="363">
        <v>0</v>
      </c>
      <c r="I72" s="398">
        <v>2275</v>
      </c>
    </row>
    <row r="73" spans="1:9" x14ac:dyDescent="0.35">
      <c r="A73" s="83">
        <v>3506003</v>
      </c>
      <c r="B73" s="83" t="s">
        <v>361</v>
      </c>
      <c r="C73" s="83" t="s">
        <v>22</v>
      </c>
      <c r="D73" s="83">
        <v>1</v>
      </c>
      <c r="E73" s="83">
        <v>0</v>
      </c>
      <c r="F73" s="83">
        <v>1</v>
      </c>
      <c r="G73" s="363">
        <v>990.23076923076928</v>
      </c>
      <c r="H73" s="363">
        <v>0</v>
      </c>
      <c r="I73" s="398">
        <v>990.23076923076928</v>
      </c>
    </row>
    <row r="74" spans="1:9" x14ac:dyDescent="0.35">
      <c r="A74" s="83">
        <v>3547700</v>
      </c>
      <c r="B74" s="83" t="s">
        <v>362</v>
      </c>
      <c r="C74" s="83" t="s">
        <v>22</v>
      </c>
      <c r="D74" s="83">
        <v>0</v>
      </c>
      <c r="E74" s="83">
        <v>1</v>
      </c>
      <c r="F74" s="83">
        <v>1</v>
      </c>
      <c r="G74" s="363">
        <v>0</v>
      </c>
      <c r="H74" s="363">
        <v>1300</v>
      </c>
      <c r="I74" s="398">
        <v>1300</v>
      </c>
    </row>
    <row r="75" spans="1:9" x14ac:dyDescent="0.35">
      <c r="A75" s="83">
        <v>5003801</v>
      </c>
      <c r="B75" s="83" t="s">
        <v>363</v>
      </c>
      <c r="C75" s="83" t="s">
        <v>8</v>
      </c>
      <c r="D75" s="83">
        <v>0</v>
      </c>
      <c r="E75" s="83">
        <v>1</v>
      </c>
      <c r="F75" s="83">
        <v>1</v>
      </c>
      <c r="G75" s="363">
        <v>0</v>
      </c>
      <c r="H75" s="363">
        <v>1350</v>
      </c>
      <c r="I75" s="398">
        <v>1350</v>
      </c>
    </row>
    <row r="76" spans="1:9" x14ac:dyDescent="0.35">
      <c r="A76" s="83">
        <v>4109807</v>
      </c>
      <c r="B76" s="83" t="s">
        <v>364</v>
      </c>
      <c r="C76" s="83" t="s">
        <v>12</v>
      </c>
      <c r="D76" s="83">
        <v>0</v>
      </c>
      <c r="E76" s="83">
        <v>1</v>
      </c>
      <c r="F76" s="83">
        <v>1</v>
      </c>
      <c r="G76" s="363">
        <v>0</v>
      </c>
      <c r="H76" s="363">
        <v>975</v>
      </c>
      <c r="I76" s="398">
        <v>975</v>
      </c>
    </row>
    <row r="77" spans="1:9" x14ac:dyDescent="0.35">
      <c r="A77" s="83">
        <v>5001904</v>
      </c>
      <c r="B77" s="83" t="s">
        <v>5204</v>
      </c>
      <c r="C77" s="83" t="s">
        <v>8</v>
      </c>
      <c r="D77" s="83">
        <v>0</v>
      </c>
      <c r="E77" s="83">
        <v>1</v>
      </c>
      <c r="F77" s="83">
        <v>1</v>
      </c>
      <c r="G77" s="363">
        <v>0</v>
      </c>
      <c r="H77" s="363">
        <v>1350</v>
      </c>
      <c r="I77" s="398">
        <v>1350</v>
      </c>
    </row>
    <row r="78" spans="1:9" x14ac:dyDescent="0.35">
      <c r="A78" s="83">
        <v>3549409</v>
      </c>
      <c r="B78" s="83" t="s">
        <v>365</v>
      </c>
      <c r="C78" s="83" t="s">
        <v>22</v>
      </c>
      <c r="D78" s="83">
        <v>1</v>
      </c>
      <c r="E78" s="83">
        <v>0</v>
      </c>
      <c r="F78" s="83">
        <v>1</v>
      </c>
      <c r="G78" s="363">
        <v>990.23076923076928</v>
      </c>
      <c r="H78" s="363">
        <v>0</v>
      </c>
      <c r="I78" s="398">
        <v>990.23076923076928</v>
      </c>
    </row>
    <row r="79" spans="1:9" x14ac:dyDescent="0.35">
      <c r="A79" s="83">
        <v>4307708</v>
      </c>
      <c r="B79" s="83" t="s">
        <v>366</v>
      </c>
      <c r="C79" s="83" t="s">
        <v>13</v>
      </c>
      <c r="D79" s="83">
        <v>1</v>
      </c>
      <c r="E79" s="83">
        <v>0</v>
      </c>
      <c r="F79" s="83">
        <v>1</v>
      </c>
      <c r="G79" s="363">
        <v>1280.909090909091</v>
      </c>
      <c r="H79" s="363">
        <v>0</v>
      </c>
      <c r="I79" s="398">
        <v>1280.909090909091</v>
      </c>
    </row>
    <row r="80" spans="1:9" x14ac:dyDescent="0.35">
      <c r="A80" s="83">
        <v>4114609</v>
      </c>
      <c r="B80" s="83" t="s">
        <v>367</v>
      </c>
      <c r="C80" s="83" t="s">
        <v>12</v>
      </c>
      <c r="D80" s="83">
        <v>0</v>
      </c>
      <c r="E80" s="83">
        <v>1</v>
      </c>
      <c r="F80" s="83">
        <v>1</v>
      </c>
      <c r="G80" s="363">
        <v>0</v>
      </c>
      <c r="H80" s="363">
        <v>975</v>
      </c>
      <c r="I80" s="398">
        <v>975</v>
      </c>
    </row>
    <row r="81" spans="1:9" x14ac:dyDescent="0.35">
      <c r="A81" s="83">
        <v>4309001</v>
      </c>
      <c r="B81" s="83" t="s">
        <v>368</v>
      </c>
      <c r="C81" s="83" t="s">
        <v>13</v>
      </c>
      <c r="D81" s="83">
        <v>1</v>
      </c>
      <c r="E81" s="83">
        <v>0</v>
      </c>
      <c r="F81" s="83">
        <v>1</v>
      </c>
      <c r="G81" s="363">
        <v>1280.909090909091</v>
      </c>
      <c r="H81" s="363">
        <v>0</v>
      </c>
      <c r="I81" s="398">
        <v>1280.909090909091</v>
      </c>
    </row>
  </sheetData>
  <pageMargins left="0.7" right="0.7" top="0.78740157499999996" bottom="0.78740157499999996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workbookViewId="0">
      <selection activeCell="D1" sqref="D1"/>
    </sheetView>
  </sheetViews>
  <sheetFormatPr baseColWidth="10" defaultRowHeight="12.75" x14ac:dyDescent="0.35"/>
  <cols>
    <col min="4" max="4" width="14.3984375" bestFit="1" customWidth="1"/>
    <col min="6" max="6" width="12.73046875" bestFit="1" customWidth="1"/>
    <col min="7" max="7" width="12.3984375" customWidth="1"/>
    <col min="8" max="8" width="13.3984375" customWidth="1"/>
    <col min="9" max="9" width="14.86328125" customWidth="1"/>
    <col min="10" max="12" width="14" customWidth="1"/>
  </cols>
  <sheetData>
    <row r="1" spans="1:12" ht="13.15" x14ac:dyDescent="0.4">
      <c r="A1" s="401" t="s">
        <v>5627</v>
      </c>
      <c r="B1" s="401" t="s">
        <v>5628</v>
      </c>
      <c r="C1" s="402" t="s">
        <v>5629</v>
      </c>
      <c r="D1" s="418" t="s">
        <v>5646</v>
      </c>
      <c r="E1" s="418" t="s">
        <v>5647</v>
      </c>
      <c r="F1" s="418" t="s">
        <v>5648</v>
      </c>
      <c r="G1" s="387" t="s">
        <v>5639</v>
      </c>
      <c r="H1" s="387" t="s">
        <v>5640</v>
      </c>
      <c r="I1" s="387" t="s">
        <v>5649</v>
      </c>
      <c r="J1" s="389" t="s">
        <v>5641</v>
      </c>
      <c r="K1" s="389" t="s">
        <v>5642</v>
      </c>
      <c r="L1" s="389" t="s">
        <v>5650</v>
      </c>
    </row>
    <row r="2" spans="1:12" x14ac:dyDescent="0.35">
      <c r="A2" s="83">
        <v>5107602</v>
      </c>
      <c r="B2" s="83" t="s">
        <v>292</v>
      </c>
      <c r="C2" s="83" t="s">
        <v>11</v>
      </c>
      <c r="D2" s="83">
        <v>2</v>
      </c>
      <c r="E2" s="83">
        <v>0</v>
      </c>
      <c r="F2" s="83">
        <v>2</v>
      </c>
      <c r="G2" s="398">
        <v>1575</v>
      </c>
      <c r="H2" s="398">
        <v>0</v>
      </c>
      <c r="I2" s="398">
        <v>1575</v>
      </c>
      <c r="J2" s="398">
        <v>1202.5</v>
      </c>
      <c r="K2" s="398">
        <v>0</v>
      </c>
      <c r="L2" s="398">
        <v>1202.5</v>
      </c>
    </row>
    <row r="3" spans="1:12" x14ac:dyDescent="0.35">
      <c r="A3" s="83">
        <v>3170206</v>
      </c>
      <c r="B3" s="83" t="s">
        <v>294</v>
      </c>
      <c r="C3" s="83" t="s">
        <v>15</v>
      </c>
      <c r="D3" s="83">
        <v>3</v>
      </c>
      <c r="E3" s="83">
        <v>0</v>
      </c>
      <c r="F3" s="83">
        <v>3</v>
      </c>
      <c r="G3" s="398">
        <v>1300</v>
      </c>
      <c r="H3" s="398">
        <v>0</v>
      </c>
      <c r="I3" s="398">
        <v>1300</v>
      </c>
      <c r="J3" s="398">
        <v>905</v>
      </c>
      <c r="K3" s="398">
        <v>0</v>
      </c>
      <c r="L3" s="398">
        <v>905</v>
      </c>
    </row>
    <row r="4" spans="1:12" x14ac:dyDescent="0.35">
      <c r="A4" s="83">
        <v>5002704</v>
      </c>
      <c r="B4" s="83" t="s">
        <v>293</v>
      </c>
      <c r="C4" s="83" t="s">
        <v>8</v>
      </c>
      <c r="D4" s="83">
        <v>1</v>
      </c>
      <c r="E4" s="83">
        <v>1</v>
      </c>
      <c r="F4" s="83">
        <v>2</v>
      </c>
      <c r="G4" s="398">
        <v>475</v>
      </c>
      <c r="H4" s="398">
        <v>174</v>
      </c>
      <c r="I4" s="398">
        <v>649</v>
      </c>
      <c r="J4" s="398">
        <v>136.5</v>
      </c>
      <c r="K4" s="398">
        <v>150</v>
      </c>
      <c r="L4" s="398">
        <v>286.5</v>
      </c>
    </row>
    <row r="5" spans="1:12" x14ac:dyDescent="0.35">
      <c r="A5" s="83">
        <v>4209003</v>
      </c>
      <c r="B5" s="83" t="s">
        <v>295</v>
      </c>
      <c r="C5" s="83" t="s">
        <v>14</v>
      </c>
      <c r="D5" s="83">
        <v>1</v>
      </c>
      <c r="E5" s="83">
        <v>0</v>
      </c>
      <c r="F5" s="83">
        <v>1</v>
      </c>
      <c r="G5" s="398">
        <v>274</v>
      </c>
      <c r="H5" s="398">
        <v>0</v>
      </c>
      <c r="I5" s="398">
        <v>274</v>
      </c>
      <c r="J5" s="398">
        <v>99.5</v>
      </c>
      <c r="K5" s="398">
        <v>0</v>
      </c>
      <c r="L5" s="398">
        <v>99.5</v>
      </c>
    </row>
    <row r="6" spans="1:12" x14ac:dyDescent="0.35">
      <c r="A6" s="83">
        <v>5100300</v>
      </c>
      <c r="B6" s="83" t="s">
        <v>297</v>
      </c>
      <c r="C6" s="83" t="s">
        <v>11</v>
      </c>
      <c r="D6" s="83">
        <v>1</v>
      </c>
      <c r="E6" s="83">
        <v>1</v>
      </c>
      <c r="F6" s="83">
        <v>2</v>
      </c>
      <c r="G6" s="398">
        <v>787.5</v>
      </c>
      <c r="H6" s="398">
        <v>113</v>
      </c>
      <c r="I6" s="398">
        <v>900.5</v>
      </c>
      <c r="J6" s="398">
        <v>601.25</v>
      </c>
      <c r="K6" s="398">
        <v>0</v>
      </c>
      <c r="L6" s="398">
        <v>601.25</v>
      </c>
    </row>
    <row r="7" spans="1:12" x14ac:dyDescent="0.35">
      <c r="A7" s="83">
        <v>5002407</v>
      </c>
      <c r="B7" s="83" t="s">
        <v>5209</v>
      </c>
      <c r="C7" s="83" t="s">
        <v>8</v>
      </c>
      <c r="D7" s="83">
        <v>0</v>
      </c>
      <c r="E7" s="83">
        <v>1</v>
      </c>
      <c r="F7" s="83">
        <v>1</v>
      </c>
      <c r="G7" s="398">
        <v>0</v>
      </c>
      <c r="H7" s="398">
        <v>174</v>
      </c>
      <c r="I7" s="398">
        <v>174</v>
      </c>
      <c r="J7" s="398">
        <v>0</v>
      </c>
      <c r="K7" s="398">
        <v>150</v>
      </c>
      <c r="L7" s="398">
        <v>150</v>
      </c>
    </row>
    <row r="8" spans="1:12" x14ac:dyDescent="0.35">
      <c r="A8" s="83">
        <v>2109007</v>
      </c>
      <c r="B8" s="83" t="s">
        <v>300</v>
      </c>
      <c r="C8" s="83" t="s">
        <v>103</v>
      </c>
      <c r="D8" s="83">
        <v>1</v>
      </c>
      <c r="E8" s="83">
        <v>0</v>
      </c>
      <c r="F8" s="83">
        <v>1</v>
      </c>
      <c r="G8" s="398">
        <v>300</v>
      </c>
      <c r="H8" s="398">
        <v>0</v>
      </c>
      <c r="I8" s="398">
        <v>300</v>
      </c>
      <c r="J8" s="398">
        <v>300</v>
      </c>
      <c r="K8" s="398">
        <v>0</v>
      </c>
      <c r="L8" s="398">
        <v>300</v>
      </c>
    </row>
    <row r="9" spans="1:12" x14ac:dyDescent="0.35">
      <c r="A9" s="83">
        <v>3542206</v>
      </c>
      <c r="B9" s="83" t="s">
        <v>299</v>
      </c>
      <c r="C9" s="83" t="s">
        <v>22</v>
      </c>
      <c r="D9" s="83">
        <v>1</v>
      </c>
      <c r="E9" s="83">
        <v>1</v>
      </c>
      <c r="F9" s="83">
        <v>2</v>
      </c>
      <c r="G9" s="398">
        <v>286.07142857142856</v>
      </c>
      <c r="H9" s="398">
        <v>432</v>
      </c>
      <c r="I9" s="398">
        <v>718.07142857142856</v>
      </c>
      <c r="J9" s="398">
        <v>182.14285714285714</v>
      </c>
      <c r="K9" s="398">
        <v>430</v>
      </c>
      <c r="L9" s="398">
        <v>612.14285714285711</v>
      </c>
    </row>
    <row r="10" spans="1:12" x14ac:dyDescent="0.35">
      <c r="A10" s="83">
        <v>4314100</v>
      </c>
      <c r="B10" s="83" t="s">
        <v>306</v>
      </c>
      <c r="C10" s="83" t="s">
        <v>13</v>
      </c>
      <c r="D10" s="83">
        <v>0</v>
      </c>
      <c r="E10" s="83">
        <v>2</v>
      </c>
      <c r="F10" s="83">
        <v>2</v>
      </c>
      <c r="G10" s="398">
        <v>0</v>
      </c>
      <c r="H10" s="398">
        <v>350</v>
      </c>
      <c r="I10" s="398">
        <v>350</v>
      </c>
      <c r="J10" s="398">
        <v>0</v>
      </c>
      <c r="K10" s="398">
        <v>426.5</v>
      </c>
      <c r="L10" s="398">
        <v>426.5</v>
      </c>
    </row>
    <row r="11" spans="1:12" x14ac:dyDescent="0.35">
      <c r="A11" s="83">
        <v>3534302</v>
      </c>
      <c r="B11" s="83" t="s">
        <v>309</v>
      </c>
      <c r="C11" s="83" t="s">
        <v>22</v>
      </c>
      <c r="D11" s="83">
        <v>2</v>
      </c>
      <c r="E11" s="83">
        <v>0</v>
      </c>
      <c r="F11" s="83">
        <v>2</v>
      </c>
      <c r="G11" s="398">
        <v>572.14285714285711</v>
      </c>
      <c r="H11" s="398">
        <v>0</v>
      </c>
      <c r="I11" s="398">
        <v>572.14285714285711</v>
      </c>
      <c r="J11" s="398">
        <v>364.28571428571428</v>
      </c>
      <c r="K11" s="398">
        <v>0</v>
      </c>
      <c r="L11" s="398">
        <v>364.28571428571428</v>
      </c>
    </row>
    <row r="12" spans="1:12" x14ac:dyDescent="0.35">
      <c r="A12" s="83">
        <v>5201108</v>
      </c>
      <c r="B12" s="83" t="s">
        <v>310</v>
      </c>
      <c r="C12" s="83" t="s">
        <v>19</v>
      </c>
      <c r="D12" s="83">
        <v>2</v>
      </c>
      <c r="E12" s="83">
        <v>0</v>
      </c>
      <c r="F12" s="83">
        <v>2</v>
      </c>
      <c r="G12" s="398">
        <v>737.5</v>
      </c>
      <c r="H12" s="398">
        <v>0</v>
      </c>
      <c r="I12" s="398">
        <v>737.5</v>
      </c>
      <c r="J12" s="398">
        <v>781.75</v>
      </c>
      <c r="K12" s="398">
        <v>0</v>
      </c>
      <c r="L12" s="398">
        <v>781.75</v>
      </c>
    </row>
    <row r="13" spans="1:12" x14ac:dyDescent="0.35">
      <c r="A13" s="83">
        <v>4219309</v>
      </c>
      <c r="B13" s="83" t="s">
        <v>312</v>
      </c>
      <c r="C13" s="83" t="s">
        <v>14</v>
      </c>
      <c r="D13" s="83">
        <v>0</v>
      </c>
      <c r="E13" s="83">
        <v>1</v>
      </c>
      <c r="F13" s="83">
        <v>1</v>
      </c>
      <c r="G13" s="398">
        <v>0</v>
      </c>
      <c r="H13" s="398">
        <v>150</v>
      </c>
      <c r="I13" s="398">
        <v>150</v>
      </c>
      <c r="J13" s="398">
        <v>0</v>
      </c>
      <c r="K13" s="398">
        <v>150</v>
      </c>
      <c r="L13" s="398">
        <v>150</v>
      </c>
    </row>
    <row r="14" spans="1:12" x14ac:dyDescent="0.35">
      <c r="A14" s="83">
        <v>4118204</v>
      </c>
      <c r="B14" s="83" t="s">
        <v>333</v>
      </c>
      <c r="C14" s="83" t="s">
        <v>12</v>
      </c>
      <c r="D14" s="83">
        <v>1</v>
      </c>
      <c r="E14" s="83">
        <v>0</v>
      </c>
      <c r="F14" s="83">
        <v>1</v>
      </c>
      <c r="G14" s="398">
        <v>580</v>
      </c>
      <c r="H14" s="398">
        <v>0</v>
      </c>
      <c r="I14" s="398">
        <v>580</v>
      </c>
      <c r="J14" s="398">
        <v>263.66666666666669</v>
      </c>
      <c r="K14" s="398">
        <v>0</v>
      </c>
      <c r="L14" s="398">
        <v>263.66666666666669</v>
      </c>
    </row>
    <row r="15" spans="1:12" x14ac:dyDescent="0.35">
      <c r="A15" s="83">
        <v>2919553</v>
      </c>
      <c r="B15" s="83" t="s">
        <v>315</v>
      </c>
      <c r="C15" s="83" t="s">
        <v>21</v>
      </c>
      <c r="D15" s="83">
        <v>1</v>
      </c>
      <c r="E15" s="83">
        <v>0</v>
      </c>
      <c r="F15" s="83">
        <v>1</v>
      </c>
      <c r="G15" s="398">
        <v>363.33333333333331</v>
      </c>
      <c r="H15" s="398">
        <v>0</v>
      </c>
      <c r="I15" s="398">
        <v>363.33333333333331</v>
      </c>
      <c r="J15" s="398">
        <v>323</v>
      </c>
      <c r="K15" s="398">
        <v>0</v>
      </c>
      <c r="L15" s="398">
        <v>323</v>
      </c>
    </row>
    <row r="16" spans="1:12" x14ac:dyDescent="0.35">
      <c r="A16" s="83">
        <v>3534708</v>
      </c>
      <c r="B16" s="83" t="s">
        <v>3897</v>
      </c>
      <c r="C16" s="83" t="s">
        <v>22</v>
      </c>
      <c r="D16" s="83">
        <v>0</v>
      </c>
      <c r="E16" s="83">
        <v>1</v>
      </c>
      <c r="F16" s="83">
        <v>1</v>
      </c>
      <c r="G16" s="398">
        <v>0</v>
      </c>
      <c r="H16" s="398">
        <v>432</v>
      </c>
      <c r="I16" s="398">
        <v>432</v>
      </c>
      <c r="J16" s="398">
        <v>0</v>
      </c>
      <c r="K16" s="398">
        <v>430</v>
      </c>
      <c r="L16" s="398">
        <v>430</v>
      </c>
    </row>
    <row r="17" spans="1:12" x14ac:dyDescent="0.35">
      <c r="A17" s="83">
        <v>3550308</v>
      </c>
      <c r="B17" s="83" t="s">
        <v>4059</v>
      </c>
      <c r="C17" s="83" t="s">
        <v>22</v>
      </c>
      <c r="D17" s="83">
        <v>1</v>
      </c>
      <c r="E17" s="83">
        <v>0</v>
      </c>
      <c r="F17" s="83">
        <v>1</v>
      </c>
      <c r="G17" s="398">
        <v>286.07142857142856</v>
      </c>
      <c r="H17" s="398">
        <v>0</v>
      </c>
      <c r="I17" s="398">
        <v>286.07142857142856</v>
      </c>
      <c r="J17" s="398">
        <v>182.14285714285714</v>
      </c>
      <c r="K17" s="398">
        <v>0</v>
      </c>
      <c r="L17" s="398">
        <v>182.14285714285714</v>
      </c>
    </row>
    <row r="18" spans="1:12" x14ac:dyDescent="0.35">
      <c r="A18" s="83">
        <v>2607208</v>
      </c>
      <c r="B18" s="83" t="s">
        <v>1877</v>
      </c>
      <c r="C18" s="83" t="s">
        <v>25</v>
      </c>
      <c r="D18" s="83">
        <v>1</v>
      </c>
      <c r="E18" s="83">
        <v>0</v>
      </c>
      <c r="F18" s="83">
        <v>1</v>
      </c>
      <c r="G18" s="398">
        <v>490</v>
      </c>
      <c r="H18" s="398">
        <v>0</v>
      </c>
      <c r="I18" s="398">
        <v>490</v>
      </c>
      <c r="J18" s="398">
        <v>222</v>
      </c>
      <c r="K18" s="398">
        <v>0</v>
      </c>
      <c r="L18" s="398">
        <v>222</v>
      </c>
    </row>
    <row r="19" spans="1:12" x14ac:dyDescent="0.35">
      <c r="A19" s="83">
        <v>4205902</v>
      </c>
      <c r="B19" s="83" t="s">
        <v>4567</v>
      </c>
      <c r="C19" s="83" t="s">
        <v>14</v>
      </c>
      <c r="D19" s="83">
        <v>0</v>
      </c>
      <c r="E19" s="83">
        <v>0</v>
      </c>
      <c r="F19" s="83">
        <v>0</v>
      </c>
      <c r="G19" s="398">
        <v>0</v>
      </c>
      <c r="H19" s="398">
        <v>0</v>
      </c>
      <c r="I19" s="398">
        <v>0</v>
      </c>
      <c r="J19" s="398">
        <v>0</v>
      </c>
      <c r="K19" s="398">
        <v>0</v>
      </c>
      <c r="L19" s="398">
        <v>0</v>
      </c>
    </row>
    <row r="20" spans="1:12" x14ac:dyDescent="0.35">
      <c r="A20" s="83">
        <v>5212501</v>
      </c>
      <c r="B20" s="83" t="s">
        <v>319</v>
      </c>
      <c r="C20" s="83" t="s">
        <v>19</v>
      </c>
      <c r="D20" s="83">
        <v>1</v>
      </c>
      <c r="E20" s="83">
        <v>0</v>
      </c>
      <c r="F20" s="83">
        <v>1</v>
      </c>
      <c r="G20" s="398">
        <v>368.75</v>
      </c>
      <c r="H20" s="398">
        <v>0</v>
      </c>
      <c r="I20" s="398">
        <v>368.75</v>
      </c>
      <c r="J20" s="398">
        <v>390.875</v>
      </c>
      <c r="K20" s="398">
        <v>0</v>
      </c>
      <c r="L20" s="398">
        <v>390.875</v>
      </c>
    </row>
    <row r="21" spans="1:12" x14ac:dyDescent="0.35">
      <c r="A21" s="83">
        <v>4307708</v>
      </c>
      <c r="B21" s="83" t="s">
        <v>366</v>
      </c>
      <c r="C21" s="83" t="s">
        <v>13</v>
      </c>
      <c r="D21" s="83">
        <v>0</v>
      </c>
      <c r="E21" s="83">
        <v>0</v>
      </c>
      <c r="F21" s="83">
        <v>0</v>
      </c>
      <c r="G21" s="398">
        <v>0</v>
      </c>
      <c r="H21" s="398">
        <v>0</v>
      </c>
      <c r="I21" s="398">
        <v>0</v>
      </c>
      <c r="J21" s="398">
        <v>0</v>
      </c>
      <c r="K21" s="398">
        <v>0</v>
      </c>
      <c r="L21" s="398">
        <v>0</v>
      </c>
    </row>
    <row r="22" spans="1:12" x14ac:dyDescent="0.35">
      <c r="A22" s="83">
        <v>4317202</v>
      </c>
      <c r="B22" s="83" t="s">
        <v>321</v>
      </c>
      <c r="C22" s="83" t="s">
        <v>13</v>
      </c>
      <c r="D22" s="83">
        <v>1</v>
      </c>
      <c r="E22" s="83">
        <v>0</v>
      </c>
      <c r="F22" s="83">
        <v>1</v>
      </c>
      <c r="G22" s="398">
        <v>286.66666666666669</v>
      </c>
      <c r="H22" s="398">
        <v>0</v>
      </c>
      <c r="I22" s="398">
        <v>286.66666666666669</v>
      </c>
      <c r="J22" s="398">
        <v>186.66666666666666</v>
      </c>
      <c r="K22" s="398">
        <v>0</v>
      </c>
      <c r="L22" s="398">
        <v>186.66666666666666</v>
      </c>
    </row>
    <row r="23" spans="1:12" x14ac:dyDescent="0.35">
      <c r="A23" s="83">
        <v>5211503</v>
      </c>
      <c r="B23" s="83" t="s">
        <v>325</v>
      </c>
      <c r="C23" s="83" t="s">
        <v>19</v>
      </c>
      <c r="D23" s="83">
        <v>1</v>
      </c>
      <c r="E23" s="83">
        <v>0</v>
      </c>
      <c r="F23" s="83">
        <v>1</v>
      </c>
      <c r="G23" s="398">
        <v>368.75</v>
      </c>
      <c r="H23" s="398">
        <v>0</v>
      </c>
      <c r="I23" s="398">
        <v>368.75</v>
      </c>
      <c r="J23" s="398">
        <v>390.875</v>
      </c>
      <c r="K23" s="398">
        <v>0</v>
      </c>
      <c r="L23" s="398">
        <v>390.875</v>
      </c>
    </row>
    <row r="24" spans="1:12" x14ac:dyDescent="0.35">
      <c r="A24" s="83">
        <v>3528403</v>
      </c>
      <c r="B24" s="83" t="s">
        <v>3828</v>
      </c>
      <c r="C24" s="83" t="s">
        <v>22</v>
      </c>
      <c r="D24" s="83">
        <v>0</v>
      </c>
      <c r="E24" s="83">
        <v>0</v>
      </c>
      <c r="F24" s="83">
        <v>0</v>
      </c>
      <c r="G24" s="398">
        <v>0</v>
      </c>
      <c r="H24" s="398">
        <v>0</v>
      </c>
      <c r="I24" s="398">
        <v>0</v>
      </c>
      <c r="J24" s="398">
        <v>0</v>
      </c>
      <c r="K24" s="398">
        <v>0</v>
      </c>
      <c r="L24" s="398">
        <v>0</v>
      </c>
    </row>
    <row r="25" spans="1:12" x14ac:dyDescent="0.35">
      <c r="A25" s="83">
        <v>4119905</v>
      </c>
      <c r="B25" s="83" t="s">
        <v>317</v>
      </c>
      <c r="C25" s="83" t="s">
        <v>12</v>
      </c>
      <c r="D25" s="83">
        <v>1</v>
      </c>
      <c r="E25" s="83">
        <v>1</v>
      </c>
      <c r="F25" s="83">
        <v>2</v>
      </c>
      <c r="G25" s="398">
        <v>580</v>
      </c>
      <c r="H25" s="398">
        <v>183.33333333333334</v>
      </c>
      <c r="I25" s="398">
        <v>763.33333333333337</v>
      </c>
      <c r="J25" s="398">
        <v>263.66666666666669</v>
      </c>
      <c r="K25" s="398">
        <v>150</v>
      </c>
      <c r="L25" s="398">
        <v>413.66666666666669</v>
      </c>
    </row>
    <row r="26" spans="1:12" x14ac:dyDescent="0.35">
      <c r="A26" s="83">
        <v>5218805</v>
      </c>
      <c r="B26" s="83" t="s">
        <v>311</v>
      </c>
      <c r="C26" s="83" t="s">
        <v>19</v>
      </c>
      <c r="D26" s="83">
        <v>2</v>
      </c>
      <c r="E26" s="83">
        <v>0</v>
      </c>
      <c r="F26" s="83">
        <v>2</v>
      </c>
      <c r="G26" s="398">
        <v>737.5</v>
      </c>
      <c r="H26" s="398">
        <v>0</v>
      </c>
      <c r="I26" s="398">
        <v>737.5</v>
      </c>
      <c r="J26" s="398">
        <v>781.75</v>
      </c>
      <c r="K26" s="398">
        <v>0</v>
      </c>
      <c r="L26" s="398">
        <v>781.75</v>
      </c>
    </row>
    <row r="27" spans="1:12" x14ac:dyDescent="0.35">
      <c r="A27" s="83">
        <v>5107040</v>
      </c>
      <c r="B27" s="83" t="s">
        <v>327</v>
      </c>
      <c r="C27" s="83" t="s">
        <v>11</v>
      </c>
      <c r="D27" s="83">
        <v>1</v>
      </c>
      <c r="E27" s="83">
        <v>0</v>
      </c>
      <c r="F27" s="83">
        <v>1</v>
      </c>
      <c r="G27" s="398">
        <v>787.5</v>
      </c>
      <c r="H27" s="398">
        <v>0</v>
      </c>
      <c r="I27" s="398">
        <v>787.5</v>
      </c>
      <c r="J27" s="398">
        <v>601.25</v>
      </c>
      <c r="K27" s="398">
        <v>0</v>
      </c>
      <c r="L27" s="398">
        <v>601.25</v>
      </c>
    </row>
    <row r="28" spans="1:12" x14ac:dyDescent="0.35">
      <c r="A28" s="83">
        <v>2903201</v>
      </c>
      <c r="B28" s="83" t="s">
        <v>329</v>
      </c>
      <c r="C28" s="83" t="s">
        <v>21</v>
      </c>
      <c r="D28" s="83">
        <v>2</v>
      </c>
      <c r="E28" s="83">
        <v>0</v>
      </c>
      <c r="F28" s="83">
        <v>2</v>
      </c>
      <c r="G28" s="398">
        <v>726.66666666666663</v>
      </c>
      <c r="H28" s="398">
        <v>0</v>
      </c>
      <c r="I28" s="398">
        <v>726.66666666666663</v>
      </c>
      <c r="J28" s="398">
        <v>646</v>
      </c>
      <c r="K28" s="398">
        <v>0</v>
      </c>
      <c r="L28" s="398">
        <v>646</v>
      </c>
    </row>
    <row r="29" spans="1:12" x14ac:dyDescent="0.35">
      <c r="A29" s="83">
        <v>5008305</v>
      </c>
      <c r="B29" s="83" t="s">
        <v>328</v>
      </c>
      <c r="C29" s="83" t="s">
        <v>8</v>
      </c>
      <c r="D29" s="83">
        <v>1</v>
      </c>
      <c r="E29" s="83">
        <v>0</v>
      </c>
      <c r="F29" s="83">
        <v>1</v>
      </c>
      <c r="G29" s="398">
        <v>475</v>
      </c>
      <c r="H29" s="398">
        <v>0</v>
      </c>
      <c r="I29" s="398">
        <v>475</v>
      </c>
      <c r="J29" s="398">
        <v>136.5</v>
      </c>
      <c r="K29" s="398">
        <v>0</v>
      </c>
      <c r="L29" s="398">
        <v>136.5</v>
      </c>
    </row>
    <row r="30" spans="1:12" x14ac:dyDescent="0.35">
      <c r="A30" s="83">
        <v>3534401</v>
      </c>
      <c r="B30" s="83" t="s">
        <v>3894</v>
      </c>
      <c r="C30" s="83" t="s">
        <v>22</v>
      </c>
      <c r="D30" s="83">
        <v>1</v>
      </c>
      <c r="E30" s="83">
        <v>0</v>
      </c>
      <c r="F30" s="83">
        <v>1</v>
      </c>
      <c r="G30" s="398">
        <v>286.07142857142856</v>
      </c>
      <c r="H30" s="398">
        <v>0</v>
      </c>
      <c r="I30" s="398">
        <v>286.07142857142856</v>
      </c>
      <c r="J30" s="398">
        <v>182.14285714285714</v>
      </c>
      <c r="K30" s="398">
        <v>0</v>
      </c>
      <c r="L30" s="398">
        <v>182.14285714285714</v>
      </c>
    </row>
    <row r="31" spans="1:12" x14ac:dyDescent="0.35">
      <c r="A31" s="83">
        <v>4104303</v>
      </c>
      <c r="B31" s="83" t="s">
        <v>332</v>
      </c>
      <c r="C31" s="83" t="s">
        <v>12</v>
      </c>
      <c r="D31" s="83">
        <v>1</v>
      </c>
      <c r="E31" s="83">
        <v>0</v>
      </c>
      <c r="F31" s="83">
        <v>1</v>
      </c>
      <c r="G31" s="398">
        <v>580</v>
      </c>
      <c r="H31" s="398">
        <v>0</v>
      </c>
      <c r="I31" s="398">
        <v>580</v>
      </c>
      <c r="J31" s="398">
        <v>263.66666666666669</v>
      </c>
      <c r="K31" s="398">
        <v>0</v>
      </c>
      <c r="L31" s="398">
        <v>263.66666666666669</v>
      </c>
    </row>
    <row r="32" spans="1:12" x14ac:dyDescent="0.35">
      <c r="A32" s="83">
        <v>4115200</v>
      </c>
      <c r="B32" s="83" t="s">
        <v>334</v>
      </c>
      <c r="C32" s="83" t="s">
        <v>12</v>
      </c>
      <c r="D32" s="83">
        <v>1</v>
      </c>
      <c r="E32" s="83">
        <v>0</v>
      </c>
      <c r="F32" s="83">
        <v>1</v>
      </c>
      <c r="G32" s="398">
        <v>580</v>
      </c>
      <c r="H32" s="398">
        <v>0</v>
      </c>
      <c r="I32" s="398">
        <v>580</v>
      </c>
      <c r="J32" s="398">
        <v>263.66666666666669</v>
      </c>
      <c r="K32" s="398">
        <v>0</v>
      </c>
      <c r="L32" s="398">
        <v>263.66666666666669</v>
      </c>
    </row>
    <row r="33" spans="1:12" x14ac:dyDescent="0.35">
      <c r="A33" s="83">
        <v>2304400</v>
      </c>
      <c r="B33" s="83" t="s">
        <v>336</v>
      </c>
      <c r="C33" s="83" t="s">
        <v>55</v>
      </c>
      <c r="D33" s="83">
        <v>0</v>
      </c>
      <c r="E33" s="83">
        <v>1</v>
      </c>
      <c r="F33" s="83">
        <v>1</v>
      </c>
      <c r="G33" s="398">
        <v>0</v>
      </c>
      <c r="H33" s="398">
        <v>100</v>
      </c>
      <c r="I33" s="398">
        <v>100</v>
      </c>
      <c r="J33" s="398">
        <v>0</v>
      </c>
      <c r="K33" s="398">
        <v>100</v>
      </c>
      <c r="L33" s="398">
        <v>100</v>
      </c>
    </row>
    <row r="34" spans="1:12" x14ac:dyDescent="0.35">
      <c r="A34" s="83">
        <v>5211909</v>
      </c>
      <c r="B34" s="83" t="s">
        <v>349</v>
      </c>
      <c r="C34" s="83" t="s">
        <v>19</v>
      </c>
      <c r="D34" s="83">
        <v>1</v>
      </c>
      <c r="E34" s="83">
        <v>0</v>
      </c>
      <c r="F34" s="83">
        <v>1</v>
      </c>
      <c r="G34" s="398">
        <v>368.75</v>
      </c>
      <c r="H34" s="398">
        <v>0</v>
      </c>
      <c r="I34" s="398">
        <v>368.75</v>
      </c>
      <c r="J34" s="398">
        <v>390.875</v>
      </c>
      <c r="K34" s="398">
        <v>0</v>
      </c>
      <c r="L34" s="398">
        <v>390.875</v>
      </c>
    </row>
    <row r="35" spans="1:12" x14ac:dyDescent="0.35">
      <c r="A35" s="83">
        <v>4104808</v>
      </c>
      <c r="B35" s="83" t="s">
        <v>337</v>
      </c>
      <c r="C35" s="83" t="s">
        <v>12</v>
      </c>
      <c r="D35" s="83">
        <v>0</v>
      </c>
      <c r="E35" s="83">
        <v>1</v>
      </c>
      <c r="F35" s="83">
        <v>1</v>
      </c>
      <c r="G35" s="398">
        <v>0</v>
      </c>
      <c r="H35" s="398">
        <v>183.33333333333334</v>
      </c>
      <c r="I35" s="398">
        <v>183.33333333333334</v>
      </c>
      <c r="J35" s="398">
        <v>0</v>
      </c>
      <c r="K35" s="398">
        <v>150</v>
      </c>
      <c r="L35" s="398">
        <v>150</v>
      </c>
    </row>
    <row r="36" spans="1:12" x14ac:dyDescent="0.35">
      <c r="A36" s="83">
        <v>2211001</v>
      </c>
      <c r="B36" s="83" t="s">
        <v>343</v>
      </c>
      <c r="C36" s="83" t="s">
        <v>27</v>
      </c>
      <c r="D36" s="83">
        <v>1</v>
      </c>
      <c r="E36" s="83">
        <v>0</v>
      </c>
      <c r="F36" s="83">
        <v>1</v>
      </c>
      <c r="G36" s="398">
        <v>120</v>
      </c>
      <c r="H36" s="398">
        <v>0</v>
      </c>
      <c r="I36" s="398">
        <v>120</v>
      </c>
      <c r="J36" s="398">
        <v>180</v>
      </c>
      <c r="K36" s="398">
        <v>0</v>
      </c>
      <c r="L36" s="398">
        <v>180</v>
      </c>
    </row>
    <row r="37" spans="1:12" x14ac:dyDescent="0.35">
      <c r="A37" s="83">
        <v>4309506</v>
      </c>
      <c r="B37" s="83" t="s">
        <v>344</v>
      </c>
      <c r="C37" s="83" t="s">
        <v>13</v>
      </c>
      <c r="D37" s="83">
        <v>1</v>
      </c>
      <c r="E37" s="83">
        <v>1</v>
      </c>
      <c r="F37" s="83">
        <v>2</v>
      </c>
      <c r="G37" s="398">
        <v>286.66666666666669</v>
      </c>
      <c r="H37" s="398">
        <v>175</v>
      </c>
      <c r="I37" s="398">
        <v>461.66666666666669</v>
      </c>
      <c r="J37" s="398">
        <v>186.66666666666666</v>
      </c>
      <c r="K37" s="398">
        <v>213.25</v>
      </c>
      <c r="L37" s="398">
        <v>399.91666666666663</v>
      </c>
    </row>
    <row r="38" spans="1:12" x14ac:dyDescent="0.35">
      <c r="A38" s="83">
        <v>3555000</v>
      </c>
      <c r="B38" s="83" t="s">
        <v>4105</v>
      </c>
      <c r="C38" s="83" t="s">
        <v>22</v>
      </c>
      <c r="D38" s="83">
        <v>1</v>
      </c>
      <c r="E38" s="83">
        <v>0</v>
      </c>
      <c r="F38" s="83">
        <v>1</v>
      </c>
      <c r="G38" s="398">
        <v>286.07142857142856</v>
      </c>
      <c r="H38" s="398">
        <v>0</v>
      </c>
      <c r="I38" s="398">
        <v>286.07142857142856</v>
      </c>
      <c r="J38" s="398">
        <v>182.14285714285714</v>
      </c>
      <c r="K38" s="398">
        <v>0</v>
      </c>
      <c r="L38" s="398">
        <v>182.14285714285714</v>
      </c>
    </row>
    <row r="39" spans="1:12" x14ac:dyDescent="0.35">
      <c r="A39" s="83">
        <v>3506102</v>
      </c>
      <c r="B39" s="83" t="s">
        <v>346</v>
      </c>
      <c r="C39" s="83" t="s">
        <v>22</v>
      </c>
      <c r="D39" s="83">
        <v>1</v>
      </c>
      <c r="E39" s="83">
        <v>0</v>
      </c>
      <c r="F39" s="83">
        <v>1</v>
      </c>
      <c r="G39" s="398">
        <v>286.07142857142856</v>
      </c>
      <c r="H39" s="398">
        <v>0</v>
      </c>
      <c r="I39" s="398">
        <v>286.07142857142856</v>
      </c>
      <c r="J39" s="398">
        <v>182.14285714285714</v>
      </c>
      <c r="K39" s="398">
        <v>0</v>
      </c>
      <c r="L39" s="398">
        <v>182.14285714285714</v>
      </c>
    </row>
    <row r="40" spans="1:12" x14ac:dyDescent="0.35">
      <c r="A40" s="83">
        <v>4103701</v>
      </c>
      <c r="B40" s="83" t="s">
        <v>347</v>
      </c>
      <c r="C40" s="83" t="s">
        <v>12</v>
      </c>
      <c r="D40" s="83">
        <v>1</v>
      </c>
      <c r="E40" s="83">
        <v>1</v>
      </c>
      <c r="F40" s="83">
        <v>2</v>
      </c>
      <c r="G40" s="398">
        <v>580</v>
      </c>
      <c r="H40" s="398">
        <v>183.33333333333334</v>
      </c>
      <c r="I40" s="398">
        <v>763.33333333333337</v>
      </c>
      <c r="J40" s="398">
        <v>263.66666666666669</v>
      </c>
      <c r="K40" s="398">
        <v>150</v>
      </c>
      <c r="L40" s="398">
        <v>413.66666666666669</v>
      </c>
    </row>
    <row r="41" spans="1:12" x14ac:dyDescent="0.35">
      <c r="A41" s="83">
        <v>4101804</v>
      </c>
      <c r="B41" s="83" t="s">
        <v>348</v>
      </c>
      <c r="C41" s="83" t="s">
        <v>12</v>
      </c>
      <c r="D41" s="83">
        <v>1</v>
      </c>
      <c r="E41" s="83">
        <v>0</v>
      </c>
      <c r="F41" s="83">
        <v>1</v>
      </c>
      <c r="G41" s="398">
        <v>580</v>
      </c>
      <c r="H41" s="398">
        <v>0</v>
      </c>
      <c r="I41" s="398">
        <v>580</v>
      </c>
      <c r="J41" s="398">
        <v>263.66666666666669</v>
      </c>
      <c r="K41" s="398">
        <v>0</v>
      </c>
      <c r="L41" s="398">
        <v>263.66666666666669</v>
      </c>
    </row>
    <row r="42" spans="1:12" x14ac:dyDescent="0.35">
      <c r="A42" s="83">
        <v>3518206</v>
      </c>
      <c r="B42" s="83" t="s">
        <v>351</v>
      </c>
      <c r="C42" s="83" t="s">
        <v>22</v>
      </c>
      <c r="D42" s="83">
        <v>0</v>
      </c>
      <c r="E42" s="83">
        <v>0</v>
      </c>
      <c r="F42" s="83">
        <v>0</v>
      </c>
      <c r="G42" s="398">
        <v>0</v>
      </c>
      <c r="H42" s="398">
        <v>0</v>
      </c>
      <c r="I42" s="398">
        <v>0</v>
      </c>
      <c r="J42" s="398">
        <v>0</v>
      </c>
      <c r="K42" s="398">
        <v>0</v>
      </c>
      <c r="L42" s="398">
        <v>0</v>
      </c>
    </row>
    <row r="43" spans="1:12" x14ac:dyDescent="0.35">
      <c r="A43" s="83">
        <v>4306767</v>
      </c>
      <c r="B43" s="83" t="s">
        <v>4866</v>
      </c>
      <c r="C43" s="83" t="s">
        <v>13</v>
      </c>
      <c r="D43" s="83">
        <v>1</v>
      </c>
      <c r="E43" s="83">
        <v>0</v>
      </c>
      <c r="F43" s="83">
        <v>1</v>
      </c>
      <c r="G43" s="398">
        <v>286.66666666666669</v>
      </c>
      <c r="H43" s="398">
        <v>0</v>
      </c>
      <c r="I43" s="398">
        <v>286.66666666666669</v>
      </c>
      <c r="J43" s="398">
        <v>186.66666666666666</v>
      </c>
      <c r="K43" s="398">
        <v>0</v>
      </c>
      <c r="L43" s="398">
        <v>186.66666666666666</v>
      </c>
    </row>
    <row r="44" spans="1:12" x14ac:dyDescent="0.35">
      <c r="A44" s="83">
        <v>4307005</v>
      </c>
      <c r="B44" s="83" t="s">
        <v>355</v>
      </c>
      <c r="C44" s="83" t="s">
        <v>13</v>
      </c>
      <c r="D44" s="83">
        <v>1</v>
      </c>
      <c r="E44" s="83">
        <v>0</v>
      </c>
      <c r="F44" s="83">
        <v>1</v>
      </c>
      <c r="G44" s="398">
        <v>286.66666666666669</v>
      </c>
      <c r="H44" s="398">
        <v>0</v>
      </c>
      <c r="I44" s="398">
        <v>286.66666666666669</v>
      </c>
      <c r="J44" s="398">
        <v>186.66666666666666</v>
      </c>
      <c r="K44" s="398">
        <v>0</v>
      </c>
      <c r="L44" s="398">
        <v>186.66666666666666</v>
      </c>
    </row>
    <row r="45" spans="1:12" x14ac:dyDescent="0.35">
      <c r="A45" s="83">
        <v>1100304</v>
      </c>
      <c r="B45" s="83" t="s">
        <v>357</v>
      </c>
      <c r="C45" s="83" t="s">
        <v>122</v>
      </c>
      <c r="D45" s="83">
        <v>0</v>
      </c>
      <c r="E45" s="83">
        <v>0</v>
      </c>
      <c r="F45" s="83">
        <v>0</v>
      </c>
      <c r="G45" s="398">
        <v>0</v>
      </c>
      <c r="H45" s="398">
        <v>0</v>
      </c>
      <c r="I45" s="398">
        <v>0</v>
      </c>
      <c r="J45" s="398">
        <v>0</v>
      </c>
      <c r="K45" s="398">
        <v>0</v>
      </c>
      <c r="L45" s="398">
        <v>0</v>
      </c>
    </row>
    <row r="46" spans="1:12" x14ac:dyDescent="0.35">
      <c r="A46" s="83">
        <v>3548807</v>
      </c>
      <c r="B46" s="83" t="s">
        <v>4044</v>
      </c>
      <c r="C46" s="83" t="s">
        <v>22</v>
      </c>
      <c r="D46" s="83">
        <v>1</v>
      </c>
      <c r="E46" s="83">
        <v>0</v>
      </c>
      <c r="F46" s="83">
        <v>1</v>
      </c>
      <c r="G46" s="398">
        <v>286.07142857142856</v>
      </c>
      <c r="H46" s="398">
        <v>0</v>
      </c>
      <c r="I46" s="398">
        <v>286.07142857142856</v>
      </c>
      <c r="J46" s="398">
        <v>182.14285714285714</v>
      </c>
      <c r="K46" s="398">
        <v>0</v>
      </c>
      <c r="L46" s="398">
        <v>182.14285714285714</v>
      </c>
    </row>
    <row r="47" spans="1:12" x14ac:dyDescent="0.35">
      <c r="A47" s="83">
        <v>3547700</v>
      </c>
      <c r="B47" s="83" t="s">
        <v>362</v>
      </c>
      <c r="C47" s="83" t="s">
        <v>22</v>
      </c>
      <c r="D47" s="83">
        <v>0</v>
      </c>
      <c r="E47" s="83">
        <v>1</v>
      </c>
      <c r="F47" s="83">
        <v>1</v>
      </c>
      <c r="G47" s="398">
        <v>0</v>
      </c>
      <c r="H47" s="398">
        <v>432</v>
      </c>
      <c r="I47" s="398">
        <v>432</v>
      </c>
      <c r="J47" s="398">
        <v>0</v>
      </c>
      <c r="K47" s="398">
        <v>430</v>
      </c>
      <c r="L47" s="398">
        <v>430</v>
      </c>
    </row>
    <row r="48" spans="1:12" x14ac:dyDescent="0.35">
      <c r="A48" s="83">
        <v>3506003</v>
      </c>
      <c r="B48" s="83" t="s">
        <v>361</v>
      </c>
      <c r="C48" s="83" t="s">
        <v>22</v>
      </c>
      <c r="D48" s="83">
        <v>0</v>
      </c>
      <c r="E48" s="83">
        <v>0</v>
      </c>
      <c r="F48" s="83">
        <v>0</v>
      </c>
      <c r="G48" s="398">
        <v>0</v>
      </c>
      <c r="H48" s="398">
        <v>0</v>
      </c>
      <c r="I48" s="398">
        <v>0</v>
      </c>
      <c r="J48" s="398">
        <v>0</v>
      </c>
      <c r="K48" s="398">
        <v>0</v>
      </c>
      <c r="L48" s="398">
        <v>0</v>
      </c>
    </row>
    <row r="49" spans="1:12" x14ac:dyDescent="0.35">
      <c r="A49" s="83">
        <v>3539202</v>
      </c>
      <c r="B49" s="83" t="s">
        <v>3943</v>
      </c>
      <c r="C49" s="83" t="s">
        <v>22</v>
      </c>
      <c r="D49" s="83">
        <v>1</v>
      </c>
      <c r="E49" s="83">
        <v>0</v>
      </c>
      <c r="F49" s="83">
        <v>1</v>
      </c>
      <c r="G49" s="398">
        <v>286.07142857142856</v>
      </c>
      <c r="H49" s="398">
        <v>0</v>
      </c>
      <c r="I49" s="398">
        <v>286.07142857142856</v>
      </c>
      <c r="J49" s="398">
        <v>182.14285714285714</v>
      </c>
      <c r="K49" s="398">
        <v>0</v>
      </c>
      <c r="L49" s="398">
        <v>182.14285714285714</v>
      </c>
    </row>
    <row r="50" spans="1:12" x14ac:dyDescent="0.35">
      <c r="A50" s="83">
        <v>3505708</v>
      </c>
      <c r="B50" s="83" t="s">
        <v>3583</v>
      </c>
      <c r="C50" s="83" t="s">
        <v>22</v>
      </c>
      <c r="D50" s="83">
        <v>0</v>
      </c>
      <c r="E50" s="83">
        <v>0</v>
      </c>
      <c r="F50" s="83">
        <v>0</v>
      </c>
      <c r="G50" s="398">
        <v>0</v>
      </c>
      <c r="H50" s="398">
        <v>0</v>
      </c>
      <c r="I50" s="398">
        <v>0</v>
      </c>
      <c r="J50" s="398">
        <v>0</v>
      </c>
      <c r="K50" s="398">
        <v>0</v>
      </c>
      <c r="L50" s="398">
        <v>0</v>
      </c>
    </row>
    <row r="51" spans="1:12" x14ac:dyDescent="0.35">
      <c r="A51" s="83">
        <v>3556206</v>
      </c>
      <c r="B51" s="83" t="s">
        <v>4117</v>
      </c>
      <c r="C51" s="83" t="s">
        <v>22</v>
      </c>
      <c r="D51" s="83">
        <v>0</v>
      </c>
      <c r="E51" s="83">
        <v>1</v>
      </c>
      <c r="F51" s="83">
        <v>1</v>
      </c>
      <c r="G51" s="398">
        <v>0</v>
      </c>
      <c r="H51" s="398">
        <v>432</v>
      </c>
      <c r="I51" s="398">
        <v>432</v>
      </c>
      <c r="J51" s="398">
        <v>0</v>
      </c>
      <c r="K51" s="398">
        <v>430</v>
      </c>
      <c r="L51" s="398">
        <v>430</v>
      </c>
    </row>
    <row r="52" spans="1:12" x14ac:dyDescent="0.35">
      <c r="A52" s="83">
        <v>5208707</v>
      </c>
      <c r="B52" s="83" t="s">
        <v>5472</v>
      </c>
      <c r="C52" s="83" t="s">
        <v>19</v>
      </c>
      <c r="D52" s="83">
        <v>1</v>
      </c>
      <c r="E52" s="83">
        <v>0</v>
      </c>
      <c r="F52" s="83">
        <v>1</v>
      </c>
      <c r="G52" s="398">
        <v>368.75</v>
      </c>
      <c r="H52" s="398">
        <v>0</v>
      </c>
      <c r="I52" s="398">
        <v>368.75</v>
      </c>
      <c r="J52" s="398">
        <v>390.875</v>
      </c>
      <c r="K52" s="398">
        <v>0</v>
      </c>
      <c r="L52" s="398">
        <v>390.875</v>
      </c>
    </row>
  </sheetData>
  <pageMargins left="0.7" right="0.7" top="0.78740157499999996" bottom="0.78740157499999996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113-68BF-4D6B-A799-6CF182096403}">
  <dimension ref="C1:L123"/>
  <sheetViews>
    <sheetView topLeftCell="C1" workbookViewId="0">
      <selection activeCell="K2" sqref="K2"/>
    </sheetView>
  </sheetViews>
  <sheetFormatPr baseColWidth="10" defaultRowHeight="12.75" x14ac:dyDescent="0.35"/>
  <cols>
    <col min="4" max="4" width="21.06640625" customWidth="1"/>
    <col min="5" max="5" width="15.59765625" customWidth="1"/>
    <col min="6" max="6" width="26.9296875" customWidth="1"/>
    <col min="8" max="8" width="32.265625" customWidth="1"/>
    <col min="9" max="9" width="26.33203125" bestFit="1" customWidth="1"/>
    <col min="11" max="11" width="19.796875" customWidth="1"/>
    <col min="12" max="12" width="16.86328125" bestFit="1" customWidth="1"/>
  </cols>
  <sheetData>
    <row r="1" spans="3:12" ht="19.149999999999999" customHeight="1" x14ac:dyDescent="0.4">
      <c r="C1" s="229" t="s">
        <v>5657</v>
      </c>
      <c r="D1" s="417" t="s">
        <v>5656</v>
      </c>
      <c r="E1" s="367" t="s">
        <v>5627</v>
      </c>
      <c r="F1" s="416" t="s">
        <v>5628</v>
      </c>
      <c r="G1" s="416" t="s">
        <v>5629</v>
      </c>
      <c r="H1" s="227" t="s">
        <v>5659</v>
      </c>
      <c r="I1" s="227" t="s">
        <v>5660</v>
      </c>
      <c r="J1" s="370" t="s">
        <v>5658</v>
      </c>
      <c r="K1" s="227" t="s">
        <v>5661</v>
      </c>
      <c r="L1" s="500" t="s">
        <v>5652</v>
      </c>
    </row>
    <row r="2" spans="3:12" ht="13.9" x14ac:dyDescent="0.4">
      <c r="C2" s="223">
        <v>1</v>
      </c>
      <c r="D2" s="147" t="s">
        <v>5</v>
      </c>
      <c r="E2" s="364">
        <v>5107602</v>
      </c>
      <c r="F2" s="147" t="s">
        <v>292</v>
      </c>
      <c r="G2" s="147" t="s">
        <v>11</v>
      </c>
      <c r="H2" s="147" t="s">
        <v>9</v>
      </c>
      <c r="I2" s="147" t="s">
        <v>10</v>
      </c>
      <c r="J2" s="147" t="s">
        <v>5606</v>
      </c>
      <c r="K2" s="147" t="s">
        <v>1</v>
      </c>
      <c r="L2" s="143">
        <v>2282.4</v>
      </c>
    </row>
    <row r="3" spans="3:12" ht="13.9" x14ac:dyDescent="0.4">
      <c r="C3" s="223">
        <v>1</v>
      </c>
      <c r="D3" s="147" t="s">
        <v>5</v>
      </c>
      <c r="E3" s="364">
        <v>5002704</v>
      </c>
      <c r="F3" s="147" t="s">
        <v>293</v>
      </c>
      <c r="G3" s="147" t="s">
        <v>8</v>
      </c>
      <c r="H3" s="147" t="s">
        <v>9</v>
      </c>
      <c r="I3" s="147" t="s">
        <v>10</v>
      </c>
      <c r="J3" s="147" t="s">
        <v>5606</v>
      </c>
      <c r="K3" s="147" t="s">
        <v>1</v>
      </c>
      <c r="L3" s="143">
        <v>1635</v>
      </c>
    </row>
    <row r="4" spans="3:12" ht="13.9" x14ac:dyDescent="0.4">
      <c r="C4" s="223">
        <v>1</v>
      </c>
      <c r="D4" s="147" t="s">
        <v>5</v>
      </c>
      <c r="E4" s="364">
        <v>3170206</v>
      </c>
      <c r="F4" s="147" t="s">
        <v>294</v>
      </c>
      <c r="G4" s="147" t="s">
        <v>15</v>
      </c>
      <c r="H4" s="147" t="s">
        <v>9</v>
      </c>
      <c r="I4" s="147" t="s">
        <v>10</v>
      </c>
      <c r="J4" s="147" t="s">
        <v>5606</v>
      </c>
      <c r="K4" s="147" t="s">
        <v>1</v>
      </c>
      <c r="L4" s="143">
        <v>2275</v>
      </c>
    </row>
    <row r="5" spans="3:12" ht="13.9" x14ac:dyDescent="0.4">
      <c r="C5" s="223">
        <v>1</v>
      </c>
      <c r="D5" s="147" t="s">
        <v>5</v>
      </c>
      <c r="E5" s="364">
        <v>4209003</v>
      </c>
      <c r="F5" s="147" t="s">
        <v>295</v>
      </c>
      <c r="G5" s="147" t="s">
        <v>14</v>
      </c>
      <c r="H5" s="147" t="s">
        <v>9</v>
      </c>
      <c r="I5" s="147" t="s">
        <v>10</v>
      </c>
      <c r="J5" s="147" t="s">
        <v>5606</v>
      </c>
      <c r="K5" s="147" t="s">
        <v>1</v>
      </c>
      <c r="L5" s="143">
        <v>1250</v>
      </c>
    </row>
    <row r="6" spans="3:12" ht="13.9" x14ac:dyDescent="0.4">
      <c r="C6" s="223">
        <v>1</v>
      </c>
      <c r="D6" s="147" t="s">
        <v>5</v>
      </c>
      <c r="E6" s="364">
        <v>5210109</v>
      </c>
      <c r="F6" s="147" t="s">
        <v>296</v>
      </c>
      <c r="G6" s="147" t="s">
        <v>19</v>
      </c>
      <c r="H6" s="147" t="s">
        <v>9</v>
      </c>
      <c r="I6" s="147" t="s">
        <v>10</v>
      </c>
      <c r="J6" s="147" t="s">
        <v>5606</v>
      </c>
      <c r="K6" s="147" t="s">
        <v>1</v>
      </c>
      <c r="L6" s="143">
        <v>1420.3571428571429</v>
      </c>
    </row>
    <row r="7" spans="3:12" ht="13.9" x14ac:dyDescent="0.4">
      <c r="C7" s="473">
        <v>2</v>
      </c>
      <c r="D7" s="474" t="s">
        <v>124</v>
      </c>
      <c r="E7" s="475">
        <v>5100300</v>
      </c>
      <c r="F7" s="474" t="s">
        <v>297</v>
      </c>
      <c r="G7" s="474" t="s">
        <v>11</v>
      </c>
      <c r="H7" s="474" t="s">
        <v>9</v>
      </c>
      <c r="I7" s="474" t="s">
        <v>10</v>
      </c>
      <c r="J7" s="474" t="s">
        <v>5606</v>
      </c>
      <c r="K7" s="474" t="s">
        <v>4</v>
      </c>
      <c r="L7" s="143">
        <v>1500</v>
      </c>
    </row>
    <row r="8" spans="3:12" ht="13.9" x14ac:dyDescent="0.4">
      <c r="C8" s="473">
        <v>2</v>
      </c>
      <c r="D8" s="474" t="s">
        <v>124</v>
      </c>
      <c r="E8" s="475">
        <v>5002407</v>
      </c>
      <c r="F8" s="474" t="s">
        <v>5209</v>
      </c>
      <c r="G8" s="474" t="s">
        <v>8</v>
      </c>
      <c r="H8" s="474" t="s">
        <v>9</v>
      </c>
      <c r="I8" s="474" t="s">
        <v>10</v>
      </c>
      <c r="J8" s="474" t="s">
        <v>5606</v>
      </c>
      <c r="K8" s="474" t="s">
        <v>4</v>
      </c>
      <c r="L8" s="143">
        <v>1350</v>
      </c>
    </row>
    <row r="9" spans="3:12" ht="13.9" x14ac:dyDescent="0.4">
      <c r="C9" s="223">
        <v>3</v>
      </c>
      <c r="D9" s="147" t="s">
        <v>150</v>
      </c>
      <c r="E9" s="364">
        <v>4320909</v>
      </c>
      <c r="F9" s="147" t="s">
        <v>298</v>
      </c>
      <c r="G9" s="147" t="s">
        <v>13</v>
      </c>
      <c r="H9" s="147" t="s">
        <v>9</v>
      </c>
      <c r="I9" s="147" t="s">
        <v>10</v>
      </c>
      <c r="J9" s="147" t="s">
        <v>5606</v>
      </c>
      <c r="K9" s="147" t="s">
        <v>1</v>
      </c>
      <c r="L9" s="143">
        <v>1280.909090909091</v>
      </c>
    </row>
    <row r="10" spans="3:12" ht="13.9" x14ac:dyDescent="0.4">
      <c r="C10" s="223">
        <v>4</v>
      </c>
      <c r="D10" s="147" t="s">
        <v>140</v>
      </c>
      <c r="E10" s="364">
        <v>3542206</v>
      </c>
      <c r="F10" s="147" t="s">
        <v>299</v>
      </c>
      <c r="G10" s="147" t="s">
        <v>22</v>
      </c>
      <c r="H10" s="147" t="s">
        <v>144</v>
      </c>
      <c r="I10" s="147" t="s">
        <v>182</v>
      </c>
      <c r="J10" s="147" t="s">
        <v>5651</v>
      </c>
      <c r="K10" s="147" t="s">
        <v>1</v>
      </c>
      <c r="L10" s="143">
        <v>990.23076923076928</v>
      </c>
    </row>
    <row r="11" spans="3:12" ht="13.9" x14ac:dyDescent="0.4">
      <c r="C11" s="223">
        <v>5</v>
      </c>
      <c r="D11" s="147" t="s">
        <v>108</v>
      </c>
      <c r="E11" s="364">
        <v>3170206</v>
      </c>
      <c r="F11" s="147" t="s">
        <v>294</v>
      </c>
      <c r="G11" s="147" t="s">
        <v>15</v>
      </c>
      <c r="H11" s="147" t="s">
        <v>9</v>
      </c>
      <c r="I11" s="147" t="s">
        <v>10</v>
      </c>
      <c r="J11" s="147" t="s">
        <v>5606</v>
      </c>
      <c r="K11" s="147" t="s">
        <v>1</v>
      </c>
      <c r="L11" s="143">
        <v>2275</v>
      </c>
    </row>
    <row r="12" spans="3:12" ht="13.9" x14ac:dyDescent="0.4">
      <c r="C12" s="223">
        <v>5</v>
      </c>
      <c r="D12" s="147" t="s">
        <v>108</v>
      </c>
      <c r="E12" s="364">
        <v>2109007</v>
      </c>
      <c r="F12" s="147" t="s">
        <v>300</v>
      </c>
      <c r="G12" s="147" t="s">
        <v>103</v>
      </c>
      <c r="H12" s="147" t="s">
        <v>9</v>
      </c>
      <c r="I12" s="147" t="s">
        <v>10</v>
      </c>
      <c r="J12" s="147" t="s">
        <v>5606</v>
      </c>
      <c r="K12" s="147" t="s">
        <v>1</v>
      </c>
      <c r="L12" s="143">
        <v>1500</v>
      </c>
    </row>
    <row r="13" spans="3:12" ht="13.9" x14ac:dyDescent="0.4">
      <c r="C13" s="223">
        <v>6</v>
      </c>
      <c r="D13" s="147" t="s">
        <v>106</v>
      </c>
      <c r="E13" s="364">
        <v>3542206</v>
      </c>
      <c r="F13" s="147" t="s">
        <v>299</v>
      </c>
      <c r="G13" s="147" t="s">
        <v>22</v>
      </c>
      <c r="H13" s="147" t="s">
        <v>9</v>
      </c>
      <c r="I13" s="147" t="s">
        <v>10</v>
      </c>
      <c r="J13" s="147" t="s">
        <v>5606</v>
      </c>
      <c r="K13" s="147" t="s">
        <v>1</v>
      </c>
      <c r="L13" s="143">
        <v>990.23076923076928</v>
      </c>
    </row>
    <row r="14" spans="3:12" ht="13.9" x14ac:dyDescent="0.4">
      <c r="C14" s="223">
        <v>6</v>
      </c>
      <c r="D14" s="147" t="s">
        <v>106</v>
      </c>
      <c r="E14" s="364">
        <v>3542206</v>
      </c>
      <c r="F14" s="147" t="s">
        <v>299</v>
      </c>
      <c r="G14" s="147" t="s">
        <v>22</v>
      </c>
      <c r="H14" s="147" t="s">
        <v>9</v>
      </c>
      <c r="I14" s="147" t="s">
        <v>23</v>
      </c>
      <c r="J14" s="147" t="s">
        <v>5651</v>
      </c>
      <c r="K14" s="147" t="s">
        <v>1</v>
      </c>
      <c r="L14" s="143">
        <v>990.23076923076928</v>
      </c>
    </row>
    <row r="15" spans="3:12" ht="13.9" x14ac:dyDescent="0.4">
      <c r="C15" s="223">
        <v>7</v>
      </c>
      <c r="D15" s="147" t="s">
        <v>125</v>
      </c>
      <c r="E15" s="364">
        <v>5105259</v>
      </c>
      <c r="F15" s="147" t="s">
        <v>301</v>
      </c>
      <c r="G15" s="147" t="s">
        <v>11</v>
      </c>
      <c r="H15" s="147" t="s">
        <v>9</v>
      </c>
      <c r="I15" s="147" t="s">
        <v>10</v>
      </c>
      <c r="J15" s="147" t="s">
        <v>5606</v>
      </c>
      <c r="K15" s="147" t="s">
        <v>1</v>
      </c>
      <c r="L15" s="143">
        <v>2282.4</v>
      </c>
    </row>
    <row r="16" spans="3:12" ht="13.9" x14ac:dyDescent="0.4">
      <c r="C16" s="223">
        <v>7</v>
      </c>
      <c r="D16" s="147" t="s">
        <v>125</v>
      </c>
      <c r="E16" s="364">
        <v>1301902</v>
      </c>
      <c r="F16" s="147" t="s">
        <v>302</v>
      </c>
      <c r="G16" s="147" t="s">
        <v>31</v>
      </c>
      <c r="H16" s="147" t="s">
        <v>9</v>
      </c>
      <c r="I16" s="147" t="s">
        <v>10</v>
      </c>
      <c r="J16" s="147" t="s">
        <v>5606</v>
      </c>
      <c r="K16" s="147" t="s">
        <v>1</v>
      </c>
      <c r="L16" s="143">
        <v>2000</v>
      </c>
    </row>
    <row r="17" spans="3:12" ht="13.9" x14ac:dyDescent="0.4">
      <c r="C17" s="223">
        <v>7</v>
      </c>
      <c r="D17" s="147" t="s">
        <v>125</v>
      </c>
      <c r="E17" s="364">
        <v>5103403</v>
      </c>
      <c r="F17" s="147" t="s">
        <v>303</v>
      </c>
      <c r="G17" s="147" t="s">
        <v>11</v>
      </c>
      <c r="H17" s="147" t="s">
        <v>9</v>
      </c>
      <c r="I17" s="147" t="s">
        <v>10</v>
      </c>
      <c r="J17" s="147" t="s">
        <v>5606</v>
      </c>
      <c r="K17" s="147" t="s">
        <v>1</v>
      </c>
      <c r="L17" s="143">
        <v>2282.4</v>
      </c>
    </row>
    <row r="18" spans="3:12" ht="13.9" x14ac:dyDescent="0.4">
      <c r="C18" s="223">
        <v>8</v>
      </c>
      <c r="D18" s="147" t="s">
        <v>156</v>
      </c>
      <c r="E18" s="364">
        <v>5106778</v>
      </c>
      <c r="F18" s="147" t="s">
        <v>304</v>
      </c>
      <c r="G18" s="147" t="s">
        <v>11</v>
      </c>
      <c r="H18" s="147" t="s">
        <v>9</v>
      </c>
      <c r="I18" s="147" t="s">
        <v>10</v>
      </c>
      <c r="J18" s="147" t="s">
        <v>5606</v>
      </c>
      <c r="K18" s="147" t="s">
        <v>1</v>
      </c>
      <c r="L18" s="143">
        <v>2282.4</v>
      </c>
    </row>
    <row r="19" spans="3:12" ht="13.9" x14ac:dyDescent="0.4">
      <c r="C19" s="223">
        <v>9</v>
      </c>
      <c r="D19" s="147" t="s">
        <v>174</v>
      </c>
      <c r="E19" s="364">
        <v>5103403</v>
      </c>
      <c r="F19" s="147" t="s">
        <v>303</v>
      </c>
      <c r="G19" s="147" t="s">
        <v>11</v>
      </c>
      <c r="H19" s="147" t="s">
        <v>9</v>
      </c>
      <c r="I19" s="147" t="s">
        <v>10</v>
      </c>
      <c r="J19" s="147" t="s">
        <v>5606</v>
      </c>
      <c r="K19" s="147" t="s">
        <v>1</v>
      </c>
      <c r="L19" s="143">
        <v>2282.4</v>
      </c>
    </row>
    <row r="20" spans="3:12" ht="13.9" x14ac:dyDescent="0.4">
      <c r="C20" s="223">
        <v>10</v>
      </c>
      <c r="D20" s="147" t="s">
        <v>39</v>
      </c>
      <c r="E20" s="364">
        <v>4306809</v>
      </c>
      <c r="F20" s="147" t="s">
        <v>305</v>
      </c>
      <c r="G20" s="147" t="s">
        <v>13</v>
      </c>
      <c r="H20" s="147" t="s">
        <v>9</v>
      </c>
      <c r="I20" s="147" t="s">
        <v>10</v>
      </c>
      <c r="J20" s="147" t="s">
        <v>5606</v>
      </c>
      <c r="K20" s="147" t="s">
        <v>1</v>
      </c>
      <c r="L20" s="143">
        <v>1280.909090909091</v>
      </c>
    </row>
    <row r="21" spans="3:12" ht="13.9" x14ac:dyDescent="0.4">
      <c r="C21" s="473">
        <v>11</v>
      </c>
      <c r="D21" s="474" t="s">
        <v>26</v>
      </c>
      <c r="E21" s="475">
        <v>4314100</v>
      </c>
      <c r="F21" s="474" t="s">
        <v>306</v>
      </c>
      <c r="G21" s="474" t="s">
        <v>13</v>
      </c>
      <c r="H21" s="474" t="s">
        <v>9</v>
      </c>
      <c r="I21" s="474" t="s">
        <v>10</v>
      </c>
      <c r="J21" s="474" t="s">
        <v>5606</v>
      </c>
      <c r="K21" s="474" t="s">
        <v>4</v>
      </c>
      <c r="L21" s="143">
        <v>795</v>
      </c>
    </row>
    <row r="22" spans="3:12" ht="13.9" x14ac:dyDescent="0.4">
      <c r="C22" s="223">
        <v>12</v>
      </c>
      <c r="D22" s="147" t="s">
        <v>42</v>
      </c>
      <c r="E22" s="364">
        <v>4315602</v>
      </c>
      <c r="F22" s="147" t="s">
        <v>307</v>
      </c>
      <c r="G22" s="147" t="s">
        <v>13</v>
      </c>
      <c r="H22" s="147" t="s">
        <v>9</v>
      </c>
      <c r="I22" s="147" t="s">
        <v>10</v>
      </c>
      <c r="J22" s="147" t="s">
        <v>5606</v>
      </c>
      <c r="K22" s="147" t="s">
        <v>1</v>
      </c>
      <c r="L22" s="143">
        <v>1280.909090909091</v>
      </c>
    </row>
    <row r="23" spans="3:12" ht="13.9" x14ac:dyDescent="0.4">
      <c r="C23" s="223">
        <v>12</v>
      </c>
      <c r="D23" s="147" t="s">
        <v>42</v>
      </c>
      <c r="E23" s="364">
        <v>4304606</v>
      </c>
      <c r="F23" s="147" t="s">
        <v>308</v>
      </c>
      <c r="G23" s="147" t="s">
        <v>13</v>
      </c>
      <c r="H23" s="147" t="s">
        <v>9</v>
      </c>
      <c r="I23" s="147" t="s">
        <v>10</v>
      </c>
      <c r="J23" s="147" t="s">
        <v>5606</v>
      </c>
      <c r="K23" s="147" t="s">
        <v>1</v>
      </c>
      <c r="L23" s="143">
        <v>1280.909090909091</v>
      </c>
    </row>
    <row r="24" spans="3:12" ht="13.9" x14ac:dyDescent="0.4">
      <c r="C24" s="223">
        <v>13</v>
      </c>
      <c r="D24" s="147" t="s">
        <v>75</v>
      </c>
      <c r="E24" s="364">
        <v>3534302</v>
      </c>
      <c r="F24" s="147" t="s">
        <v>309</v>
      </c>
      <c r="G24" s="147" t="s">
        <v>22</v>
      </c>
      <c r="H24" s="147" t="s">
        <v>9</v>
      </c>
      <c r="I24" s="147" t="s">
        <v>10</v>
      </c>
      <c r="J24" s="147" t="s">
        <v>5606</v>
      </c>
      <c r="K24" s="147" t="s">
        <v>1</v>
      </c>
      <c r="L24" s="143">
        <v>990.23076923076928</v>
      </c>
    </row>
    <row r="25" spans="3:12" ht="13.9" x14ac:dyDescent="0.4">
      <c r="C25" s="223">
        <v>13</v>
      </c>
      <c r="D25" s="147" t="s">
        <v>75</v>
      </c>
      <c r="E25" s="364">
        <v>5201108</v>
      </c>
      <c r="F25" s="147" t="s">
        <v>310</v>
      </c>
      <c r="G25" s="147" t="s">
        <v>19</v>
      </c>
      <c r="H25" s="147" t="s">
        <v>9</v>
      </c>
      <c r="I25" s="147" t="s">
        <v>10</v>
      </c>
      <c r="J25" s="147" t="s">
        <v>5606</v>
      </c>
      <c r="K25" s="147" t="s">
        <v>1</v>
      </c>
      <c r="L25" s="143">
        <v>1420.3571428571429</v>
      </c>
    </row>
    <row r="26" spans="3:12" ht="13.9" x14ac:dyDescent="0.4">
      <c r="C26" s="473">
        <v>13</v>
      </c>
      <c r="D26" s="474" t="s">
        <v>75</v>
      </c>
      <c r="E26" s="475">
        <v>5218805</v>
      </c>
      <c r="F26" s="474" t="s">
        <v>311</v>
      </c>
      <c r="G26" s="474" t="s">
        <v>19</v>
      </c>
      <c r="H26" s="474" t="s">
        <v>41</v>
      </c>
      <c r="I26" s="474" t="s">
        <v>10</v>
      </c>
      <c r="J26" s="474" t="s">
        <v>5606</v>
      </c>
      <c r="K26" s="474" t="s">
        <v>4</v>
      </c>
      <c r="L26" s="143">
        <v>800</v>
      </c>
    </row>
    <row r="27" spans="3:12" ht="13.9" x14ac:dyDescent="0.4">
      <c r="C27" s="473">
        <v>14</v>
      </c>
      <c r="D27" s="474" t="s">
        <v>157</v>
      </c>
      <c r="E27" s="475">
        <v>4219309</v>
      </c>
      <c r="F27" s="474" t="s">
        <v>312</v>
      </c>
      <c r="G27" s="474" t="s">
        <v>14</v>
      </c>
      <c r="H27" s="474" t="s">
        <v>9</v>
      </c>
      <c r="I27" s="474" t="s">
        <v>10</v>
      </c>
      <c r="J27" s="474" t="s">
        <v>5606</v>
      </c>
      <c r="K27" s="474" t="s">
        <v>4</v>
      </c>
      <c r="L27" s="143">
        <v>700</v>
      </c>
    </row>
    <row r="28" spans="3:12" ht="13.9" x14ac:dyDescent="0.4">
      <c r="C28" s="223">
        <v>14</v>
      </c>
      <c r="D28" s="147" t="s">
        <v>157</v>
      </c>
      <c r="E28" s="364">
        <v>4127700</v>
      </c>
      <c r="F28" s="147" t="s">
        <v>313</v>
      </c>
      <c r="G28" s="147" t="s">
        <v>12</v>
      </c>
      <c r="H28" s="147" t="s">
        <v>9</v>
      </c>
      <c r="I28" s="147" t="s">
        <v>10</v>
      </c>
      <c r="J28" s="147" t="s">
        <v>5606</v>
      </c>
      <c r="K28" s="147" t="s">
        <v>1</v>
      </c>
      <c r="L28" s="143">
        <v>1609.2857142857142</v>
      </c>
    </row>
    <row r="29" spans="3:12" ht="13.9" x14ac:dyDescent="0.4">
      <c r="C29" s="223">
        <v>14</v>
      </c>
      <c r="D29" s="147" t="s">
        <v>157</v>
      </c>
      <c r="E29" s="364">
        <v>4107207</v>
      </c>
      <c r="F29" s="147" t="s">
        <v>314</v>
      </c>
      <c r="G29" s="147" t="s">
        <v>12</v>
      </c>
      <c r="H29" s="147" t="s">
        <v>9</v>
      </c>
      <c r="I29" s="147" t="s">
        <v>10</v>
      </c>
      <c r="J29" s="147" t="s">
        <v>5606</v>
      </c>
      <c r="K29" s="147" t="s">
        <v>1</v>
      </c>
      <c r="L29" s="143">
        <v>1609.2857142857142</v>
      </c>
    </row>
    <row r="30" spans="3:12" ht="13.9" x14ac:dyDescent="0.4">
      <c r="C30" s="223">
        <v>15</v>
      </c>
      <c r="D30" s="147" t="s">
        <v>158</v>
      </c>
      <c r="E30" s="364">
        <v>4314100</v>
      </c>
      <c r="F30" s="147" t="s">
        <v>306</v>
      </c>
      <c r="G30" s="147" t="s">
        <v>13</v>
      </c>
      <c r="H30" s="147" t="s">
        <v>9</v>
      </c>
      <c r="I30" s="147" t="s">
        <v>10</v>
      </c>
      <c r="J30" s="147" t="s">
        <v>5606</v>
      </c>
      <c r="K30" s="147" t="s">
        <v>1</v>
      </c>
      <c r="L30" s="143">
        <v>1280.909090909091</v>
      </c>
    </row>
    <row r="31" spans="3:12" ht="13.9" x14ac:dyDescent="0.4">
      <c r="C31" s="223">
        <v>16</v>
      </c>
      <c r="D31" s="147" t="s">
        <v>20</v>
      </c>
      <c r="E31" s="364">
        <v>5107602</v>
      </c>
      <c r="F31" s="147" t="s">
        <v>292</v>
      </c>
      <c r="G31" s="147" t="s">
        <v>11</v>
      </c>
      <c r="H31" s="147" t="s">
        <v>9</v>
      </c>
      <c r="I31" s="147" t="s">
        <v>10</v>
      </c>
      <c r="J31" s="147" t="s">
        <v>5606</v>
      </c>
      <c r="K31" s="147" t="s">
        <v>1</v>
      </c>
      <c r="L31" s="143">
        <v>2282.4</v>
      </c>
    </row>
    <row r="32" spans="3:12" ht="13.9" x14ac:dyDescent="0.4">
      <c r="C32" s="223">
        <v>16</v>
      </c>
      <c r="D32" s="147" t="s">
        <v>20</v>
      </c>
      <c r="E32" s="364">
        <v>4314100</v>
      </c>
      <c r="F32" s="147" t="s">
        <v>306</v>
      </c>
      <c r="G32" s="147" t="s">
        <v>13</v>
      </c>
      <c r="H32" s="147" t="s">
        <v>9</v>
      </c>
      <c r="I32" s="147" t="s">
        <v>10</v>
      </c>
      <c r="J32" s="147" t="s">
        <v>5606</v>
      </c>
      <c r="K32" s="147" t="s">
        <v>1</v>
      </c>
      <c r="L32" s="143">
        <v>1280.909090909091</v>
      </c>
    </row>
    <row r="33" spans="3:12" ht="13.9" x14ac:dyDescent="0.4">
      <c r="C33" s="223">
        <v>16</v>
      </c>
      <c r="D33" s="147" t="s">
        <v>20</v>
      </c>
      <c r="E33" s="364">
        <v>4315602</v>
      </c>
      <c r="F33" s="147" t="s">
        <v>307</v>
      </c>
      <c r="G33" s="147" t="s">
        <v>13</v>
      </c>
      <c r="H33" s="147" t="s">
        <v>9</v>
      </c>
      <c r="I33" s="147" t="s">
        <v>10</v>
      </c>
      <c r="J33" s="147" t="s">
        <v>5606</v>
      </c>
      <c r="K33" s="147" t="s">
        <v>1</v>
      </c>
      <c r="L33" s="143">
        <v>1280.909090909091</v>
      </c>
    </row>
    <row r="34" spans="3:12" ht="13.9" x14ac:dyDescent="0.4">
      <c r="C34" s="223">
        <v>16</v>
      </c>
      <c r="D34" s="147" t="s">
        <v>20</v>
      </c>
      <c r="E34" s="364">
        <v>2919553</v>
      </c>
      <c r="F34" s="147" t="s">
        <v>315</v>
      </c>
      <c r="G34" s="147" t="s">
        <v>21</v>
      </c>
      <c r="H34" s="147" t="s">
        <v>9</v>
      </c>
      <c r="I34" s="147" t="s">
        <v>10</v>
      </c>
      <c r="J34" s="147" t="s">
        <v>5606</v>
      </c>
      <c r="K34" s="147" t="s">
        <v>1</v>
      </c>
      <c r="L34" s="143">
        <v>1622.75</v>
      </c>
    </row>
    <row r="35" spans="3:12" ht="13.9" x14ac:dyDescent="0.4">
      <c r="C35" s="223">
        <v>16</v>
      </c>
      <c r="D35" s="147" t="s">
        <v>20</v>
      </c>
      <c r="E35" s="364">
        <v>5106224</v>
      </c>
      <c r="F35" s="147" t="s">
        <v>316</v>
      </c>
      <c r="G35" s="147" t="s">
        <v>11</v>
      </c>
      <c r="H35" s="147" t="s">
        <v>9</v>
      </c>
      <c r="I35" s="147" t="s">
        <v>10</v>
      </c>
      <c r="J35" s="147" t="s">
        <v>5606</v>
      </c>
      <c r="K35" s="147" t="s">
        <v>1</v>
      </c>
      <c r="L35" s="143">
        <v>2282.4</v>
      </c>
    </row>
    <row r="36" spans="3:12" ht="13.9" x14ac:dyDescent="0.4">
      <c r="C36" s="223">
        <v>16</v>
      </c>
      <c r="D36" s="147" t="s">
        <v>20</v>
      </c>
      <c r="E36" s="364">
        <v>4119905</v>
      </c>
      <c r="F36" s="147" t="s">
        <v>317</v>
      </c>
      <c r="G36" s="147" t="s">
        <v>12</v>
      </c>
      <c r="H36" s="147" t="s">
        <v>9</v>
      </c>
      <c r="I36" s="147" t="s">
        <v>10</v>
      </c>
      <c r="J36" s="147" t="s">
        <v>5606</v>
      </c>
      <c r="K36" s="147" t="s">
        <v>1</v>
      </c>
      <c r="L36" s="143">
        <v>1609.2857142857142</v>
      </c>
    </row>
    <row r="37" spans="3:12" ht="13.9" x14ac:dyDescent="0.4">
      <c r="C37" s="223">
        <v>16</v>
      </c>
      <c r="D37" s="147" t="s">
        <v>20</v>
      </c>
      <c r="E37" s="364">
        <v>2211209</v>
      </c>
      <c r="F37" s="147" t="s">
        <v>318</v>
      </c>
      <c r="G37" s="147" t="s">
        <v>27</v>
      </c>
      <c r="H37" s="147" t="s">
        <v>9</v>
      </c>
      <c r="I37" s="147" t="s">
        <v>10</v>
      </c>
      <c r="J37" s="147" t="s">
        <v>5606</v>
      </c>
      <c r="K37" s="147" t="s">
        <v>1</v>
      </c>
      <c r="L37" s="143">
        <v>1400</v>
      </c>
    </row>
    <row r="38" spans="3:12" ht="13.9" x14ac:dyDescent="0.4">
      <c r="C38" s="223">
        <v>16</v>
      </c>
      <c r="D38" s="147" t="s">
        <v>20</v>
      </c>
      <c r="E38" s="364">
        <v>5212501</v>
      </c>
      <c r="F38" s="147" t="s">
        <v>319</v>
      </c>
      <c r="G38" s="147" t="s">
        <v>19</v>
      </c>
      <c r="H38" s="218" t="s">
        <v>9</v>
      </c>
      <c r="I38" s="147" t="s">
        <v>10</v>
      </c>
      <c r="J38" s="147" t="s">
        <v>5606</v>
      </c>
      <c r="K38" s="218" t="s">
        <v>1</v>
      </c>
      <c r="L38" s="143">
        <v>1420.3571428571429</v>
      </c>
    </row>
    <row r="39" spans="3:12" ht="13.9" x14ac:dyDescent="0.4">
      <c r="C39" s="223">
        <v>16</v>
      </c>
      <c r="D39" s="147" t="s">
        <v>20</v>
      </c>
      <c r="E39" s="364">
        <v>5003702</v>
      </c>
      <c r="F39" s="147" t="s">
        <v>320</v>
      </c>
      <c r="G39" s="147" t="s">
        <v>8</v>
      </c>
      <c r="H39" s="218" t="s">
        <v>9</v>
      </c>
      <c r="I39" s="147" t="s">
        <v>10</v>
      </c>
      <c r="J39" s="147" t="s">
        <v>5606</v>
      </c>
      <c r="K39" s="218" t="s">
        <v>1</v>
      </c>
      <c r="L39" s="143">
        <v>1635</v>
      </c>
    </row>
    <row r="40" spans="3:12" ht="13.9" x14ac:dyDescent="0.4">
      <c r="C40" s="223">
        <v>16</v>
      </c>
      <c r="D40" s="147" t="s">
        <v>20</v>
      </c>
      <c r="E40" s="364">
        <v>5107602</v>
      </c>
      <c r="F40" s="147" t="s">
        <v>292</v>
      </c>
      <c r="G40" s="147" t="s">
        <v>11</v>
      </c>
      <c r="H40" s="218" t="s">
        <v>41</v>
      </c>
      <c r="I40" s="147" t="s">
        <v>23</v>
      </c>
      <c r="J40" s="147" t="s">
        <v>5651</v>
      </c>
      <c r="K40" s="147" t="s">
        <v>1</v>
      </c>
      <c r="L40" s="143">
        <v>2282.4</v>
      </c>
    </row>
    <row r="41" spans="3:12" ht="13.9" x14ac:dyDescent="0.4">
      <c r="C41" s="223">
        <v>17</v>
      </c>
      <c r="D41" s="147" t="s">
        <v>99</v>
      </c>
      <c r="E41" s="364">
        <v>4317202</v>
      </c>
      <c r="F41" s="147" t="s">
        <v>321</v>
      </c>
      <c r="G41" s="147" t="s">
        <v>13</v>
      </c>
      <c r="H41" s="218" t="s">
        <v>9</v>
      </c>
      <c r="I41" s="147" t="s">
        <v>159</v>
      </c>
      <c r="J41" s="147" t="s">
        <v>5606</v>
      </c>
      <c r="K41" s="147" t="s">
        <v>1</v>
      </c>
      <c r="L41" s="143">
        <v>1280.909090909091</v>
      </c>
    </row>
    <row r="42" spans="3:12" ht="13.9" x14ac:dyDescent="0.4">
      <c r="C42" s="223">
        <v>17</v>
      </c>
      <c r="D42" s="147" t="s">
        <v>99</v>
      </c>
      <c r="E42" s="364">
        <v>4307807</v>
      </c>
      <c r="F42" s="147" t="s">
        <v>322</v>
      </c>
      <c r="G42" s="147" t="s">
        <v>13</v>
      </c>
      <c r="H42" s="147" t="s">
        <v>9</v>
      </c>
      <c r="I42" s="147" t="s">
        <v>10</v>
      </c>
      <c r="J42" s="147" t="s">
        <v>5606</v>
      </c>
      <c r="K42" s="147" t="s">
        <v>1</v>
      </c>
      <c r="L42" s="143">
        <v>1280.909090909091</v>
      </c>
    </row>
    <row r="43" spans="3:12" ht="13.9" x14ac:dyDescent="0.4">
      <c r="C43" s="473">
        <v>17</v>
      </c>
      <c r="D43" s="474" t="s">
        <v>99</v>
      </c>
      <c r="E43" s="475">
        <v>4307807</v>
      </c>
      <c r="F43" s="474" t="s">
        <v>322</v>
      </c>
      <c r="G43" s="474" t="s">
        <v>13</v>
      </c>
      <c r="H43" s="474" t="s">
        <v>9</v>
      </c>
      <c r="I43" s="474" t="s">
        <v>146</v>
      </c>
      <c r="J43" s="474" t="s">
        <v>5606</v>
      </c>
      <c r="K43" s="474" t="s">
        <v>4</v>
      </c>
      <c r="L43" s="143">
        <v>795</v>
      </c>
    </row>
    <row r="44" spans="3:12" ht="13.9" x14ac:dyDescent="0.4">
      <c r="C44" s="223">
        <v>17</v>
      </c>
      <c r="D44" s="147" t="s">
        <v>99</v>
      </c>
      <c r="E44" s="364">
        <v>4318903</v>
      </c>
      <c r="F44" s="147" t="s">
        <v>323</v>
      </c>
      <c r="G44" s="147" t="s">
        <v>13</v>
      </c>
      <c r="H44" s="147" t="s">
        <v>9</v>
      </c>
      <c r="I44" s="147" t="s">
        <v>10</v>
      </c>
      <c r="J44" s="147" t="s">
        <v>5606</v>
      </c>
      <c r="K44" s="147" t="s">
        <v>1</v>
      </c>
      <c r="L44" s="143">
        <v>1280.909090909091</v>
      </c>
    </row>
    <row r="45" spans="3:12" ht="13.9" x14ac:dyDescent="0.4">
      <c r="C45" s="223">
        <v>18</v>
      </c>
      <c r="D45" s="147" t="s">
        <v>18</v>
      </c>
      <c r="E45" s="364">
        <v>5107925</v>
      </c>
      <c r="F45" s="147" t="s">
        <v>324</v>
      </c>
      <c r="G45" s="147" t="s">
        <v>11</v>
      </c>
      <c r="H45" s="147" t="s">
        <v>9</v>
      </c>
      <c r="I45" s="147" t="s">
        <v>10</v>
      </c>
      <c r="J45" s="147" t="s">
        <v>5606</v>
      </c>
      <c r="K45" s="147" t="s">
        <v>1</v>
      </c>
      <c r="L45" s="143">
        <v>2282.4</v>
      </c>
    </row>
    <row r="46" spans="3:12" ht="13.9" x14ac:dyDescent="0.4">
      <c r="C46" s="223">
        <v>18</v>
      </c>
      <c r="D46" s="147" t="s">
        <v>18</v>
      </c>
      <c r="E46" s="364">
        <v>5211503</v>
      </c>
      <c r="F46" s="147" t="s">
        <v>325</v>
      </c>
      <c r="G46" s="147" t="s">
        <v>19</v>
      </c>
      <c r="H46" s="147" t="s">
        <v>9</v>
      </c>
      <c r="I46" s="147" t="s">
        <v>147</v>
      </c>
      <c r="J46" s="147" t="s">
        <v>5606</v>
      </c>
      <c r="K46" s="147" t="s">
        <v>1</v>
      </c>
      <c r="L46" s="143">
        <v>1420.3571428571429</v>
      </c>
    </row>
    <row r="47" spans="3:12" ht="13.9" x14ac:dyDescent="0.4">
      <c r="C47" s="223">
        <v>18</v>
      </c>
      <c r="D47" s="147" t="s">
        <v>18</v>
      </c>
      <c r="E47" s="364">
        <v>5220405</v>
      </c>
      <c r="F47" s="147" t="s">
        <v>326</v>
      </c>
      <c r="G47" s="147" t="s">
        <v>19</v>
      </c>
      <c r="H47" s="147" t="s">
        <v>9</v>
      </c>
      <c r="I47" s="147" t="s">
        <v>10</v>
      </c>
      <c r="J47" s="147" t="s">
        <v>5606</v>
      </c>
      <c r="K47" s="147" t="s">
        <v>1</v>
      </c>
      <c r="L47" s="143">
        <v>1420.3571428571429</v>
      </c>
    </row>
    <row r="48" spans="3:12" ht="13.9" x14ac:dyDescent="0.4">
      <c r="C48" s="223">
        <v>19</v>
      </c>
      <c r="D48" s="147" t="s">
        <v>38</v>
      </c>
      <c r="E48" s="364">
        <v>3170206</v>
      </c>
      <c r="F48" s="147" t="s">
        <v>294</v>
      </c>
      <c r="G48" s="147" t="s">
        <v>15</v>
      </c>
      <c r="H48" s="147" t="s">
        <v>9</v>
      </c>
      <c r="I48" s="147" t="s">
        <v>10</v>
      </c>
      <c r="J48" s="147" t="s">
        <v>5606</v>
      </c>
      <c r="K48" s="147" t="s">
        <v>1</v>
      </c>
      <c r="L48" s="143">
        <v>2275</v>
      </c>
    </row>
    <row r="49" spans="3:12" ht="13.9" x14ac:dyDescent="0.4">
      <c r="C49" s="223">
        <v>19</v>
      </c>
      <c r="D49" s="147" t="s">
        <v>38</v>
      </c>
      <c r="E49" s="364">
        <v>5107040</v>
      </c>
      <c r="F49" s="147" t="s">
        <v>327</v>
      </c>
      <c r="G49" s="147" t="s">
        <v>11</v>
      </c>
      <c r="H49" s="147" t="s">
        <v>9</v>
      </c>
      <c r="I49" s="147" t="s">
        <v>10</v>
      </c>
      <c r="J49" s="147" t="s">
        <v>5606</v>
      </c>
      <c r="K49" s="147" t="s">
        <v>1</v>
      </c>
      <c r="L49" s="143">
        <v>2282.4</v>
      </c>
    </row>
    <row r="50" spans="3:12" ht="13.9" x14ac:dyDescent="0.4">
      <c r="C50" s="223">
        <v>19</v>
      </c>
      <c r="D50" s="147" t="s">
        <v>38</v>
      </c>
      <c r="E50" s="364">
        <v>5218805</v>
      </c>
      <c r="F50" s="147" t="s">
        <v>311</v>
      </c>
      <c r="G50" s="147" t="s">
        <v>19</v>
      </c>
      <c r="H50" s="147" t="s">
        <v>9</v>
      </c>
      <c r="I50" s="147" t="s">
        <v>10</v>
      </c>
      <c r="J50" s="147" t="s">
        <v>5606</v>
      </c>
      <c r="K50" s="147" t="s">
        <v>1</v>
      </c>
      <c r="L50" s="143">
        <v>1420.3571428571429</v>
      </c>
    </row>
    <row r="51" spans="3:12" ht="13.9" x14ac:dyDescent="0.4">
      <c r="C51" s="223">
        <v>19</v>
      </c>
      <c r="D51" s="147" t="s">
        <v>38</v>
      </c>
      <c r="E51" s="364">
        <v>5008305</v>
      </c>
      <c r="F51" s="147" t="s">
        <v>328</v>
      </c>
      <c r="G51" s="147" t="s">
        <v>8</v>
      </c>
      <c r="H51" s="218" t="s">
        <v>9</v>
      </c>
      <c r="I51" s="147" t="s">
        <v>10</v>
      </c>
      <c r="J51" s="147" t="s">
        <v>5606</v>
      </c>
      <c r="K51" s="147" t="s">
        <v>1</v>
      </c>
      <c r="L51" s="143">
        <v>1635</v>
      </c>
    </row>
    <row r="52" spans="3:12" ht="13.9" x14ac:dyDescent="0.4">
      <c r="C52" s="223">
        <v>19</v>
      </c>
      <c r="D52" s="147" t="s">
        <v>38</v>
      </c>
      <c r="E52" s="364">
        <v>4119905</v>
      </c>
      <c r="F52" s="147" t="s">
        <v>317</v>
      </c>
      <c r="G52" s="147" t="s">
        <v>12</v>
      </c>
      <c r="H52" s="147" t="s">
        <v>9</v>
      </c>
      <c r="I52" s="147" t="s">
        <v>10</v>
      </c>
      <c r="J52" s="147" t="s">
        <v>5606</v>
      </c>
      <c r="K52" s="147" t="s">
        <v>1</v>
      </c>
      <c r="L52" s="143">
        <v>1609.2857142857142</v>
      </c>
    </row>
    <row r="53" spans="3:12" ht="13.9" x14ac:dyDescent="0.4">
      <c r="C53" s="223">
        <v>19</v>
      </c>
      <c r="D53" s="147" t="s">
        <v>38</v>
      </c>
      <c r="E53" s="364">
        <v>2903201</v>
      </c>
      <c r="F53" s="147" t="s">
        <v>329</v>
      </c>
      <c r="G53" s="147" t="s">
        <v>21</v>
      </c>
      <c r="H53" s="147" t="s">
        <v>9</v>
      </c>
      <c r="I53" s="147" t="s">
        <v>10</v>
      </c>
      <c r="J53" s="147" t="s">
        <v>5606</v>
      </c>
      <c r="K53" s="147" t="s">
        <v>1</v>
      </c>
      <c r="L53" s="143">
        <v>1622.75</v>
      </c>
    </row>
    <row r="54" spans="3:12" ht="13.9" x14ac:dyDescent="0.4">
      <c r="C54" s="223">
        <v>19</v>
      </c>
      <c r="D54" s="147" t="s">
        <v>141</v>
      </c>
      <c r="E54" s="364">
        <v>5209101</v>
      </c>
      <c r="F54" s="147" t="s">
        <v>330</v>
      </c>
      <c r="G54" s="147" t="s">
        <v>19</v>
      </c>
      <c r="H54" s="147" t="s">
        <v>9</v>
      </c>
      <c r="I54" s="147" t="s">
        <v>10</v>
      </c>
      <c r="J54" s="147" t="s">
        <v>5606</v>
      </c>
      <c r="K54" s="147" t="s">
        <v>1</v>
      </c>
      <c r="L54" s="143">
        <v>1420.3571428571429</v>
      </c>
    </row>
    <row r="55" spans="3:12" ht="13.9" x14ac:dyDescent="0.4">
      <c r="C55" s="223">
        <v>20</v>
      </c>
      <c r="D55" s="147" t="s">
        <v>160</v>
      </c>
      <c r="E55" s="364">
        <v>5218805</v>
      </c>
      <c r="F55" s="147" t="s">
        <v>311</v>
      </c>
      <c r="G55" s="147" t="s">
        <v>19</v>
      </c>
      <c r="H55" s="147" t="s">
        <v>9</v>
      </c>
      <c r="I55" s="147" t="s">
        <v>10</v>
      </c>
      <c r="J55" s="147" t="s">
        <v>5606</v>
      </c>
      <c r="K55" s="147" t="s">
        <v>1</v>
      </c>
      <c r="L55" s="143">
        <v>1420.3571428571429</v>
      </c>
    </row>
    <row r="56" spans="3:12" ht="13.9" x14ac:dyDescent="0.4">
      <c r="C56" s="473">
        <v>21</v>
      </c>
      <c r="D56" s="474" t="s">
        <v>109</v>
      </c>
      <c r="E56" s="475">
        <v>5103403</v>
      </c>
      <c r="F56" s="474" t="s">
        <v>303</v>
      </c>
      <c r="G56" s="474" t="s">
        <v>11</v>
      </c>
      <c r="H56" s="474" t="s">
        <v>9</v>
      </c>
      <c r="I56" s="474" t="s">
        <v>10</v>
      </c>
      <c r="J56" s="474" t="s">
        <v>5606</v>
      </c>
      <c r="K56" s="474" t="s">
        <v>4</v>
      </c>
      <c r="L56" s="143">
        <v>1500</v>
      </c>
    </row>
    <row r="57" spans="3:12" ht="13.9" x14ac:dyDescent="0.4">
      <c r="C57" s="223">
        <v>22</v>
      </c>
      <c r="D57" s="147" t="s">
        <v>175</v>
      </c>
      <c r="E57" s="364">
        <v>4303509</v>
      </c>
      <c r="F57" s="147" t="s">
        <v>331</v>
      </c>
      <c r="G57" s="147" t="s">
        <v>13</v>
      </c>
      <c r="H57" s="147" t="s">
        <v>9</v>
      </c>
      <c r="I57" s="147" t="s">
        <v>10</v>
      </c>
      <c r="J57" s="147" t="s">
        <v>5606</v>
      </c>
      <c r="K57" s="147" t="s">
        <v>1</v>
      </c>
      <c r="L57" s="143">
        <v>1280.909090909091</v>
      </c>
    </row>
    <row r="58" spans="3:12" ht="13.9" x14ac:dyDescent="0.4">
      <c r="C58" s="223">
        <v>23</v>
      </c>
      <c r="D58" s="147" t="s">
        <v>29</v>
      </c>
      <c r="E58" s="364">
        <v>4104303</v>
      </c>
      <c r="F58" s="147" t="s">
        <v>332</v>
      </c>
      <c r="G58" s="147" t="s">
        <v>12</v>
      </c>
      <c r="H58" s="147" t="s">
        <v>9</v>
      </c>
      <c r="I58" s="147" t="s">
        <v>10</v>
      </c>
      <c r="J58" s="147" t="s">
        <v>5606</v>
      </c>
      <c r="K58" s="147" t="s">
        <v>1</v>
      </c>
      <c r="L58" s="143">
        <v>1609.2857142857142</v>
      </c>
    </row>
    <row r="59" spans="3:12" ht="13.9" x14ac:dyDescent="0.4">
      <c r="C59" s="224">
        <v>24</v>
      </c>
      <c r="D59" s="152" t="s">
        <v>29</v>
      </c>
      <c r="E59" s="364">
        <v>4118204</v>
      </c>
      <c r="F59" s="152" t="s">
        <v>333</v>
      </c>
      <c r="G59" s="152" t="s">
        <v>12</v>
      </c>
      <c r="H59" s="152" t="s">
        <v>9</v>
      </c>
      <c r="I59" s="152" t="s">
        <v>10</v>
      </c>
      <c r="J59" s="147" t="s">
        <v>5606</v>
      </c>
      <c r="K59" s="152" t="s">
        <v>1</v>
      </c>
      <c r="L59" s="143">
        <v>1609.2857142857142</v>
      </c>
    </row>
    <row r="60" spans="3:12" ht="13.9" x14ac:dyDescent="0.4">
      <c r="C60" s="223">
        <v>24</v>
      </c>
      <c r="D60" s="147" t="s">
        <v>47</v>
      </c>
      <c r="E60" s="364">
        <v>4115200</v>
      </c>
      <c r="F60" s="147" t="s">
        <v>334</v>
      </c>
      <c r="G60" s="147" t="s">
        <v>12</v>
      </c>
      <c r="H60" s="147" t="s">
        <v>9</v>
      </c>
      <c r="I60" s="147" t="s">
        <v>10</v>
      </c>
      <c r="J60" s="147" t="s">
        <v>5606</v>
      </c>
      <c r="K60" s="147" t="s">
        <v>1</v>
      </c>
      <c r="L60" s="143">
        <v>1609.2857142857142</v>
      </c>
    </row>
    <row r="61" spans="3:12" ht="13.9" x14ac:dyDescent="0.4">
      <c r="C61" s="223">
        <v>25</v>
      </c>
      <c r="D61" s="147" t="s">
        <v>47</v>
      </c>
      <c r="E61" s="364">
        <v>4115200</v>
      </c>
      <c r="F61" s="147" t="s">
        <v>334</v>
      </c>
      <c r="G61" s="147" t="s">
        <v>12</v>
      </c>
      <c r="H61" s="147" t="s">
        <v>134</v>
      </c>
      <c r="I61" s="147" t="s">
        <v>145</v>
      </c>
      <c r="J61" s="147" t="s">
        <v>5606</v>
      </c>
      <c r="K61" s="147" t="s">
        <v>1</v>
      </c>
      <c r="L61" s="143">
        <v>1609.2857142857142</v>
      </c>
    </row>
    <row r="62" spans="3:12" ht="13.9" x14ac:dyDescent="0.4">
      <c r="C62" s="223">
        <v>25</v>
      </c>
      <c r="D62" s="147" t="s">
        <v>97</v>
      </c>
      <c r="E62" s="364">
        <v>4306106</v>
      </c>
      <c r="F62" s="147" t="s">
        <v>335</v>
      </c>
      <c r="G62" s="147" t="s">
        <v>13</v>
      </c>
      <c r="H62" s="147" t="s">
        <v>9</v>
      </c>
      <c r="I62" s="147" t="s">
        <v>10</v>
      </c>
      <c r="J62" s="147" t="s">
        <v>5606</v>
      </c>
      <c r="K62" s="147" t="s">
        <v>1</v>
      </c>
      <c r="L62" s="143">
        <v>1280.909090909091</v>
      </c>
    </row>
    <row r="63" spans="3:12" ht="13.9" x14ac:dyDescent="0.4">
      <c r="C63" s="473">
        <v>26</v>
      </c>
      <c r="D63" s="474" t="s">
        <v>83</v>
      </c>
      <c r="E63" s="475">
        <v>2304400</v>
      </c>
      <c r="F63" s="474" t="s">
        <v>336</v>
      </c>
      <c r="G63" s="474" t="s">
        <v>55</v>
      </c>
      <c r="H63" s="474" t="s">
        <v>9</v>
      </c>
      <c r="I63" s="474" t="s">
        <v>10</v>
      </c>
      <c r="J63" s="474" t="s">
        <v>5606</v>
      </c>
      <c r="K63" s="474" t="s">
        <v>4</v>
      </c>
      <c r="L63" s="143">
        <v>100</v>
      </c>
    </row>
    <row r="64" spans="3:12" ht="13.9" x14ac:dyDescent="0.4">
      <c r="C64" s="223">
        <v>27</v>
      </c>
      <c r="D64" s="147" t="s">
        <v>45</v>
      </c>
      <c r="E64" s="364">
        <v>5218805</v>
      </c>
      <c r="F64" s="147" t="s">
        <v>311</v>
      </c>
      <c r="G64" s="147" t="s">
        <v>19</v>
      </c>
      <c r="H64" s="147" t="s">
        <v>9</v>
      </c>
      <c r="I64" s="147" t="s">
        <v>10</v>
      </c>
      <c r="J64" s="147" t="s">
        <v>5606</v>
      </c>
      <c r="K64" s="147" t="s">
        <v>1</v>
      </c>
      <c r="L64" s="143">
        <v>1420.3571428571429</v>
      </c>
    </row>
    <row r="65" spans="3:12" ht="13.9" x14ac:dyDescent="0.4">
      <c r="C65" s="473">
        <v>28</v>
      </c>
      <c r="D65" s="474" t="s">
        <v>45</v>
      </c>
      <c r="E65" s="475">
        <v>5218805</v>
      </c>
      <c r="F65" s="474" t="s">
        <v>311</v>
      </c>
      <c r="G65" s="474" t="s">
        <v>19</v>
      </c>
      <c r="H65" s="474" t="s">
        <v>9</v>
      </c>
      <c r="I65" s="474" t="s">
        <v>10</v>
      </c>
      <c r="J65" s="474" t="s">
        <v>5606</v>
      </c>
      <c r="K65" s="474" t="s">
        <v>4</v>
      </c>
      <c r="L65" s="143">
        <v>800</v>
      </c>
    </row>
    <row r="66" spans="3:12" ht="13.9" x14ac:dyDescent="0.4">
      <c r="C66" s="223">
        <v>28</v>
      </c>
      <c r="D66" s="147" t="s">
        <v>43</v>
      </c>
      <c r="E66" s="364">
        <v>4104808</v>
      </c>
      <c r="F66" s="147" t="s">
        <v>337</v>
      </c>
      <c r="G66" s="147" t="s">
        <v>12</v>
      </c>
      <c r="H66" s="147" t="s">
        <v>9</v>
      </c>
      <c r="I66" s="147" t="s">
        <v>10</v>
      </c>
      <c r="J66" s="147" t="s">
        <v>5606</v>
      </c>
      <c r="K66" s="147" t="s">
        <v>1</v>
      </c>
      <c r="L66" s="143">
        <v>1609.2857142857142</v>
      </c>
    </row>
    <row r="67" spans="3:12" ht="13.9" x14ac:dyDescent="0.4">
      <c r="C67" s="223">
        <v>29</v>
      </c>
      <c r="D67" s="147" t="s">
        <v>161</v>
      </c>
      <c r="E67" s="364">
        <v>4109401</v>
      </c>
      <c r="F67" s="147" t="s">
        <v>338</v>
      </c>
      <c r="G67" s="147" t="s">
        <v>12</v>
      </c>
      <c r="H67" s="147" t="s">
        <v>9</v>
      </c>
      <c r="I67" s="147" t="s">
        <v>10</v>
      </c>
      <c r="J67" s="147" t="s">
        <v>5606</v>
      </c>
      <c r="K67" s="147" t="s">
        <v>1</v>
      </c>
      <c r="L67" s="143">
        <v>1609.2857142857142</v>
      </c>
    </row>
    <row r="68" spans="3:12" ht="13.9" x14ac:dyDescent="0.4">
      <c r="C68" s="223">
        <v>30</v>
      </c>
      <c r="D68" s="147" t="s">
        <v>85</v>
      </c>
      <c r="E68" s="364">
        <v>4105300</v>
      </c>
      <c r="F68" s="147" t="s">
        <v>339</v>
      </c>
      <c r="G68" s="147" t="s">
        <v>12</v>
      </c>
      <c r="H68" s="147" t="s">
        <v>9</v>
      </c>
      <c r="I68" s="147" t="s">
        <v>10</v>
      </c>
      <c r="J68" s="147" t="s">
        <v>5606</v>
      </c>
      <c r="K68" s="147" t="s">
        <v>1</v>
      </c>
      <c r="L68" s="143">
        <v>1609.2857142857142</v>
      </c>
    </row>
    <row r="69" spans="3:12" ht="13.9" x14ac:dyDescent="0.4">
      <c r="C69" s="223">
        <v>31</v>
      </c>
      <c r="D69" s="147" t="s">
        <v>49</v>
      </c>
      <c r="E69" s="364">
        <v>4204202</v>
      </c>
      <c r="F69" s="147" t="s">
        <v>340</v>
      </c>
      <c r="G69" s="147" t="s">
        <v>14</v>
      </c>
      <c r="H69" s="147" t="s">
        <v>9</v>
      </c>
      <c r="I69" s="147" t="s">
        <v>10</v>
      </c>
      <c r="J69" s="147" t="s">
        <v>5606</v>
      </c>
      <c r="K69" s="147" t="s">
        <v>1</v>
      </c>
      <c r="L69" s="143">
        <v>1250</v>
      </c>
    </row>
    <row r="70" spans="3:12" ht="13.9" x14ac:dyDescent="0.4">
      <c r="C70" s="223">
        <v>32</v>
      </c>
      <c r="D70" s="147" t="s">
        <v>162</v>
      </c>
      <c r="E70" s="364">
        <v>4103453</v>
      </c>
      <c r="F70" s="147" t="s">
        <v>341</v>
      </c>
      <c r="G70" s="147" t="s">
        <v>12</v>
      </c>
      <c r="H70" s="147" t="s">
        <v>9</v>
      </c>
      <c r="I70" s="147" t="s">
        <v>10</v>
      </c>
      <c r="J70" s="147" t="s">
        <v>5606</v>
      </c>
      <c r="K70" s="147" t="s">
        <v>1</v>
      </c>
      <c r="L70" s="143">
        <v>1609.2857142857142</v>
      </c>
    </row>
    <row r="71" spans="3:12" ht="13.9" x14ac:dyDescent="0.4">
      <c r="C71" s="223">
        <v>33</v>
      </c>
      <c r="D71" s="147" t="s">
        <v>142</v>
      </c>
      <c r="E71" s="364">
        <v>5006606</v>
      </c>
      <c r="F71" s="147" t="s">
        <v>342</v>
      </c>
      <c r="G71" s="147" t="s">
        <v>8</v>
      </c>
      <c r="H71" s="147" t="s">
        <v>9</v>
      </c>
      <c r="I71" s="147" t="s">
        <v>10</v>
      </c>
      <c r="J71" s="147" t="s">
        <v>5606</v>
      </c>
      <c r="K71" s="147" t="s">
        <v>1</v>
      </c>
      <c r="L71" s="143">
        <v>1635</v>
      </c>
    </row>
    <row r="72" spans="3:12" ht="13.9" x14ac:dyDescent="0.4">
      <c r="C72" s="223">
        <v>34</v>
      </c>
      <c r="D72" s="147" t="s">
        <v>93</v>
      </c>
      <c r="E72" s="364">
        <v>4104808</v>
      </c>
      <c r="F72" s="147" t="s">
        <v>337</v>
      </c>
      <c r="G72" s="147" t="s">
        <v>12</v>
      </c>
      <c r="H72" s="147" t="s">
        <v>9</v>
      </c>
      <c r="I72" s="147" t="s">
        <v>10</v>
      </c>
      <c r="J72" s="147" t="s">
        <v>5606</v>
      </c>
      <c r="K72" s="147" t="s">
        <v>1</v>
      </c>
      <c r="L72" s="143">
        <v>1609.2857142857142</v>
      </c>
    </row>
    <row r="73" spans="3:12" ht="13.9" x14ac:dyDescent="0.4">
      <c r="C73" s="223">
        <v>35</v>
      </c>
      <c r="D73" s="147" t="s">
        <v>28</v>
      </c>
      <c r="E73" s="364">
        <v>2211001</v>
      </c>
      <c r="F73" s="147" t="s">
        <v>343</v>
      </c>
      <c r="G73" s="147" t="s">
        <v>27</v>
      </c>
      <c r="H73" s="147" t="s">
        <v>9</v>
      </c>
      <c r="I73" s="147" t="s">
        <v>10</v>
      </c>
      <c r="J73" s="147" t="s">
        <v>5606</v>
      </c>
      <c r="K73" s="147" t="s">
        <v>1</v>
      </c>
      <c r="L73" s="143">
        <v>1400</v>
      </c>
    </row>
    <row r="74" spans="3:12" ht="13.9" x14ac:dyDescent="0.4">
      <c r="C74" s="223">
        <v>36</v>
      </c>
      <c r="D74" s="147" t="s">
        <v>40</v>
      </c>
      <c r="E74" s="364">
        <v>4309506</v>
      </c>
      <c r="F74" s="147" t="s">
        <v>344</v>
      </c>
      <c r="G74" s="147" t="s">
        <v>13</v>
      </c>
      <c r="H74" s="147" t="s">
        <v>9</v>
      </c>
      <c r="I74" s="147" t="s">
        <v>10</v>
      </c>
      <c r="J74" s="147" t="s">
        <v>5606</v>
      </c>
      <c r="K74" s="147" t="s">
        <v>1</v>
      </c>
      <c r="L74" s="143">
        <v>1280.909090909091</v>
      </c>
    </row>
    <row r="75" spans="3:12" ht="13.9" x14ac:dyDescent="0.4">
      <c r="C75" s="223">
        <v>37</v>
      </c>
      <c r="D75" s="147" t="s">
        <v>40</v>
      </c>
      <c r="E75" s="364">
        <v>4309506</v>
      </c>
      <c r="F75" s="147" t="s">
        <v>344</v>
      </c>
      <c r="G75" s="147" t="s">
        <v>13</v>
      </c>
      <c r="H75" s="147" t="s">
        <v>89</v>
      </c>
      <c r="I75" s="147" t="s">
        <v>10</v>
      </c>
      <c r="J75" s="147" t="s">
        <v>5606</v>
      </c>
      <c r="K75" s="147" t="s">
        <v>1</v>
      </c>
      <c r="L75" s="143">
        <v>1280.909090909091</v>
      </c>
    </row>
    <row r="76" spans="3:12" ht="13.9" x14ac:dyDescent="0.4">
      <c r="C76" s="223">
        <v>37</v>
      </c>
      <c r="D76" s="147" t="s">
        <v>40</v>
      </c>
      <c r="E76" s="364">
        <v>4309506</v>
      </c>
      <c r="F76" s="147" t="s">
        <v>344</v>
      </c>
      <c r="G76" s="147" t="s">
        <v>13</v>
      </c>
      <c r="H76" s="147" t="s">
        <v>9</v>
      </c>
      <c r="I76" s="147" t="s">
        <v>10</v>
      </c>
      <c r="J76" s="147" t="s">
        <v>5606</v>
      </c>
      <c r="K76" s="147" t="s">
        <v>1</v>
      </c>
      <c r="L76" s="143">
        <v>1280.909090909091</v>
      </c>
    </row>
    <row r="77" spans="3:12" ht="13.9" x14ac:dyDescent="0.4">
      <c r="C77" s="223">
        <v>37</v>
      </c>
      <c r="D77" s="147" t="s">
        <v>44</v>
      </c>
      <c r="E77" s="364">
        <v>5201108</v>
      </c>
      <c r="F77" s="147" t="s">
        <v>310</v>
      </c>
      <c r="G77" s="147" t="s">
        <v>19</v>
      </c>
      <c r="H77" s="147" t="s">
        <v>9</v>
      </c>
      <c r="I77" s="147" t="s">
        <v>10</v>
      </c>
      <c r="J77" s="147" t="s">
        <v>5606</v>
      </c>
      <c r="K77" s="147" t="s">
        <v>1</v>
      </c>
      <c r="L77" s="143">
        <v>1420.3571428571429</v>
      </c>
    </row>
    <row r="78" spans="3:12" ht="13.9" x14ac:dyDescent="0.4">
      <c r="C78" s="223">
        <v>37</v>
      </c>
      <c r="D78" s="147" t="s">
        <v>44</v>
      </c>
      <c r="E78" s="364">
        <v>4303004</v>
      </c>
      <c r="F78" s="147" t="s">
        <v>345</v>
      </c>
      <c r="G78" s="147" t="s">
        <v>13</v>
      </c>
      <c r="H78" s="147" t="s">
        <v>9</v>
      </c>
      <c r="I78" s="147" t="s">
        <v>10</v>
      </c>
      <c r="J78" s="147" t="s">
        <v>5606</v>
      </c>
      <c r="K78" s="147" t="s">
        <v>1</v>
      </c>
      <c r="L78" s="143">
        <v>1280.909090909091</v>
      </c>
    </row>
    <row r="79" spans="3:12" ht="13.9" x14ac:dyDescent="0.4">
      <c r="C79" s="223">
        <v>38</v>
      </c>
      <c r="D79" s="147" t="s">
        <v>44</v>
      </c>
      <c r="E79" s="364">
        <v>3534609</v>
      </c>
      <c r="F79" s="365" t="s">
        <v>3896</v>
      </c>
      <c r="G79" s="147" t="s">
        <v>22</v>
      </c>
      <c r="H79" s="147" t="s">
        <v>9</v>
      </c>
      <c r="I79" s="147" t="s">
        <v>10</v>
      </c>
      <c r="J79" s="147" t="s">
        <v>5606</v>
      </c>
      <c r="K79" s="147" t="s">
        <v>1</v>
      </c>
      <c r="L79" s="143">
        <v>990.23076923076928</v>
      </c>
    </row>
    <row r="80" spans="3:12" ht="13.9" x14ac:dyDescent="0.4">
      <c r="C80" s="223">
        <v>38</v>
      </c>
      <c r="D80" s="147" t="s">
        <v>44</v>
      </c>
      <c r="E80" s="364">
        <v>3506102</v>
      </c>
      <c r="F80" s="147" t="s">
        <v>346</v>
      </c>
      <c r="G80" s="147" t="s">
        <v>22</v>
      </c>
      <c r="H80" s="147" t="s">
        <v>9</v>
      </c>
      <c r="I80" s="147" t="s">
        <v>10</v>
      </c>
      <c r="J80" s="147" t="s">
        <v>5606</v>
      </c>
      <c r="K80" s="147" t="s">
        <v>1</v>
      </c>
      <c r="L80" s="143">
        <v>990.23076923076928</v>
      </c>
    </row>
    <row r="81" spans="3:12" ht="13.9" x14ac:dyDescent="0.4">
      <c r="C81" s="223">
        <v>38</v>
      </c>
      <c r="D81" s="147" t="s">
        <v>30</v>
      </c>
      <c r="E81" s="364">
        <v>4103701</v>
      </c>
      <c r="F81" s="147" t="s">
        <v>347</v>
      </c>
      <c r="G81" s="147" t="s">
        <v>12</v>
      </c>
      <c r="H81" s="147" t="s">
        <v>9</v>
      </c>
      <c r="I81" s="147" t="s">
        <v>10</v>
      </c>
      <c r="J81" s="147" t="s">
        <v>5606</v>
      </c>
      <c r="K81" s="147" t="s">
        <v>1</v>
      </c>
      <c r="L81" s="143">
        <v>1609.2857142857142</v>
      </c>
    </row>
    <row r="82" spans="3:12" ht="13.9" x14ac:dyDescent="0.4">
      <c r="C82" s="473">
        <v>38</v>
      </c>
      <c r="D82" s="474" t="s">
        <v>176</v>
      </c>
      <c r="E82" s="475">
        <v>5103403</v>
      </c>
      <c r="F82" s="474" t="s">
        <v>303</v>
      </c>
      <c r="G82" s="474" t="s">
        <v>11</v>
      </c>
      <c r="H82" s="474" t="s">
        <v>9</v>
      </c>
      <c r="I82" s="474" t="s">
        <v>10</v>
      </c>
      <c r="J82" s="474" t="s">
        <v>5606</v>
      </c>
      <c r="K82" s="474" t="s">
        <v>4</v>
      </c>
      <c r="L82" s="143">
        <v>1500</v>
      </c>
    </row>
    <row r="83" spans="3:12" ht="13.9" x14ac:dyDescent="0.4">
      <c r="C83" s="223">
        <v>39</v>
      </c>
      <c r="D83" s="147" t="s">
        <v>176</v>
      </c>
      <c r="E83" s="364">
        <v>4306106</v>
      </c>
      <c r="F83" s="147" t="s">
        <v>335</v>
      </c>
      <c r="G83" s="147" t="s">
        <v>13</v>
      </c>
      <c r="H83" s="147" t="s">
        <v>9</v>
      </c>
      <c r="I83" s="147" t="s">
        <v>10</v>
      </c>
      <c r="J83" s="147" t="s">
        <v>5606</v>
      </c>
      <c r="K83" s="147" t="s">
        <v>1</v>
      </c>
      <c r="L83" s="143">
        <v>1280.909090909091</v>
      </c>
    </row>
    <row r="84" spans="3:12" ht="13.9" x14ac:dyDescent="0.4">
      <c r="C84" s="223">
        <v>40</v>
      </c>
      <c r="D84" s="147" t="s">
        <v>46</v>
      </c>
      <c r="E84" s="364">
        <v>4101804</v>
      </c>
      <c r="F84" s="147" t="s">
        <v>348</v>
      </c>
      <c r="G84" s="147" t="s">
        <v>12</v>
      </c>
      <c r="H84" s="147" t="s">
        <v>9</v>
      </c>
      <c r="I84" s="147" t="s">
        <v>10</v>
      </c>
      <c r="J84" s="147" t="s">
        <v>5606</v>
      </c>
      <c r="K84" s="147" t="s">
        <v>1</v>
      </c>
      <c r="L84" s="143">
        <v>1609.2857142857142</v>
      </c>
    </row>
    <row r="85" spans="3:12" ht="13.9" x14ac:dyDescent="0.4">
      <c r="C85" s="223">
        <v>40</v>
      </c>
      <c r="D85" s="147" t="s">
        <v>46</v>
      </c>
      <c r="E85" s="364">
        <v>4103701</v>
      </c>
      <c r="F85" s="147" t="s">
        <v>347</v>
      </c>
      <c r="G85" s="147" t="s">
        <v>12</v>
      </c>
      <c r="H85" s="147" t="s">
        <v>9</v>
      </c>
      <c r="I85" s="147" t="s">
        <v>10</v>
      </c>
      <c r="J85" s="147" t="s">
        <v>5606</v>
      </c>
      <c r="K85" s="147" t="s">
        <v>1</v>
      </c>
      <c r="L85" s="143">
        <v>1609.2857142857142</v>
      </c>
    </row>
    <row r="86" spans="3:12" ht="13.9" x14ac:dyDescent="0.4">
      <c r="C86" s="223">
        <v>41</v>
      </c>
      <c r="D86" s="147" t="s">
        <v>91</v>
      </c>
      <c r="E86" s="364">
        <v>4119905</v>
      </c>
      <c r="F86" s="147" t="s">
        <v>317</v>
      </c>
      <c r="G86" s="147" t="s">
        <v>12</v>
      </c>
      <c r="H86" s="147" t="s">
        <v>9</v>
      </c>
      <c r="I86" s="147" t="s">
        <v>10</v>
      </c>
      <c r="J86" s="147" t="s">
        <v>5606</v>
      </c>
      <c r="K86" s="147" t="s">
        <v>1</v>
      </c>
      <c r="L86" s="143">
        <v>1609.2857142857142</v>
      </c>
    </row>
    <row r="87" spans="3:12" ht="13.9" x14ac:dyDescent="0.4">
      <c r="C87" s="223">
        <v>41</v>
      </c>
      <c r="D87" s="147" t="s">
        <v>91</v>
      </c>
      <c r="E87" s="364">
        <v>4115200</v>
      </c>
      <c r="F87" s="147" t="s">
        <v>334</v>
      </c>
      <c r="G87" s="147" t="s">
        <v>12</v>
      </c>
      <c r="H87" s="147" t="s">
        <v>9</v>
      </c>
      <c r="I87" s="147" t="s">
        <v>10</v>
      </c>
      <c r="J87" s="147" t="s">
        <v>5606</v>
      </c>
      <c r="K87" s="147" t="s">
        <v>1</v>
      </c>
      <c r="L87" s="143">
        <v>1609.2857142857142</v>
      </c>
    </row>
    <row r="88" spans="3:12" ht="13.9" x14ac:dyDescent="0.4">
      <c r="C88" s="223">
        <v>42</v>
      </c>
      <c r="D88" s="147" t="s">
        <v>50</v>
      </c>
      <c r="E88" s="364">
        <v>5210109</v>
      </c>
      <c r="F88" s="147" t="s">
        <v>296</v>
      </c>
      <c r="G88" s="147" t="s">
        <v>19</v>
      </c>
      <c r="H88" s="147" t="s">
        <v>9</v>
      </c>
      <c r="I88" s="147" t="s">
        <v>10</v>
      </c>
      <c r="J88" s="147" t="s">
        <v>5606</v>
      </c>
      <c r="K88" s="147" t="s">
        <v>1</v>
      </c>
      <c r="L88" s="143">
        <v>1420.3571428571429</v>
      </c>
    </row>
    <row r="89" spans="3:12" ht="13.9" x14ac:dyDescent="0.4">
      <c r="C89" s="223">
        <v>42</v>
      </c>
      <c r="D89" s="147" t="s">
        <v>126</v>
      </c>
      <c r="E89" s="364">
        <v>5100300</v>
      </c>
      <c r="F89" s="147" t="s">
        <v>297</v>
      </c>
      <c r="G89" s="147" t="s">
        <v>11</v>
      </c>
      <c r="H89" s="147" t="s">
        <v>9</v>
      </c>
      <c r="I89" s="147" t="s">
        <v>10</v>
      </c>
      <c r="J89" s="147" t="s">
        <v>5606</v>
      </c>
      <c r="K89" s="147" t="s">
        <v>1</v>
      </c>
      <c r="L89" s="143">
        <v>2282.4</v>
      </c>
    </row>
    <row r="90" spans="3:12" ht="13.9" x14ac:dyDescent="0.4">
      <c r="C90" s="223">
        <v>43</v>
      </c>
      <c r="D90" s="147" t="s">
        <v>126</v>
      </c>
      <c r="E90" s="364">
        <v>4119905</v>
      </c>
      <c r="F90" s="147" t="s">
        <v>317</v>
      </c>
      <c r="G90" s="147" t="s">
        <v>12</v>
      </c>
      <c r="H90" s="147" t="s">
        <v>9</v>
      </c>
      <c r="I90" s="147" t="s">
        <v>10</v>
      </c>
      <c r="J90" s="147" t="s">
        <v>5606</v>
      </c>
      <c r="K90" s="147" t="s">
        <v>1</v>
      </c>
      <c r="L90" s="143">
        <v>1609.2857142857142</v>
      </c>
    </row>
    <row r="91" spans="3:12" ht="13.9" x14ac:dyDescent="0.4">
      <c r="C91" s="223">
        <v>44</v>
      </c>
      <c r="D91" s="147" t="s">
        <v>126</v>
      </c>
      <c r="E91" s="364">
        <v>5211909</v>
      </c>
      <c r="F91" s="147" t="s">
        <v>349</v>
      </c>
      <c r="G91" s="147" t="s">
        <v>19</v>
      </c>
      <c r="H91" s="147" t="s">
        <v>9</v>
      </c>
      <c r="I91" s="147" t="s">
        <v>10</v>
      </c>
      <c r="J91" s="147" t="s">
        <v>5606</v>
      </c>
      <c r="K91" s="147" t="s">
        <v>1</v>
      </c>
      <c r="L91" s="143">
        <v>1420.3571428571429</v>
      </c>
    </row>
    <row r="92" spans="3:12" ht="13.9" x14ac:dyDescent="0.4">
      <c r="C92" s="223">
        <v>44</v>
      </c>
      <c r="D92" s="147" t="s">
        <v>126</v>
      </c>
      <c r="E92" s="364">
        <v>3535507</v>
      </c>
      <c r="F92" s="147" t="s">
        <v>350</v>
      </c>
      <c r="G92" s="147" t="s">
        <v>22</v>
      </c>
      <c r="H92" s="147" t="s">
        <v>9</v>
      </c>
      <c r="I92" s="147" t="s">
        <v>23</v>
      </c>
      <c r="J92" s="147" t="s">
        <v>5651</v>
      </c>
      <c r="K92" s="147" t="s">
        <v>1</v>
      </c>
      <c r="L92" s="143">
        <v>990.23076923076928</v>
      </c>
    </row>
    <row r="93" spans="3:12" ht="13.9" x14ac:dyDescent="0.4">
      <c r="C93" s="223">
        <v>44</v>
      </c>
      <c r="D93" s="147" t="s">
        <v>126</v>
      </c>
      <c r="E93" s="364">
        <v>5211503</v>
      </c>
      <c r="F93" s="147" t="s">
        <v>325</v>
      </c>
      <c r="G93" s="147" t="s">
        <v>19</v>
      </c>
      <c r="H93" s="147" t="s">
        <v>9</v>
      </c>
      <c r="I93" s="147" t="s">
        <v>23</v>
      </c>
      <c r="J93" s="147" t="s">
        <v>5651</v>
      </c>
      <c r="K93" s="147" t="s">
        <v>1</v>
      </c>
      <c r="L93" s="143">
        <v>1420.3571428571429</v>
      </c>
    </row>
    <row r="94" spans="3:12" ht="13.9" x14ac:dyDescent="0.4">
      <c r="C94" s="223">
        <v>44</v>
      </c>
      <c r="D94" s="147" t="s">
        <v>127</v>
      </c>
      <c r="E94" s="364">
        <v>3518206</v>
      </c>
      <c r="F94" s="147" t="s">
        <v>351</v>
      </c>
      <c r="G94" s="147" t="s">
        <v>22</v>
      </c>
      <c r="H94" s="147" t="s">
        <v>134</v>
      </c>
      <c r="I94" s="147" t="s">
        <v>23</v>
      </c>
      <c r="J94" s="147" t="s">
        <v>5651</v>
      </c>
      <c r="K94" s="147" t="s">
        <v>1</v>
      </c>
      <c r="L94" s="143">
        <v>990.23076923076928</v>
      </c>
    </row>
    <row r="95" spans="3:12" ht="13.9" x14ac:dyDescent="0.4">
      <c r="C95" s="223">
        <v>44</v>
      </c>
      <c r="D95" s="147" t="s">
        <v>177</v>
      </c>
      <c r="E95" s="364">
        <v>4103701</v>
      </c>
      <c r="F95" s="147" t="s">
        <v>347</v>
      </c>
      <c r="G95" s="147" t="s">
        <v>12</v>
      </c>
      <c r="H95" s="147" t="s">
        <v>9</v>
      </c>
      <c r="I95" s="147" t="s">
        <v>10</v>
      </c>
      <c r="J95" s="147" t="s">
        <v>5606</v>
      </c>
      <c r="K95" s="147" t="s">
        <v>1</v>
      </c>
      <c r="L95" s="143">
        <v>1609.2857142857142</v>
      </c>
    </row>
    <row r="96" spans="3:12" ht="13.9" x14ac:dyDescent="0.4">
      <c r="C96" s="223">
        <v>45</v>
      </c>
      <c r="D96" s="147" t="s">
        <v>187</v>
      </c>
      <c r="E96" s="364">
        <v>5107602</v>
      </c>
      <c r="F96" s="147" t="s">
        <v>292</v>
      </c>
      <c r="G96" s="147" t="s">
        <v>11</v>
      </c>
      <c r="H96" s="147" t="s">
        <v>9</v>
      </c>
      <c r="I96" s="147" t="s">
        <v>10</v>
      </c>
      <c r="J96" s="147" t="s">
        <v>5606</v>
      </c>
      <c r="K96" s="147" t="s">
        <v>1</v>
      </c>
      <c r="L96" s="143">
        <v>2282.4</v>
      </c>
    </row>
    <row r="97" spans="3:12" ht="13.9" x14ac:dyDescent="0.4">
      <c r="C97" s="473">
        <v>46</v>
      </c>
      <c r="D97" s="474" t="s">
        <v>128</v>
      </c>
      <c r="E97" s="475">
        <v>2611101</v>
      </c>
      <c r="F97" s="474" t="s">
        <v>352</v>
      </c>
      <c r="G97" s="474" t="s">
        <v>25</v>
      </c>
      <c r="H97" s="474" t="s">
        <v>9</v>
      </c>
      <c r="I97" s="474" t="s">
        <v>10</v>
      </c>
      <c r="J97" s="474" t="s">
        <v>5606</v>
      </c>
      <c r="K97" s="474" t="s">
        <v>4</v>
      </c>
      <c r="L97" s="143">
        <v>400</v>
      </c>
    </row>
    <row r="98" spans="3:12" ht="13.9" x14ac:dyDescent="0.4">
      <c r="C98" s="223">
        <v>47</v>
      </c>
      <c r="D98" s="147" t="s">
        <v>37</v>
      </c>
      <c r="E98" s="364">
        <v>4322806</v>
      </c>
      <c r="F98" s="147" t="s">
        <v>353</v>
      </c>
      <c r="G98" s="147" t="s">
        <v>13</v>
      </c>
      <c r="H98" s="147" t="s">
        <v>9</v>
      </c>
      <c r="I98" s="147" t="s">
        <v>10</v>
      </c>
      <c r="J98" s="147" t="s">
        <v>5606</v>
      </c>
      <c r="K98" s="147" t="s">
        <v>1</v>
      </c>
      <c r="L98" s="143">
        <v>1280.909090909091</v>
      </c>
    </row>
    <row r="99" spans="3:12" ht="13.9" x14ac:dyDescent="0.4">
      <c r="C99" s="223">
        <v>48</v>
      </c>
      <c r="D99" s="147" t="s">
        <v>37</v>
      </c>
      <c r="E99" s="364">
        <v>2914406</v>
      </c>
      <c r="F99" s="147" t="s">
        <v>354</v>
      </c>
      <c r="G99" s="147" t="s">
        <v>21</v>
      </c>
      <c r="H99" s="147" t="s">
        <v>9</v>
      </c>
      <c r="I99" s="147" t="s">
        <v>10</v>
      </c>
      <c r="J99" s="147" t="s">
        <v>5606</v>
      </c>
      <c r="K99" s="147" t="s">
        <v>1</v>
      </c>
      <c r="L99" s="143">
        <v>1622.75</v>
      </c>
    </row>
    <row r="100" spans="3:12" ht="13.9" x14ac:dyDescent="0.4">
      <c r="C100" s="223">
        <v>49</v>
      </c>
      <c r="D100" s="147" t="s">
        <v>98</v>
      </c>
      <c r="E100" s="364">
        <v>4307005</v>
      </c>
      <c r="F100" s="147" t="s">
        <v>355</v>
      </c>
      <c r="G100" s="147" t="s">
        <v>13</v>
      </c>
      <c r="H100" s="147" t="s">
        <v>9</v>
      </c>
      <c r="I100" s="147" t="s">
        <v>10</v>
      </c>
      <c r="J100" s="147" t="s">
        <v>5606</v>
      </c>
      <c r="K100" s="147" t="s">
        <v>1</v>
      </c>
      <c r="L100" s="143">
        <v>1280.909090909091</v>
      </c>
    </row>
    <row r="101" spans="3:12" ht="13.9" x14ac:dyDescent="0.4">
      <c r="C101" s="223">
        <v>49</v>
      </c>
      <c r="D101" s="147" t="s">
        <v>178</v>
      </c>
      <c r="E101" s="364">
        <v>2903201</v>
      </c>
      <c r="F101" s="147" t="s">
        <v>329</v>
      </c>
      <c r="G101" s="147" t="s">
        <v>21</v>
      </c>
      <c r="H101" s="147" t="s">
        <v>9</v>
      </c>
      <c r="I101" s="147" t="s">
        <v>10</v>
      </c>
      <c r="J101" s="147" t="s">
        <v>5606</v>
      </c>
      <c r="K101" s="147" t="s">
        <v>1</v>
      </c>
      <c r="L101" s="143">
        <v>1622.75</v>
      </c>
    </row>
    <row r="102" spans="3:12" ht="13.9" x14ac:dyDescent="0.4">
      <c r="C102" s="223">
        <v>50</v>
      </c>
      <c r="D102" s="147" t="s">
        <v>129</v>
      </c>
      <c r="E102" s="364">
        <v>5217401</v>
      </c>
      <c r="F102" s="147" t="s">
        <v>356</v>
      </c>
      <c r="G102" s="147" t="s">
        <v>19</v>
      </c>
      <c r="H102" s="147" t="s">
        <v>9</v>
      </c>
      <c r="I102" s="147" t="s">
        <v>10</v>
      </c>
      <c r="J102" s="147" t="s">
        <v>5606</v>
      </c>
      <c r="K102" s="147" t="s">
        <v>1</v>
      </c>
      <c r="L102" s="143">
        <v>1420.3571428571429</v>
      </c>
    </row>
    <row r="103" spans="3:12" ht="13.9" x14ac:dyDescent="0.4">
      <c r="C103" s="223">
        <v>51</v>
      </c>
      <c r="D103" s="147" t="s">
        <v>179</v>
      </c>
      <c r="E103" s="364">
        <v>5103403</v>
      </c>
      <c r="F103" s="147" t="s">
        <v>303</v>
      </c>
      <c r="G103" s="147" t="s">
        <v>11</v>
      </c>
      <c r="H103" s="147" t="s">
        <v>9</v>
      </c>
      <c r="I103" s="147" t="s">
        <v>10</v>
      </c>
      <c r="J103" s="147" t="s">
        <v>5606</v>
      </c>
      <c r="K103" s="147" t="s">
        <v>1</v>
      </c>
      <c r="L103" s="143">
        <v>2282.4</v>
      </c>
    </row>
    <row r="104" spans="3:12" ht="13.9" x14ac:dyDescent="0.4">
      <c r="C104" s="223">
        <v>52</v>
      </c>
      <c r="D104" s="147" t="s">
        <v>130</v>
      </c>
      <c r="E104" s="364">
        <v>1100304</v>
      </c>
      <c r="F104" s="147" t="s">
        <v>357</v>
      </c>
      <c r="G104" s="147" t="s">
        <v>122</v>
      </c>
      <c r="H104" s="147" t="s">
        <v>9</v>
      </c>
      <c r="I104" s="147" t="s">
        <v>147</v>
      </c>
      <c r="J104" s="147" t="s">
        <v>5606</v>
      </c>
      <c r="K104" s="147" t="s">
        <v>1</v>
      </c>
      <c r="L104" s="143">
        <v>300</v>
      </c>
    </row>
    <row r="105" spans="3:12" ht="13.9" x14ac:dyDescent="0.4">
      <c r="C105" s="223">
        <v>53</v>
      </c>
      <c r="D105" s="147" t="s">
        <v>188</v>
      </c>
      <c r="E105" s="364">
        <v>5103403</v>
      </c>
      <c r="F105" s="147" t="s">
        <v>303</v>
      </c>
      <c r="G105" s="147" t="s">
        <v>11</v>
      </c>
      <c r="H105" s="147" t="s">
        <v>9</v>
      </c>
      <c r="I105" s="147" t="s">
        <v>10</v>
      </c>
      <c r="J105" s="147" t="s">
        <v>5606</v>
      </c>
      <c r="K105" s="147" t="s">
        <v>1</v>
      </c>
      <c r="L105" s="143">
        <v>2282.4</v>
      </c>
    </row>
    <row r="106" spans="3:12" ht="13.9" x14ac:dyDescent="0.4">
      <c r="C106" s="223">
        <v>54</v>
      </c>
      <c r="D106" s="147" t="s">
        <v>100</v>
      </c>
      <c r="E106" s="364">
        <v>4105706</v>
      </c>
      <c r="F106" s="147" t="s">
        <v>358</v>
      </c>
      <c r="G106" s="147" t="s">
        <v>12</v>
      </c>
      <c r="H106" s="147" t="s">
        <v>9</v>
      </c>
      <c r="I106" s="147" t="s">
        <v>10</v>
      </c>
      <c r="J106" s="147" t="s">
        <v>5606</v>
      </c>
      <c r="K106" s="147" t="s">
        <v>1</v>
      </c>
      <c r="L106" s="143">
        <v>1609.2857142857142</v>
      </c>
    </row>
    <row r="107" spans="3:12" ht="13.9" x14ac:dyDescent="0.4">
      <c r="C107" s="223">
        <v>55</v>
      </c>
      <c r="D107" s="147" t="s">
        <v>131</v>
      </c>
      <c r="E107" s="364">
        <v>4311809</v>
      </c>
      <c r="F107" s="147" t="s">
        <v>359</v>
      </c>
      <c r="G107" s="147" t="s">
        <v>13</v>
      </c>
      <c r="H107" s="147" t="s">
        <v>9</v>
      </c>
      <c r="I107" s="147" t="s">
        <v>10</v>
      </c>
      <c r="J107" s="147" t="s">
        <v>5606</v>
      </c>
      <c r="K107" s="147" t="s">
        <v>1</v>
      </c>
      <c r="L107" s="143">
        <v>1280.909090909091</v>
      </c>
    </row>
    <row r="108" spans="3:12" ht="13.9" x14ac:dyDescent="0.4">
      <c r="C108" s="223">
        <v>56</v>
      </c>
      <c r="D108" s="147" t="s">
        <v>163</v>
      </c>
      <c r="E108" s="364">
        <v>3103504</v>
      </c>
      <c r="F108" s="147" t="s">
        <v>360</v>
      </c>
      <c r="G108" s="147" t="s">
        <v>15</v>
      </c>
      <c r="H108" s="147" t="s">
        <v>9</v>
      </c>
      <c r="I108" s="147" t="s">
        <v>10</v>
      </c>
      <c r="J108" s="147" t="s">
        <v>5606</v>
      </c>
      <c r="K108" s="147" t="s">
        <v>1</v>
      </c>
      <c r="L108" s="143">
        <v>2275</v>
      </c>
    </row>
    <row r="109" spans="3:12" ht="13.9" x14ac:dyDescent="0.4">
      <c r="C109" s="223">
        <v>57</v>
      </c>
      <c r="D109" s="147" t="s">
        <v>92</v>
      </c>
      <c r="E109" s="364">
        <v>3506003</v>
      </c>
      <c r="F109" s="147" t="s">
        <v>361</v>
      </c>
      <c r="G109" s="147" t="s">
        <v>22</v>
      </c>
      <c r="H109" s="147" t="s">
        <v>9</v>
      </c>
      <c r="I109" s="147" t="s">
        <v>10</v>
      </c>
      <c r="J109" s="147" t="s">
        <v>5606</v>
      </c>
      <c r="K109" s="147" t="s">
        <v>1</v>
      </c>
      <c r="L109" s="143">
        <v>990.23076923076928</v>
      </c>
    </row>
    <row r="110" spans="3:12" ht="13.9" x14ac:dyDescent="0.4">
      <c r="C110" s="223">
        <v>58</v>
      </c>
      <c r="D110" s="147" t="s">
        <v>92</v>
      </c>
      <c r="E110" s="364">
        <v>3534302</v>
      </c>
      <c r="F110" s="147" t="s">
        <v>309</v>
      </c>
      <c r="G110" s="147" t="s">
        <v>22</v>
      </c>
      <c r="H110" s="147" t="s">
        <v>9</v>
      </c>
      <c r="I110" s="147" t="s">
        <v>10</v>
      </c>
      <c r="J110" s="147" t="s">
        <v>5606</v>
      </c>
      <c r="K110" s="147" t="s">
        <v>1</v>
      </c>
      <c r="L110" s="143">
        <v>990.23076923076928</v>
      </c>
    </row>
    <row r="111" spans="3:12" ht="13.9" x14ac:dyDescent="0.4">
      <c r="C111" s="473">
        <v>58</v>
      </c>
      <c r="D111" s="474" t="s">
        <v>92</v>
      </c>
      <c r="E111" s="475">
        <v>3547700</v>
      </c>
      <c r="F111" s="474" t="s">
        <v>362</v>
      </c>
      <c r="G111" s="474" t="s">
        <v>22</v>
      </c>
      <c r="H111" s="474" t="s">
        <v>9</v>
      </c>
      <c r="I111" s="474" t="s">
        <v>10</v>
      </c>
      <c r="J111" s="474" t="s">
        <v>5606</v>
      </c>
      <c r="K111" s="474" t="s">
        <v>4</v>
      </c>
      <c r="L111" s="143">
        <v>1300</v>
      </c>
    </row>
    <row r="112" spans="3:12" ht="13.9" x14ac:dyDescent="0.4">
      <c r="C112" s="473">
        <v>58</v>
      </c>
      <c r="D112" s="474" t="s">
        <v>164</v>
      </c>
      <c r="E112" s="475">
        <v>5003801</v>
      </c>
      <c r="F112" s="474" t="s">
        <v>363</v>
      </c>
      <c r="G112" s="474" t="s">
        <v>8</v>
      </c>
      <c r="H112" s="474" t="s">
        <v>9</v>
      </c>
      <c r="I112" s="474" t="s">
        <v>10</v>
      </c>
      <c r="J112" s="474" t="s">
        <v>5606</v>
      </c>
      <c r="K112" s="474" t="s">
        <v>4</v>
      </c>
      <c r="L112" s="143">
        <v>1350</v>
      </c>
    </row>
    <row r="113" spans="3:12" ht="13.9" x14ac:dyDescent="0.4">
      <c r="C113" s="473">
        <v>59</v>
      </c>
      <c r="D113" s="474" t="s">
        <v>164</v>
      </c>
      <c r="E113" s="475">
        <v>4109807</v>
      </c>
      <c r="F113" s="474" t="s">
        <v>364</v>
      </c>
      <c r="G113" s="474" t="s">
        <v>12</v>
      </c>
      <c r="H113" s="474" t="s">
        <v>9</v>
      </c>
      <c r="I113" s="474" t="s">
        <v>10</v>
      </c>
      <c r="J113" s="474" t="s">
        <v>5606</v>
      </c>
      <c r="K113" s="474" t="s">
        <v>4</v>
      </c>
      <c r="L113" s="143">
        <v>975</v>
      </c>
    </row>
    <row r="114" spans="3:12" ht="13.9" x14ac:dyDescent="0.4">
      <c r="C114" s="473">
        <v>59</v>
      </c>
      <c r="D114" s="474" t="s">
        <v>189</v>
      </c>
      <c r="E114" s="475">
        <v>5001904</v>
      </c>
      <c r="F114" s="474" t="s">
        <v>5204</v>
      </c>
      <c r="G114" s="474" t="s">
        <v>8</v>
      </c>
      <c r="H114" s="474" t="s">
        <v>9</v>
      </c>
      <c r="I114" s="474" t="s">
        <v>10</v>
      </c>
      <c r="J114" s="474" t="s">
        <v>5606</v>
      </c>
      <c r="K114" s="474" t="s">
        <v>4</v>
      </c>
      <c r="L114" s="143">
        <v>1350</v>
      </c>
    </row>
    <row r="115" spans="3:12" ht="13.9" x14ac:dyDescent="0.4">
      <c r="C115" s="223">
        <v>60</v>
      </c>
      <c r="D115" s="147" t="s">
        <v>165</v>
      </c>
      <c r="E115" s="364">
        <v>3549409</v>
      </c>
      <c r="F115" s="147" t="s">
        <v>365</v>
      </c>
      <c r="G115" s="147" t="s">
        <v>22</v>
      </c>
      <c r="H115" s="147" t="s">
        <v>9</v>
      </c>
      <c r="I115" s="147" t="s">
        <v>10</v>
      </c>
      <c r="J115" s="147" t="s">
        <v>5606</v>
      </c>
      <c r="K115" s="147" t="s">
        <v>1</v>
      </c>
      <c r="L115" s="143">
        <v>990.23076923076928</v>
      </c>
    </row>
    <row r="116" spans="3:12" ht="13.9" x14ac:dyDescent="0.4">
      <c r="C116" s="223">
        <v>61</v>
      </c>
      <c r="D116" s="147" t="s">
        <v>101</v>
      </c>
      <c r="E116" s="364">
        <v>4307708</v>
      </c>
      <c r="F116" s="147" t="s">
        <v>366</v>
      </c>
      <c r="G116" s="147" t="s">
        <v>13</v>
      </c>
      <c r="H116" s="147" t="s">
        <v>9</v>
      </c>
      <c r="I116" s="147" t="s">
        <v>10</v>
      </c>
      <c r="J116" s="147" t="s">
        <v>5606</v>
      </c>
      <c r="K116" s="147" t="s">
        <v>1</v>
      </c>
      <c r="L116" s="143">
        <v>1280.909090909091</v>
      </c>
    </row>
    <row r="117" spans="3:12" ht="13.9" x14ac:dyDescent="0.4">
      <c r="C117" s="223">
        <v>62</v>
      </c>
      <c r="D117" s="147" t="s">
        <v>36</v>
      </c>
      <c r="E117" s="364">
        <v>5103403</v>
      </c>
      <c r="F117" s="147" t="s">
        <v>303</v>
      </c>
      <c r="G117" s="147" t="s">
        <v>11</v>
      </c>
      <c r="H117" s="147" t="s">
        <v>9</v>
      </c>
      <c r="I117" s="147" t="s">
        <v>10</v>
      </c>
      <c r="J117" s="147" t="s">
        <v>5606</v>
      </c>
      <c r="K117" s="147" t="s">
        <v>1</v>
      </c>
      <c r="L117" s="143">
        <v>2282.4</v>
      </c>
    </row>
    <row r="118" spans="3:12" ht="13.9" x14ac:dyDescent="0.4">
      <c r="C118" s="473">
        <v>63</v>
      </c>
      <c r="D118" s="474" t="s">
        <v>36</v>
      </c>
      <c r="E118" s="475">
        <v>4114609</v>
      </c>
      <c r="F118" s="474" t="s">
        <v>367</v>
      </c>
      <c r="G118" s="474" t="s">
        <v>12</v>
      </c>
      <c r="H118" s="474" t="s">
        <v>9</v>
      </c>
      <c r="I118" s="474" t="s">
        <v>10</v>
      </c>
      <c r="J118" s="474" t="s">
        <v>5606</v>
      </c>
      <c r="K118" s="474" t="s">
        <v>4</v>
      </c>
      <c r="L118" s="143">
        <v>975</v>
      </c>
    </row>
    <row r="119" spans="3:12" ht="13.9" x14ac:dyDescent="0.4">
      <c r="C119" s="223">
        <v>63</v>
      </c>
      <c r="D119" s="147" t="s">
        <v>180</v>
      </c>
      <c r="E119" s="364">
        <v>3542206</v>
      </c>
      <c r="F119" s="147" t="s">
        <v>299</v>
      </c>
      <c r="G119" s="147" t="s">
        <v>22</v>
      </c>
      <c r="H119" s="147" t="s">
        <v>9</v>
      </c>
      <c r="I119" s="147" t="s">
        <v>10</v>
      </c>
      <c r="J119" s="147" t="s">
        <v>5606</v>
      </c>
      <c r="K119" s="147" t="s">
        <v>1</v>
      </c>
      <c r="L119" s="143">
        <v>990.23076923076928</v>
      </c>
    </row>
    <row r="120" spans="3:12" ht="13.9" x14ac:dyDescent="0.4">
      <c r="C120" s="223">
        <v>64</v>
      </c>
      <c r="D120" s="147" t="s">
        <v>180</v>
      </c>
      <c r="E120" s="364">
        <v>3542206</v>
      </c>
      <c r="F120" s="147" t="s">
        <v>299</v>
      </c>
      <c r="G120" s="147" t="s">
        <v>22</v>
      </c>
      <c r="H120" s="147" t="s">
        <v>9</v>
      </c>
      <c r="I120" s="147" t="s">
        <v>23</v>
      </c>
      <c r="J120" s="147" t="s">
        <v>5651</v>
      </c>
      <c r="K120" s="147" t="s">
        <v>1</v>
      </c>
      <c r="L120" s="143">
        <v>990.23076923076928</v>
      </c>
    </row>
    <row r="121" spans="3:12" ht="13.9" x14ac:dyDescent="0.4">
      <c r="C121" s="223">
        <v>64</v>
      </c>
      <c r="D121" s="147" t="s">
        <v>32</v>
      </c>
      <c r="E121" s="364">
        <v>4309001</v>
      </c>
      <c r="F121" s="147" t="s">
        <v>368</v>
      </c>
      <c r="G121" s="147" t="s">
        <v>13</v>
      </c>
      <c r="H121" s="147" t="s">
        <v>9</v>
      </c>
      <c r="I121" s="147" t="s">
        <v>146</v>
      </c>
      <c r="J121" s="147" t="s">
        <v>5606</v>
      </c>
      <c r="K121" s="147" t="s">
        <v>1</v>
      </c>
      <c r="L121" s="143">
        <v>1280.909090909091</v>
      </c>
    </row>
    <row r="122" spans="3:12" ht="13.9" x14ac:dyDescent="0.4">
      <c r="C122" s="473">
        <v>65</v>
      </c>
      <c r="D122" s="474" t="s">
        <v>32</v>
      </c>
      <c r="E122" s="475">
        <v>4309506</v>
      </c>
      <c r="F122" s="474" t="s">
        <v>344</v>
      </c>
      <c r="G122" s="474" t="s">
        <v>13</v>
      </c>
      <c r="H122" s="474" t="s">
        <v>181</v>
      </c>
      <c r="I122" s="474" t="s">
        <v>146</v>
      </c>
      <c r="J122" s="474" t="s">
        <v>5606</v>
      </c>
      <c r="K122" s="474" t="s">
        <v>4</v>
      </c>
      <c r="L122" s="143">
        <v>795</v>
      </c>
    </row>
    <row r="123" spans="3:12" ht="13.9" x14ac:dyDescent="0.4">
      <c r="C123" s="473">
        <v>65</v>
      </c>
      <c r="D123" s="474" t="s">
        <v>32</v>
      </c>
      <c r="E123" s="475">
        <v>4309506</v>
      </c>
      <c r="F123" s="474" t="s">
        <v>344</v>
      </c>
      <c r="G123" s="474" t="s">
        <v>13</v>
      </c>
      <c r="H123" s="474" t="s">
        <v>181</v>
      </c>
      <c r="I123" s="474" t="s">
        <v>146</v>
      </c>
      <c r="J123" s="474" t="s">
        <v>5606</v>
      </c>
      <c r="K123" s="474" t="s">
        <v>4</v>
      </c>
      <c r="L123" s="143">
        <v>795</v>
      </c>
    </row>
  </sheetData>
  <conditionalFormatting sqref="K122:K123">
    <cfRule type="cellIs" dxfId="13" priority="1" stopIfTrue="1" operator="equal">
      <formula>"Parada"</formula>
    </cfRule>
  </conditionalFormatting>
  <conditionalFormatting sqref="K2:K20 K22:K25 K28:K42 K44:K55 K57:K62 K64 K66:K81 K83:K96 K98:K110 K115:K117 K119:K121">
    <cfRule type="cellIs" dxfId="12" priority="13" stopIfTrue="1" operator="equal">
      <formula>"Parada"</formula>
    </cfRule>
  </conditionalFormatting>
  <conditionalFormatting sqref="K21">
    <cfRule type="cellIs" dxfId="11" priority="12" stopIfTrue="1" operator="equal">
      <formula>"Parada"</formula>
    </cfRule>
  </conditionalFormatting>
  <conditionalFormatting sqref="K26">
    <cfRule type="cellIs" dxfId="10" priority="11" stopIfTrue="1" operator="equal">
      <formula>"Parada"</formula>
    </cfRule>
  </conditionalFormatting>
  <conditionalFormatting sqref="K27">
    <cfRule type="cellIs" dxfId="9" priority="10" stopIfTrue="1" operator="equal">
      <formula>"Parada"</formula>
    </cfRule>
  </conditionalFormatting>
  <conditionalFormatting sqref="K43">
    <cfRule type="cellIs" dxfId="8" priority="9" stopIfTrue="1" operator="equal">
      <formula>"Parada"</formula>
    </cfRule>
  </conditionalFormatting>
  <conditionalFormatting sqref="K56">
    <cfRule type="cellIs" dxfId="7" priority="8" stopIfTrue="1" operator="equal">
      <formula>"Parada"</formula>
    </cfRule>
  </conditionalFormatting>
  <conditionalFormatting sqref="K63">
    <cfRule type="cellIs" dxfId="6" priority="7" stopIfTrue="1" operator="equal">
      <formula>"Parada"</formula>
    </cfRule>
  </conditionalFormatting>
  <conditionalFormatting sqref="K65">
    <cfRule type="cellIs" dxfId="5" priority="6" stopIfTrue="1" operator="equal">
      <formula>"Parada"</formula>
    </cfRule>
  </conditionalFormatting>
  <conditionalFormatting sqref="K82">
    <cfRule type="cellIs" dxfId="4" priority="5" stopIfTrue="1" operator="equal">
      <formula>"Parada"</formula>
    </cfRule>
  </conditionalFormatting>
  <conditionalFormatting sqref="K97">
    <cfRule type="cellIs" dxfId="3" priority="4" stopIfTrue="1" operator="equal">
      <formula>"Parada"</formula>
    </cfRule>
  </conditionalFormatting>
  <conditionalFormatting sqref="K111:K114">
    <cfRule type="cellIs" dxfId="2" priority="3" stopIfTrue="1" operator="equal">
      <formula>"Parada"</formula>
    </cfRule>
  </conditionalFormatting>
  <conditionalFormatting sqref="K118">
    <cfRule type="cellIs" dxfId="1" priority="2" stopIfTrue="1" operator="equal">
      <formula>"Parada"</formula>
    </cfRule>
  </conditionalFormatting>
  <pageMargins left="0.7" right="0.7" top="0.78740157499999996" bottom="0.78740157499999996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F721-5C8E-45FC-912D-0B48D66836A2}">
  <dimension ref="A1:J71"/>
  <sheetViews>
    <sheetView tabSelected="1" workbookViewId="0">
      <selection activeCell="G1" sqref="G1"/>
    </sheetView>
  </sheetViews>
  <sheetFormatPr baseColWidth="10" defaultRowHeight="12.75" x14ac:dyDescent="0.35"/>
  <cols>
    <col min="1" max="1" width="8.33203125" bestFit="1" customWidth="1"/>
    <col min="2" max="2" width="26.3984375" bestFit="1" customWidth="1"/>
    <col min="3" max="3" width="12.1328125" customWidth="1"/>
    <col min="4" max="4" width="27.46484375" bestFit="1" customWidth="1"/>
    <col min="6" max="6" width="35.19921875" bestFit="1" customWidth="1"/>
    <col min="8" max="8" width="20.06640625" bestFit="1" customWidth="1"/>
    <col min="9" max="10" width="15.6640625" bestFit="1" customWidth="1"/>
  </cols>
  <sheetData>
    <row r="1" spans="1:10" ht="13.15" x14ac:dyDescent="0.4">
      <c r="A1" s="229" t="s">
        <v>5657</v>
      </c>
      <c r="B1" s="417" t="s">
        <v>5656</v>
      </c>
      <c r="C1" s="367" t="s">
        <v>5627</v>
      </c>
      <c r="D1" s="416" t="s">
        <v>5628</v>
      </c>
      <c r="E1" s="416" t="s">
        <v>5629</v>
      </c>
      <c r="F1" s="416" t="s">
        <v>5655</v>
      </c>
      <c r="G1" s="371" t="s">
        <v>5658</v>
      </c>
      <c r="H1" s="229" t="s">
        <v>5662</v>
      </c>
      <c r="I1" s="387" t="s">
        <v>5653</v>
      </c>
      <c r="J1" s="389" t="s">
        <v>5654</v>
      </c>
    </row>
    <row r="2" spans="1:10" ht="13.9" x14ac:dyDescent="0.4">
      <c r="A2" s="169">
        <v>1</v>
      </c>
      <c r="B2" s="145" t="s">
        <v>5</v>
      </c>
      <c r="C2" s="364">
        <v>5107602</v>
      </c>
      <c r="D2" s="215" t="s">
        <v>292</v>
      </c>
      <c r="E2" s="146" t="s">
        <v>11</v>
      </c>
      <c r="F2" s="145" t="s">
        <v>10</v>
      </c>
      <c r="G2" s="145" t="s">
        <v>5606</v>
      </c>
      <c r="H2" s="147" t="s">
        <v>1</v>
      </c>
      <c r="I2" s="377">
        <v>787.5</v>
      </c>
      <c r="J2" s="377">
        <v>601.25</v>
      </c>
    </row>
    <row r="3" spans="1:10" ht="13.9" x14ac:dyDescent="0.4">
      <c r="A3" s="171">
        <v>1</v>
      </c>
      <c r="B3" s="145" t="s">
        <v>5</v>
      </c>
      <c r="C3" s="364">
        <v>3170206</v>
      </c>
      <c r="D3" s="215" t="s">
        <v>294</v>
      </c>
      <c r="E3" s="146" t="s">
        <v>15</v>
      </c>
      <c r="F3" s="145" t="s">
        <v>10</v>
      </c>
      <c r="G3" s="145" t="s">
        <v>5606</v>
      </c>
      <c r="H3" s="147" t="s">
        <v>1</v>
      </c>
      <c r="I3" s="377">
        <v>433.33333333333331</v>
      </c>
      <c r="J3" s="377">
        <v>301.66666666666669</v>
      </c>
    </row>
    <row r="4" spans="1:10" ht="13.9" x14ac:dyDescent="0.4">
      <c r="A4" s="171">
        <v>1</v>
      </c>
      <c r="B4" s="145" t="s">
        <v>5</v>
      </c>
      <c r="C4" s="364">
        <v>5002704</v>
      </c>
      <c r="D4" s="215" t="s">
        <v>293</v>
      </c>
      <c r="E4" s="146" t="s">
        <v>8</v>
      </c>
      <c r="F4" s="145" t="s">
        <v>10</v>
      </c>
      <c r="G4" s="145" t="s">
        <v>5606</v>
      </c>
      <c r="H4" s="147" t="s">
        <v>1</v>
      </c>
      <c r="I4" s="377">
        <v>475</v>
      </c>
      <c r="J4" s="377">
        <v>136.5</v>
      </c>
    </row>
    <row r="5" spans="1:10" ht="13.9" x14ac:dyDescent="0.4">
      <c r="A5" s="171">
        <v>1</v>
      </c>
      <c r="B5" s="145" t="s">
        <v>5</v>
      </c>
      <c r="C5" s="364">
        <v>4209003</v>
      </c>
      <c r="D5" s="215" t="s">
        <v>295</v>
      </c>
      <c r="E5" s="146" t="s">
        <v>14</v>
      </c>
      <c r="F5" s="145" t="s">
        <v>10</v>
      </c>
      <c r="G5" s="145" t="s">
        <v>5606</v>
      </c>
      <c r="H5" s="147" t="s">
        <v>1</v>
      </c>
      <c r="I5" s="377">
        <v>274</v>
      </c>
      <c r="J5" s="377">
        <v>99.5</v>
      </c>
    </row>
    <row r="6" spans="1:10" ht="13.9" x14ac:dyDescent="0.4">
      <c r="A6" s="476">
        <v>2</v>
      </c>
      <c r="B6" s="477" t="s">
        <v>124</v>
      </c>
      <c r="C6" s="478">
        <v>5100300</v>
      </c>
      <c r="D6" s="479" t="s">
        <v>297</v>
      </c>
      <c r="E6" s="480" t="s">
        <v>11</v>
      </c>
      <c r="F6" s="477" t="s">
        <v>10</v>
      </c>
      <c r="G6" s="477" t="s">
        <v>5606</v>
      </c>
      <c r="H6" s="474" t="s">
        <v>4</v>
      </c>
      <c r="I6" s="377">
        <v>113</v>
      </c>
      <c r="J6" s="377">
        <v>0</v>
      </c>
    </row>
    <row r="7" spans="1:10" ht="13.9" x14ac:dyDescent="0.4">
      <c r="A7" s="476">
        <v>2</v>
      </c>
      <c r="B7" s="477" t="s">
        <v>124</v>
      </c>
      <c r="C7" s="478">
        <v>5002407</v>
      </c>
      <c r="D7" s="481" t="s">
        <v>5209</v>
      </c>
      <c r="E7" s="480" t="s">
        <v>8</v>
      </c>
      <c r="F7" s="477" t="s">
        <v>10</v>
      </c>
      <c r="G7" s="477" t="s">
        <v>5606</v>
      </c>
      <c r="H7" s="474" t="s">
        <v>4</v>
      </c>
      <c r="I7" s="377">
        <v>174</v>
      </c>
      <c r="J7" s="377">
        <v>150</v>
      </c>
    </row>
    <row r="8" spans="1:10" ht="13.9" x14ac:dyDescent="0.4">
      <c r="A8" s="169">
        <v>3</v>
      </c>
      <c r="B8" s="145" t="s">
        <v>108</v>
      </c>
      <c r="C8" s="364">
        <v>3170206</v>
      </c>
      <c r="D8" s="215" t="s">
        <v>294</v>
      </c>
      <c r="E8" s="146" t="s">
        <v>15</v>
      </c>
      <c r="F8" s="145" t="s">
        <v>10</v>
      </c>
      <c r="G8" s="145" t="s">
        <v>5606</v>
      </c>
      <c r="H8" s="147" t="s">
        <v>1</v>
      </c>
      <c r="I8" s="377">
        <v>433.33333333333331</v>
      </c>
      <c r="J8" s="377">
        <v>301.66666666666669</v>
      </c>
    </row>
    <row r="9" spans="1:10" ht="13.9" x14ac:dyDescent="0.4">
      <c r="A9" s="169">
        <v>3</v>
      </c>
      <c r="B9" s="145" t="s">
        <v>108</v>
      </c>
      <c r="C9" s="364">
        <v>2109007</v>
      </c>
      <c r="D9" s="215" t="s">
        <v>300</v>
      </c>
      <c r="E9" s="146" t="s">
        <v>103</v>
      </c>
      <c r="F9" s="145" t="s">
        <v>10</v>
      </c>
      <c r="G9" s="145" t="s">
        <v>5606</v>
      </c>
      <c r="H9" s="147" t="s">
        <v>1</v>
      </c>
      <c r="I9" s="377">
        <v>300</v>
      </c>
      <c r="J9" s="377">
        <v>300</v>
      </c>
    </row>
    <row r="10" spans="1:10" ht="13.9" x14ac:dyDescent="0.4">
      <c r="A10" s="172">
        <v>4</v>
      </c>
      <c r="B10" s="145" t="s">
        <v>140</v>
      </c>
      <c r="C10" s="364">
        <v>3542206</v>
      </c>
      <c r="D10" s="215" t="s">
        <v>299</v>
      </c>
      <c r="E10" s="174" t="s">
        <v>22</v>
      </c>
      <c r="F10" s="173" t="s">
        <v>258</v>
      </c>
      <c r="G10" s="145" t="s">
        <v>5606</v>
      </c>
      <c r="H10" s="175" t="s">
        <v>1</v>
      </c>
      <c r="I10" s="377">
        <v>286.07142857142856</v>
      </c>
      <c r="J10" s="377">
        <v>182.14285714285714</v>
      </c>
    </row>
    <row r="11" spans="1:10" ht="13.9" x14ac:dyDescent="0.4">
      <c r="A11" s="172">
        <v>5</v>
      </c>
      <c r="B11" s="145" t="s">
        <v>106</v>
      </c>
      <c r="C11" s="364">
        <v>3542206</v>
      </c>
      <c r="D11" s="215" t="s">
        <v>299</v>
      </c>
      <c r="E11" s="174" t="s">
        <v>22</v>
      </c>
      <c r="F11" s="173" t="s">
        <v>23</v>
      </c>
      <c r="G11" s="173"/>
      <c r="H11" s="175" t="s">
        <v>1</v>
      </c>
      <c r="I11" s="377">
        <v>286.07142857142856</v>
      </c>
      <c r="J11" s="377">
        <v>182.14285714285714</v>
      </c>
    </row>
    <row r="12" spans="1:10" ht="13.9" x14ac:dyDescent="0.4">
      <c r="A12" s="482">
        <v>5</v>
      </c>
      <c r="B12" s="477" t="s">
        <v>106</v>
      </c>
      <c r="C12" s="478">
        <v>3542206</v>
      </c>
      <c r="D12" s="479" t="s">
        <v>299</v>
      </c>
      <c r="E12" s="480" t="s">
        <v>22</v>
      </c>
      <c r="F12" s="477" t="s">
        <v>10</v>
      </c>
      <c r="G12" s="477" t="s">
        <v>5606</v>
      </c>
      <c r="H12" s="474" t="s">
        <v>4</v>
      </c>
      <c r="I12" s="377">
        <v>432</v>
      </c>
      <c r="J12" s="377">
        <v>430</v>
      </c>
    </row>
    <row r="13" spans="1:10" ht="13.9" x14ac:dyDescent="0.4">
      <c r="A13" s="483">
        <v>6</v>
      </c>
      <c r="B13" s="477" t="s">
        <v>26</v>
      </c>
      <c r="C13" s="478">
        <v>4314100</v>
      </c>
      <c r="D13" s="479" t="s">
        <v>306</v>
      </c>
      <c r="E13" s="484" t="s">
        <v>13</v>
      </c>
      <c r="F13" s="485" t="s">
        <v>10</v>
      </c>
      <c r="G13" s="477" t="s">
        <v>5606</v>
      </c>
      <c r="H13" s="486" t="s">
        <v>4</v>
      </c>
      <c r="I13" s="377">
        <v>175</v>
      </c>
      <c r="J13" s="377">
        <v>213.25</v>
      </c>
    </row>
    <row r="14" spans="1:10" ht="13.9" x14ac:dyDescent="0.4">
      <c r="A14" s="172">
        <v>7</v>
      </c>
      <c r="B14" s="145" t="s">
        <v>75</v>
      </c>
      <c r="C14" s="364">
        <v>3534302</v>
      </c>
      <c r="D14" s="215" t="s">
        <v>309</v>
      </c>
      <c r="E14" s="174" t="s">
        <v>22</v>
      </c>
      <c r="F14" s="173" t="s">
        <v>10</v>
      </c>
      <c r="G14" s="145" t="s">
        <v>5606</v>
      </c>
      <c r="H14" s="175" t="s">
        <v>1</v>
      </c>
      <c r="I14" s="377">
        <v>286.07142857142856</v>
      </c>
      <c r="J14" s="377">
        <v>182.14285714285714</v>
      </c>
    </row>
    <row r="15" spans="1:10" ht="13.9" x14ac:dyDescent="0.4">
      <c r="A15" s="172">
        <v>7</v>
      </c>
      <c r="B15" s="145" t="s">
        <v>75</v>
      </c>
      <c r="C15" s="364">
        <v>5201108</v>
      </c>
      <c r="D15" s="215" t="s">
        <v>310</v>
      </c>
      <c r="E15" s="174" t="s">
        <v>19</v>
      </c>
      <c r="F15" s="173" t="s">
        <v>10</v>
      </c>
      <c r="G15" s="145" t="s">
        <v>5606</v>
      </c>
      <c r="H15" s="175" t="s">
        <v>1</v>
      </c>
      <c r="I15" s="377">
        <v>368.75</v>
      </c>
      <c r="J15" s="377">
        <v>390.875</v>
      </c>
    </row>
    <row r="16" spans="1:10" ht="13.9" x14ac:dyDescent="0.4">
      <c r="A16" s="483">
        <v>8</v>
      </c>
      <c r="B16" s="477" t="s">
        <v>157</v>
      </c>
      <c r="C16" s="478">
        <v>4219309</v>
      </c>
      <c r="D16" s="479" t="s">
        <v>312</v>
      </c>
      <c r="E16" s="484" t="s">
        <v>14</v>
      </c>
      <c r="F16" s="485" t="s">
        <v>10</v>
      </c>
      <c r="G16" s="477" t="s">
        <v>5606</v>
      </c>
      <c r="H16" s="486" t="s">
        <v>4</v>
      </c>
      <c r="I16" s="377">
        <v>150</v>
      </c>
      <c r="J16" s="377">
        <v>150</v>
      </c>
    </row>
    <row r="17" spans="1:10" ht="13.9" x14ac:dyDescent="0.4">
      <c r="A17" s="172">
        <v>8</v>
      </c>
      <c r="B17" s="145" t="s">
        <v>157</v>
      </c>
      <c r="C17" s="364">
        <v>4118204</v>
      </c>
      <c r="D17" s="215" t="s">
        <v>333</v>
      </c>
      <c r="E17" s="174" t="s">
        <v>12</v>
      </c>
      <c r="F17" s="173" t="s">
        <v>10</v>
      </c>
      <c r="G17" s="145" t="s">
        <v>5606</v>
      </c>
      <c r="H17" s="175" t="s">
        <v>1</v>
      </c>
      <c r="I17" s="377">
        <v>580</v>
      </c>
      <c r="J17" s="377">
        <v>263.66666666666669</v>
      </c>
    </row>
    <row r="18" spans="1:10" ht="13.9" x14ac:dyDescent="0.4">
      <c r="A18" s="172">
        <v>9</v>
      </c>
      <c r="B18" s="145" t="s">
        <v>20</v>
      </c>
      <c r="C18" s="364">
        <v>2919553</v>
      </c>
      <c r="D18" s="215" t="s">
        <v>315</v>
      </c>
      <c r="E18" s="174" t="s">
        <v>21</v>
      </c>
      <c r="F18" s="173" t="s">
        <v>10</v>
      </c>
      <c r="G18" s="145" t="s">
        <v>5606</v>
      </c>
      <c r="H18" s="147" t="s">
        <v>1</v>
      </c>
      <c r="I18" s="377">
        <v>363.33333333333331</v>
      </c>
      <c r="J18" s="377">
        <v>323</v>
      </c>
    </row>
    <row r="19" spans="1:10" ht="13.9" x14ac:dyDescent="0.4">
      <c r="A19" s="483">
        <v>9</v>
      </c>
      <c r="B19" s="477" t="s">
        <v>20</v>
      </c>
      <c r="C19" s="478">
        <v>3534708</v>
      </c>
      <c r="D19" s="479" t="s">
        <v>3897</v>
      </c>
      <c r="E19" s="484" t="s">
        <v>22</v>
      </c>
      <c r="F19" s="485" t="s">
        <v>10</v>
      </c>
      <c r="G19" s="477" t="s">
        <v>5606</v>
      </c>
      <c r="H19" s="486" t="s">
        <v>4</v>
      </c>
      <c r="I19" s="377">
        <v>432</v>
      </c>
      <c r="J19" s="377">
        <v>430</v>
      </c>
    </row>
    <row r="20" spans="1:10" ht="13.9" x14ac:dyDescent="0.4">
      <c r="A20" s="172">
        <v>9</v>
      </c>
      <c r="B20" s="145" t="s">
        <v>20</v>
      </c>
      <c r="C20" s="364">
        <v>3550308</v>
      </c>
      <c r="D20" s="366" t="s">
        <v>4059</v>
      </c>
      <c r="E20" s="174" t="s">
        <v>22</v>
      </c>
      <c r="F20" s="173" t="s">
        <v>80</v>
      </c>
      <c r="G20" s="173"/>
      <c r="H20" s="175" t="s">
        <v>1</v>
      </c>
      <c r="I20" s="377">
        <v>286.07142857142856</v>
      </c>
      <c r="J20" s="377">
        <v>182.14285714285714</v>
      </c>
    </row>
    <row r="21" spans="1:10" ht="13.9" x14ac:dyDescent="0.4">
      <c r="A21" s="172">
        <v>9</v>
      </c>
      <c r="B21" s="145" t="s">
        <v>20</v>
      </c>
      <c r="C21" s="364">
        <v>2607208</v>
      </c>
      <c r="D21" s="215" t="s">
        <v>1877</v>
      </c>
      <c r="E21" s="174" t="s">
        <v>25</v>
      </c>
      <c r="F21" s="173" t="s">
        <v>259</v>
      </c>
      <c r="G21" s="145" t="s">
        <v>5606</v>
      </c>
      <c r="H21" s="175" t="s">
        <v>1</v>
      </c>
      <c r="I21" s="377">
        <v>490</v>
      </c>
      <c r="J21" s="377">
        <v>222</v>
      </c>
    </row>
    <row r="22" spans="1:10" ht="13.9" x14ac:dyDescent="0.4">
      <c r="A22" s="172">
        <v>9</v>
      </c>
      <c r="B22" s="145" t="s">
        <v>20</v>
      </c>
      <c r="C22" s="364">
        <v>4205902</v>
      </c>
      <c r="D22" s="215" t="s">
        <v>4567</v>
      </c>
      <c r="E22" s="174" t="s">
        <v>14</v>
      </c>
      <c r="F22" s="173" t="s">
        <v>80</v>
      </c>
      <c r="G22" s="173"/>
      <c r="H22" s="175" t="s">
        <v>1</v>
      </c>
      <c r="I22" s="377">
        <v>274</v>
      </c>
      <c r="J22" s="377">
        <v>99.5</v>
      </c>
    </row>
    <row r="23" spans="1:10" ht="13.9" x14ac:dyDescent="0.4">
      <c r="A23" s="171">
        <v>9</v>
      </c>
      <c r="B23" s="145" t="s">
        <v>20</v>
      </c>
      <c r="C23" s="364">
        <v>5212501</v>
      </c>
      <c r="D23" s="215" t="s">
        <v>319</v>
      </c>
      <c r="E23" s="146" t="s">
        <v>19</v>
      </c>
      <c r="F23" s="145" t="s">
        <v>10</v>
      </c>
      <c r="G23" s="145" t="s">
        <v>5606</v>
      </c>
      <c r="H23" s="147" t="s">
        <v>1</v>
      </c>
      <c r="I23" s="377">
        <v>368.75</v>
      </c>
      <c r="J23" s="377">
        <v>390.875</v>
      </c>
    </row>
    <row r="24" spans="1:10" ht="13.9" x14ac:dyDescent="0.4">
      <c r="A24" s="487">
        <v>9</v>
      </c>
      <c r="B24" s="477" t="s">
        <v>20</v>
      </c>
      <c r="C24" s="475">
        <v>4307708</v>
      </c>
      <c r="D24" s="479" t="s">
        <v>366</v>
      </c>
      <c r="E24" s="480" t="s">
        <v>13</v>
      </c>
      <c r="F24" s="477" t="s">
        <v>80</v>
      </c>
      <c r="G24" s="477"/>
      <c r="H24" s="474" t="s">
        <v>4</v>
      </c>
      <c r="I24" s="377">
        <v>175</v>
      </c>
      <c r="J24" s="377">
        <v>213.25</v>
      </c>
    </row>
    <row r="25" spans="1:10" ht="13.9" x14ac:dyDescent="0.4">
      <c r="A25" s="487">
        <v>9</v>
      </c>
      <c r="B25" s="477" t="s">
        <v>20</v>
      </c>
      <c r="C25" s="475">
        <v>5002704</v>
      </c>
      <c r="D25" s="479" t="s">
        <v>293</v>
      </c>
      <c r="E25" s="480" t="s">
        <v>8</v>
      </c>
      <c r="F25" s="477" t="s">
        <v>10</v>
      </c>
      <c r="G25" s="477" t="s">
        <v>5606</v>
      </c>
      <c r="H25" s="474" t="s">
        <v>4</v>
      </c>
      <c r="I25" s="377">
        <v>174</v>
      </c>
      <c r="J25" s="377">
        <v>150</v>
      </c>
    </row>
    <row r="26" spans="1:10" ht="13.9" x14ac:dyDescent="0.4">
      <c r="A26" s="172">
        <v>9</v>
      </c>
      <c r="B26" s="145" t="s">
        <v>20</v>
      </c>
      <c r="C26" s="364">
        <v>5107602</v>
      </c>
      <c r="D26" s="215" t="s">
        <v>292</v>
      </c>
      <c r="E26" s="174" t="s">
        <v>11</v>
      </c>
      <c r="F26" s="173" t="s">
        <v>10</v>
      </c>
      <c r="G26" s="145" t="s">
        <v>5606</v>
      </c>
      <c r="H26" s="175" t="s">
        <v>1</v>
      </c>
      <c r="I26" s="377">
        <v>787.5</v>
      </c>
      <c r="J26" s="377">
        <v>601.25</v>
      </c>
    </row>
    <row r="27" spans="1:10" ht="13.9" x14ac:dyDescent="0.4">
      <c r="A27" s="172">
        <v>10</v>
      </c>
      <c r="B27" s="145" t="s">
        <v>99</v>
      </c>
      <c r="C27" s="364">
        <v>4317202</v>
      </c>
      <c r="D27" s="215" t="s">
        <v>321</v>
      </c>
      <c r="E27" s="174" t="s">
        <v>13</v>
      </c>
      <c r="F27" s="173" t="s">
        <v>159</v>
      </c>
      <c r="G27" s="145" t="s">
        <v>5606</v>
      </c>
      <c r="H27" s="175" t="s">
        <v>1</v>
      </c>
      <c r="I27" s="377">
        <v>286.66666666666669</v>
      </c>
      <c r="J27" s="377">
        <v>186.66666666666666</v>
      </c>
    </row>
    <row r="28" spans="1:10" ht="13.9" x14ac:dyDescent="0.4">
      <c r="A28" s="172">
        <v>11</v>
      </c>
      <c r="B28" s="145" t="s">
        <v>18</v>
      </c>
      <c r="C28" s="364">
        <v>5211503</v>
      </c>
      <c r="D28" s="215" t="s">
        <v>325</v>
      </c>
      <c r="E28" s="174" t="s">
        <v>19</v>
      </c>
      <c r="F28" s="177" t="s">
        <v>76</v>
      </c>
      <c r="G28" s="145" t="s">
        <v>5606</v>
      </c>
      <c r="H28" s="175" t="s">
        <v>1</v>
      </c>
      <c r="I28" s="377">
        <v>368.75</v>
      </c>
      <c r="J28" s="377">
        <v>390.875</v>
      </c>
    </row>
    <row r="29" spans="1:10" ht="13.9" x14ac:dyDescent="0.4">
      <c r="A29" s="483">
        <v>12</v>
      </c>
      <c r="B29" s="477" t="s">
        <v>38</v>
      </c>
      <c r="C29" s="478">
        <v>3528403</v>
      </c>
      <c r="D29" s="479" t="s">
        <v>3828</v>
      </c>
      <c r="E29" s="484" t="s">
        <v>22</v>
      </c>
      <c r="F29" s="485" t="s">
        <v>135</v>
      </c>
      <c r="G29" s="485"/>
      <c r="H29" s="486" t="s">
        <v>4</v>
      </c>
      <c r="I29" s="377">
        <v>432</v>
      </c>
      <c r="J29" s="377">
        <v>430</v>
      </c>
    </row>
    <row r="30" spans="1:10" ht="13.9" x14ac:dyDescent="0.4">
      <c r="A30" s="172">
        <v>12</v>
      </c>
      <c r="B30" s="145" t="s">
        <v>38</v>
      </c>
      <c r="C30" s="364">
        <v>3170206</v>
      </c>
      <c r="D30" s="215" t="s">
        <v>294</v>
      </c>
      <c r="E30" s="174" t="s">
        <v>15</v>
      </c>
      <c r="F30" s="173" t="s">
        <v>10</v>
      </c>
      <c r="G30" s="173" t="s">
        <v>5606</v>
      </c>
      <c r="H30" s="147" t="s">
        <v>1</v>
      </c>
      <c r="I30" s="377">
        <v>433.33333333333331</v>
      </c>
      <c r="J30" s="377">
        <v>301.66666666666669</v>
      </c>
    </row>
    <row r="31" spans="1:10" ht="13.9" x14ac:dyDescent="0.4">
      <c r="A31" s="483">
        <v>12</v>
      </c>
      <c r="B31" s="477" t="s">
        <v>38</v>
      </c>
      <c r="C31" s="478">
        <v>4119905</v>
      </c>
      <c r="D31" s="479" t="s">
        <v>317</v>
      </c>
      <c r="E31" s="484" t="s">
        <v>12</v>
      </c>
      <c r="F31" s="485" t="s">
        <v>10</v>
      </c>
      <c r="G31" s="485" t="s">
        <v>5606</v>
      </c>
      <c r="H31" s="486" t="s">
        <v>4</v>
      </c>
      <c r="I31" s="377">
        <v>183.33333333333334</v>
      </c>
      <c r="J31" s="377">
        <v>150</v>
      </c>
    </row>
    <row r="32" spans="1:10" ht="13.9" x14ac:dyDescent="0.4">
      <c r="A32" s="171">
        <v>12</v>
      </c>
      <c r="B32" s="145" t="s">
        <v>38</v>
      </c>
      <c r="C32" s="364">
        <v>5218805</v>
      </c>
      <c r="D32" s="215" t="s">
        <v>311</v>
      </c>
      <c r="E32" s="146" t="s">
        <v>19</v>
      </c>
      <c r="F32" s="145" t="s">
        <v>10</v>
      </c>
      <c r="G32" s="173" t="s">
        <v>5606</v>
      </c>
      <c r="H32" s="147" t="s">
        <v>1</v>
      </c>
      <c r="I32" s="377">
        <v>368.75</v>
      </c>
      <c r="J32" s="377">
        <v>390.875</v>
      </c>
    </row>
    <row r="33" spans="1:10" ht="13.9" x14ac:dyDescent="0.4">
      <c r="A33" s="487">
        <v>12</v>
      </c>
      <c r="B33" s="477" t="s">
        <v>38</v>
      </c>
      <c r="C33" s="478">
        <v>5211503</v>
      </c>
      <c r="D33" s="479" t="s">
        <v>325</v>
      </c>
      <c r="E33" s="480" t="s">
        <v>19</v>
      </c>
      <c r="F33" s="477" t="s">
        <v>136</v>
      </c>
      <c r="G33" s="477"/>
      <c r="H33" s="474" t="s">
        <v>4</v>
      </c>
      <c r="I33" s="377">
        <v>150</v>
      </c>
      <c r="J33" s="377">
        <v>0</v>
      </c>
    </row>
    <row r="34" spans="1:10" ht="13.9" x14ac:dyDescent="0.4">
      <c r="A34" s="176">
        <v>12</v>
      </c>
      <c r="B34" s="145" t="s">
        <v>38</v>
      </c>
      <c r="C34" s="364">
        <v>5107040</v>
      </c>
      <c r="D34" s="215" t="s">
        <v>327</v>
      </c>
      <c r="E34" s="174" t="s">
        <v>11</v>
      </c>
      <c r="F34" s="173" t="s">
        <v>10</v>
      </c>
      <c r="G34" s="173" t="s">
        <v>5606</v>
      </c>
      <c r="H34" s="175" t="s">
        <v>1</v>
      </c>
      <c r="I34" s="377">
        <v>787.5</v>
      </c>
      <c r="J34" s="377">
        <v>601.25</v>
      </c>
    </row>
    <row r="35" spans="1:10" ht="13.9" x14ac:dyDescent="0.4">
      <c r="A35" s="176">
        <v>12</v>
      </c>
      <c r="B35" s="145" t="s">
        <v>38</v>
      </c>
      <c r="C35" s="364">
        <v>2903201</v>
      </c>
      <c r="D35" s="215" t="s">
        <v>329</v>
      </c>
      <c r="E35" s="174" t="s">
        <v>21</v>
      </c>
      <c r="F35" s="173" t="s">
        <v>10</v>
      </c>
      <c r="G35" s="173" t="s">
        <v>5606</v>
      </c>
      <c r="H35" s="175" t="s">
        <v>1</v>
      </c>
      <c r="I35" s="377">
        <v>363.33333333333331</v>
      </c>
      <c r="J35" s="377">
        <v>323</v>
      </c>
    </row>
    <row r="36" spans="1:10" ht="13.9" x14ac:dyDescent="0.4">
      <c r="A36" s="172">
        <v>12</v>
      </c>
      <c r="B36" s="145" t="s">
        <v>38</v>
      </c>
      <c r="C36" s="364">
        <v>5008305</v>
      </c>
      <c r="D36" s="215" t="s">
        <v>328</v>
      </c>
      <c r="E36" s="174" t="s">
        <v>8</v>
      </c>
      <c r="F36" s="173" t="s">
        <v>10</v>
      </c>
      <c r="G36" s="173" t="s">
        <v>5606</v>
      </c>
      <c r="H36" s="175" t="s">
        <v>1</v>
      </c>
      <c r="I36" s="377">
        <v>475</v>
      </c>
      <c r="J36" s="377">
        <v>136.5</v>
      </c>
    </row>
    <row r="37" spans="1:10" ht="13.9" x14ac:dyDescent="0.4">
      <c r="A37" s="172">
        <v>13</v>
      </c>
      <c r="B37" s="145" t="s">
        <v>109</v>
      </c>
      <c r="C37" s="364">
        <v>3534401</v>
      </c>
      <c r="D37" s="215" t="s">
        <v>3894</v>
      </c>
      <c r="E37" s="174" t="s">
        <v>22</v>
      </c>
      <c r="F37" s="173" t="s">
        <v>10</v>
      </c>
      <c r="G37" s="173" t="s">
        <v>5606</v>
      </c>
      <c r="H37" s="175" t="s">
        <v>1</v>
      </c>
      <c r="I37" s="377">
        <v>286.07142857142856</v>
      </c>
      <c r="J37" s="377">
        <v>182.14285714285714</v>
      </c>
    </row>
    <row r="38" spans="1:10" ht="13.9" x14ac:dyDescent="0.4">
      <c r="A38" s="172">
        <v>14</v>
      </c>
      <c r="B38" s="145" t="s">
        <v>29</v>
      </c>
      <c r="C38" s="364">
        <v>4104303</v>
      </c>
      <c r="D38" s="215" t="s">
        <v>332</v>
      </c>
      <c r="E38" s="174" t="s">
        <v>12</v>
      </c>
      <c r="F38" s="173" t="s">
        <v>10</v>
      </c>
      <c r="G38" s="173" t="s">
        <v>5606</v>
      </c>
      <c r="H38" s="175" t="s">
        <v>1</v>
      </c>
      <c r="I38" s="377">
        <v>580</v>
      </c>
      <c r="J38" s="377">
        <v>263.66666666666669</v>
      </c>
    </row>
    <row r="39" spans="1:10" ht="13.9" x14ac:dyDescent="0.4">
      <c r="A39" s="171">
        <v>15</v>
      </c>
      <c r="B39" s="145" t="s">
        <v>47</v>
      </c>
      <c r="C39" s="364">
        <v>4115200</v>
      </c>
      <c r="D39" s="215" t="s">
        <v>334</v>
      </c>
      <c r="E39" s="174" t="s">
        <v>12</v>
      </c>
      <c r="F39" s="173" t="s">
        <v>48</v>
      </c>
      <c r="G39" s="173" t="s">
        <v>5606</v>
      </c>
      <c r="H39" s="175" t="s">
        <v>1</v>
      </c>
      <c r="I39" s="377">
        <v>580</v>
      </c>
      <c r="J39" s="377">
        <v>263.66666666666669</v>
      </c>
    </row>
    <row r="40" spans="1:10" ht="13.9" x14ac:dyDescent="0.4">
      <c r="A40" s="487">
        <v>16</v>
      </c>
      <c r="B40" s="477" t="s">
        <v>83</v>
      </c>
      <c r="C40" s="478">
        <v>2304400</v>
      </c>
      <c r="D40" s="479" t="s">
        <v>336</v>
      </c>
      <c r="E40" s="480" t="s">
        <v>55</v>
      </c>
      <c r="F40" s="488" t="s">
        <v>77</v>
      </c>
      <c r="G40" s="485" t="s">
        <v>5606</v>
      </c>
      <c r="H40" s="488" t="s">
        <v>4</v>
      </c>
      <c r="I40" s="377">
        <v>100</v>
      </c>
      <c r="J40" s="377">
        <v>100</v>
      </c>
    </row>
    <row r="41" spans="1:10" ht="13.9" x14ac:dyDescent="0.4">
      <c r="A41" s="171">
        <v>17</v>
      </c>
      <c r="B41" s="145" t="s">
        <v>168</v>
      </c>
      <c r="C41" s="364">
        <v>5100300</v>
      </c>
      <c r="D41" s="215" t="s">
        <v>297</v>
      </c>
      <c r="E41" s="146" t="s">
        <v>11</v>
      </c>
      <c r="F41" s="170" t="s">
        <v>10</v>
      </c>
      <c r="G41" s="173" t="s">
        <v>5606</v>
      </c>
      <c r="H41" s="170" t="s">
        <v>1</v>
      </c>
      <c r="I41" s="377">
        <v>787.5</v>
      </c>
      <c r="J41" s="377">
        <v>601.25</v>
      </c>
    </row>
    <row r="42" spans="1:10" ht="13.9" x14ac:dyDescent="0.4">
      <c r="A42" s="172">
        <v>17</v>
      </c>
      <c r="B42" s="145" t="s">
        <v>168</v>
      </c>
      <c r="C42" s="364">
        <v>4119905</v>
      </c>
      <c r="D42" s="215" t="s">
        <v>317</v>
      </c>
      <c r="E42" s="174" t="s">
        <v>12</v>
      </c>
      <c r="F42" s="173" t="s">
        <v>10</v>
      </c>
      <c r="G42" s="173" t="s">
        <v>5606</v>
      </c>
      <c r="H42" s="175" t="s">
        <v>1</v>
      </c>
      <c r="I42" s="377">
        <v>580</v>
      </c>
      <c r="J42" s="377">
        <v>263.66666666666669</v>
      </c>
    </row>
    <row r="43" spans="1:10" ht="13.9" x14ac:dyDescent="0.4">
      <c r="A43" s="172">
        <v>17</v>
      </c>
      <c r="B43" s="145" t="s">
        <v>168</v>
      </c>
      <c r="C43" s="364">
        <v>5211909</v>
      </c>
      <c r="D43" s="215" t="s">
        <v>349</v>
      </c>
      <c r="E43" s="174" t="s">
        <v>19</v>
      </c>
      <c r="F43" s="173" t="s">
        <v>10</v>
      </c>
      <c r="G43" s="173" t="s">
        <v>5606</v>
      </c>
      <c r="H43" s="175" t="s">
        <v>1</v>
      </c>
      <c r="I43" s="377">
        <v>368.75</v>
      </c>
      <c r="J43" s="377">
        <v>390.875</v>
      </c>
    </row>
    <row r="44" spans="1:10" ht="13.9" x14ac:dyDescent="0.4">
      <c r="A44" s="172">
        <v>18</v>
      </c>
      <c r="B44" s="145" t="s">
        <v>45</v>
      </c>
      <c r="C44" s="364">
        <v>5218805</v>
      </c>
      <c r="D44" s="215" t="s">
        <v>311</v>
      </c>
      <c r="E44" s="174" t="s">
        <v>19</v>
      </c>
      <c r="F44" s="173" t="s">
        <v>10</v>
      </c>
      <c r="G44" s="173" t="s">
        <v>5606</v>
      </c>
      <c r="H44" s="175" t="s">
        <v>1</v>
      </c>
      <c r="I44" s="377">
        <v>368.75</v>
      </c>
      <c r="J44" s="377">
        <v>390.875</v>
      </c>
    </row>
    <row r="45" spans="1:10" ht="13.9" x14ac:dyDescent="0.4">
      <c r="A45" s="483">
        <v>19</v>
      </c>
      <c r="B45" s="477" t="s">
        <v>93</v>
      </c>
      <c r="C45" s="478">
        <v>4104808</v>
      </c>
      <c r="D45" s="479" t="s">
        <v>337</v>
      </c>
      <c r="E45" s="484" t="s">
        <v>12</v>
      </c>
      <c r="F45" s="485" t="s">
        <v>10</v>
      </c>
      <c r="G45" s="485" t="s">
        <v>5606</v>
      </c>
      <c r="H45" s="486" t="s">
        <v>4</v>
      </c>
      <c r="I45" s="377">
        <v>183.33333333333334</v>
      </c>
      <c r="J45" s="377">
        <v>150</v>
      </c>
    </row>
    <row r="46" spans="1:10" ht="13.9" x14ac:dyDescent="0.4">
      <c r="A46" s="172">
        <v>20</v>
      </c>
      <c r="B46" s="145" t="s">
        <v>28</v>
      </c>
      <c r="C46" s="364">
        <v>2211001</v>
      </c>
      <c r="D46" s="215" t="s">
        <v>343</v>
      </c>
      <c r="E46" s="174" t="s">
        <v>27</v>
      </c>
      <c r="F46" s="173" t="s">
        <v>77</v>
      </c>
      <c r="G46" s="173" t="s">
        <v>5606</v>
      </c>
      <c r="H46" s="175" t="s">
        <v>1</v>
      </c>
      <c r="I46" s="377">
        <v>120</v>
      </c>
      <c r="J46" s="377">
        <v>180</v>
      </c>
    </row>
    <row r="47" spans="1:10" ht="13.9" x14ac:dyDescent="0.4">
      <c r="A47" s="172">
        <v>21</v>
      </c>
      <c r="B47" s="145" t="s">
        <v>40</v>
      </c>
      <c r="C47" s="364">
        <v>4309506</v>
      </c>
      <c r="D47" s="215" t="s">
        <v>344</v>
      </c>
      <c r="E47" s="174" t="s">
        <v>13</v>
      </c>
      <c r="F47" s="173" t="s">
        <v>10</v>
      </c>
      <c r="G47" s="173" t="s">
        <v>5606</v>
      </c>
      <c r="H47" s="175" t="s">
        <v>1</v>
      </c>
      <c r="I47" s="377">
        <v>286.66666666666669</v>
      </c>
      <c r="J47" s="377">
        <v>186.66666666666666</v>
      </c>
    </row>
    <row r="48" spans="1:10" ht="13.9" x14ac:dyDescent="0.4">
      <c r="A48" s="172">
        <v>22</v>
      </c>
      <c r="B48" s="145" t="s">
        <v>44</v>
      </c>
      <c r="C48" s="364">
        <v>3555000</v>
      </c>
      <c r="D48" s="215" t="s">
        <v>4105</v>
      </c>
      <c r="E48" s="174" t="s">
        <v>22</v>
      </c>
      <c r="F48" s="173" t="s">
        <v>10</v>
      </c>
      <c r="G48" s="173" t="s">
        <v>5606</v>
      </c>
      <c r="H48" s="175" t="s">
        <v>1</v>
      </c>
      <c r="I48" s="377">
        <v>286.07142857142856</v>
      </c>
      <c r="J48" s="377">
        <v>182.14285714285714</v>
      </c>
    </row>
    <row r="49" spans="1:10" ht="13.9" x14ac:dyDescent="0.4">
      <c r="A49" s="172">
        <v>22</v>
      </c>
      <c r="B49" s="145" t="s">
        <v>44</v>
      </c>
      <c r="C49" s="364">
        <v>5201108</v>
      </c>
      <c r="D49" s="215" t="s">
        <v>310</v>
      </c>
      <c r="E49" s="146" t="s">
        <v>19</v>
      </c>
      <c r="F49" s="145" t="s">
        <v>10</v>
      </c>
      <c r="G49" s="173" t="s">
        <v>5606</v>
      </c>
      <c r="H49" s="175" t="s">
        <v>1</v>
      </c>
      <c r="I49" s="377">
        <v>368.75</v>
      </c>
      <c r="J49" s="377">
        <v>390.875</v>
      </c>
    </row>
    <row r="50" spans="1:10" ht="13.9" x14ac:dyDescent="0.4">
      <c r="A50" s="172">
        <v>22</v>
      </c>
      <c r="B50" s="145" t="s">
        <v>44</v>
      </c>
      <c r="C50" s="364">
        <v>3506102</v>
      </c>
      <c r="D50" s="215" t="s">
        <v>346</v>
      </c>
      <c r="E50" s="174" t="s">
        <v>22</v>
      </c>
      <c r="F50" s="173" t="s">
        <v>10</v>
      </c>
      <c r="G50" s="173" t="s">
        <v>5606</v>
      </c>
      <c r="H50" s="175" t="s">
        <v>1</v>
      </c>
      <c r="I50" s="377">
        <v>286.07142857142856</v>
      </c>
      <c r="J50" s="377">
        <v>182.14285714285714</v>
      </c>
    </row>
    <row r="51" spans="1:10" ht="13.9" x14ac:dyDescent="0.4">
      <c r="A51" s="483">
        <v>23</v>
      </c>
      <c r="B51" s="477" t="s">
        <v>30</v>
      </c>
      <c r="C51" s="478">
        <v>4103701</v>
      </c>
      <c r="D51" s="479" t="s">
        <v>347</v>
      </c>
      <c r="E51" s="484" t="s">
        <v>12</v>
      </c>
      <c r="F51" s="485" t="s">
        <v>10</v>
      </c>
      <c r="G51" s="485" t="s">
        <v>5606</v>
      </c>
      <c r="H51" s="486" t="s">
        <v>4</v>
      </c>
      <c r="I51" s="377">
        <v>183.33333333333334</v>
      </c>
      <c r="J51" s="377">
        <v>150</v>
      </c>
    </row>
    <row r="52" spans="1:10" ht="13.9" x14ac:dyDescent="0.4">
      <c r="A52" s="172">
        <v>24</v>
      </c>
      <c r="B52" s="145" t="s">
        <v>46</v>
      </c>
      <c r="C52" s="364">
        <v>4101804</v>
      </c>
      <c r="D52" s="215" t="s">
        <v>348</v>
      </c>
      <c r="E52" s="174" t="s">
        <v>12</v>
      </c>
      <c r="F52" s="170" t="s">
        <v>10</v>
      </c>
      <c r="G52" s="173" t="s">
        <v>5606</v>
      </c>
      <c r="H52" s="170" t="s">
        <v>1</v>
      </c>
      <c r="I52" s="377">
        <v>580</v>
      </c>
      <c r="J52" s="377">
        <v>263.66666666666669</v>
      </c>
    </row>
    <row r="53" spans="1:10" ht="13.9" x14ac:dyDescent="0.4">
      <c r="A53" s="172">
        <v>24</v>
      </c>
      <c r="B53" s="145" t="s">
        <v>46</v>
      </c>
      <c r="C53" s="364">
        <v>4103701</v>
      </c>
      <c r="D53" s="215" t="s">
        <v>347</v>
      </c>
      <c r="E53" s="174" t="s">
        <v>12</v>
      </c>
      <c r="F53" s="173" t="s">
        <v>10</v>
      </c>
      <c r="G53" s="173" t="s">
        <v>5606</v>
      </c>
      <c r="H53" s="175" t="s">
        <v>1</v>
      </c>
      <c r="I53" s="377">
        <v>580</v>
      </c>
      <c r="J53" s="377">
        <v>263.66666666666669</v>
      </c>
    </row>
    <row r="54" spans="1:10" ht="13.9" x14ac:dyDescent="0.4">
      <c r="A54" s="172">
        <v>25</v>
      </c>
      <c r="B54" s="145" t="s">
        <v>74</v>
      </c>
      <c r="C54" s="364">
        <v>3518206</v>
      </c>
      <c r="D54" s="215" t="s">
        <v>351</v>
      </c>
      <c r="E54" s="174" t="s">
        <v>22</v>
      </c>
      <c r="F54" s="173" t="s">
        <v>23</v>
      </c>
      <c r="G54" s="173"/>
      <c r="H54" s="175" t="s">
        <v>1</v>
      </c>
      <c r="I54" s="377">
        <v>286.07142857142856</v>
      </c>
      <c r="J54" s="377">
        <v>182.14285714285714</v>
      </c>
    </row>
    <row r="55" spans="1:10" ht="13.9" x14ac:dyDescent="0.4">
      <c r="A55" s="172">
        <v>26</v>
      </c>
      <c r="B55" s="145" t="s">
        <v>35</v>
      </c>
      <c r="C55" s="364">
        <v>4306767</v>
      </c>
      <c r="D55" s="215" t="s">
        <v>4866</v>
      </c>
      <c r="E55" s="174" t="s">
        <v>13</v>
      </c>
      <c r="F55" s="173" t="s">
        <v>10</v>
      </c>
      <c r="G55" s="173" t="s">
        <v>5606</v>
      </c>
      <c r="H55" s="175" t="s">
        <v>1</v>
      </c>
      <c r="I55" s="377">
        <v>286.66666666666669</v>
      </c>
      <c r="J55" s="377">
        <v>186.66666666666666</v>
      </c>
    </row>
    <row r="56" spans="1:10" ht="13.9" x14ac:dyDescent="0.4">
      <c r="A56" s="172">
        <v>26</v>
      </c>
      <c r="B56" s="145" t="s">
        <v>35</v>
      </c>
      <c r="C56" s="364">
        <v>4306767</v>
      </c>
      <c r="D56" s="215" t="s">
        <v>4866</v>
      </c>
      <c r="E56" s="174" t="s">
        <v>13</v>
      </c>
      <c r="F56" s="173" t="s">
        <v>34</v>
      </c>
      <c r="G56" s="173"/>
      <c r="H56" s="175" t="s">
        <v>1</v>
      </c>
      <c r="I56" s="377">
        <v>286.66666666666669</v>
      </c>
      <c r="J56" s="377">
        <v>186.66666666666666</v>
      </c>
    </row>
    <row r="57" spans="1:10" ht="13.9" x14ac:dyDescent="0.4">
      <c r="A57" s="172">
        <v>27</v>
      </c>
      <c r="B57" s="145" t="s">
        <v>98</v>
      </c>
      <c r="C57" s="364">
        <v>4307005</v>
      </c>
      <c r="D57" s="215" t="s">
        <v>355</v>
      </c>
      <c r="E57" s="174" t="s">
        <v>13</v>
      </c>
      <c r="F57" s="173" t="s">
        <v>10</v>
      </c>
      <c r="G57" s="173" t="s">
        <v>5606</v>
      </c>
      <c r="H57" s="175" t="s">
        <v>1</v>
      </c>
      <c r="I57" s="377">
        <v>286.66666666666669</v>
      </c>
      <c r="J57" s="377">
        <v>186.66666666666666</v>
      </c>
    </row>
    <row r="58" spans="1:10" ht="13.9" x14ac:dyDescent="0.4">
      <c r="A58" s="172">
        <v>28</v>
      </c>
      <c r="B58" s="145" t="s">
        <v>178</v>
      </c>
      <c r="C58" s="364">
        <v>2903201</v>
      </c>
      <c r="D58" s="215" t="s">
        <v>329</v>
      </c>
      <c r="E58" s="174" t="s">
        <v>21</v>
      </c>
      <c r="F58" s="173" t="s">
        <v>10</v>
      </c>
      <c r="G58" s="173" t="s">
        <v>5606</v>
      </c>
      <c r="H58" s="175" t="s">
        <v>1</v>
      </c>
      <c r="I58" s="377">
        <v>363.33333333333331</v>
      </c>
      <c r="J58" s="377">
        <v>323</v>
      </c>
    </row>
    <row r="59" spans="1:10" ht="13.9" x14ac:dyDescent="0.4">
      <c r="A59" s="172">
        <v>29</v>
      </c>
      <c r="B59" s="145" t="s">
        <v>130</v>
      </c>
      <c r="C59" s="364">
        <v>1100304</v>
      </c>
      <c r="D59" s="215" t="s">
        <v>357</v>
      </c>
      <c r="E59" s="174" t="s">
        <v>122</v>
      </c>
      <c r="F59" s="173" t="s">
        <v>169</v>
      </c>
      <c r="G59" s="173"/>
      <c r="H59" s="175" t="s">
        <v>1</v>
      </c>
      <c r="I59" s="377">
        <v>0</v>
      </c>
      <c r="J59" s="377">
        <v>40</v>
      </c>
    </row>
    <row r="60" spans="1:10" ht="13.9" x14ac:dyDescent="0.4">
      <c r="A60" s="172">
        <v>30</v>
      </c>
      <c r="B60" s="145" t="s">
        <v>54</v>
      </c>
      <c r="C60" s="364">
        <v>3548807</v>
      </c>
      <c r="D60" s="215" t="s">
        <v>4044</v>
      </c>
      <c r="E60" s="174" t="s">
        <v>22</v>
      </c>
      <c r="F60" s="173" t="s">
        <v>84</v>
      </c>
      <c r="G60" s="173" t="s">
        <v>5606</v>
      </c>
      <c r="H60" s="175" t="s">
        <v>1</v>
      </c>
      <c r="I60" s="377">
        <v>286.07142857142856</v>
      </c>
      <c r="J60" s="377">
        <v>182.14285714285714</v>
      </c>
    </row>
    <row r="61" spans="1:10" ht="13.9" x14ac:dyDescent="0.4">
      <c r="A61" s="171">
        <v>31</v>
      </c>
      <c r="B61" s="145" t="s">
        <v>92</v>
      </c>
      <c r="C61" s="364">
        <v>3534302</v>
      </c>
      <c r="D61" s="215" t="s">
        <v>309</v>
      </c>
      <c r="E61" s="146" t="s">
        <v>22</v>
      </c>
      <c r="F61" s="145" t="s">
        <v>10</v>
      </c>
      <c r="G61" s="145" t="s">
        <v>5606</v>
      </c>
      <c r="H61" s="147" t="s">
        <v>1</v>
      </c>
      <c r="I61" s="377">
        <v>286.07142857142856</v>
      </c>
      <c r="J61" s="377">
        <v>182.14285714285714</v>
      </c>
    </row>
    <row r="62" spans="1:10" ht="13.9" x14ac:dyDescent="0.4">
      <c r="A62" s="487">
        <v>31</v>
      </c>
      <c r="B62" s="477" t="s">
        <v>92</v>
      </c>
      <c r="C62" s="478">
        <v>3547700</v>
      </c>
      <c r="D62" s="479" t="s">
        <v>362</v>
      </c>
      <c r="E62" s="480" t="s">
        <v>22</v>
      </c>
      <c r="F62" s="477" t="s">
        <v>10</v>
      </c>
      <c r="G62" s="477" t="s">
        <v>5606</v>
      </c>
      <c r="H62" s="474" t="s">
        <v>4</v>
      </c>
      <c r="I62" s="377">
        <v>432</v>
      </c>
      <c r="J62" s="377">
        <v>430</v>
      </c>
    </row>
    <row r="63" spans="1:10" ht="13.9" x14ac:dyDescent="0.4">
      <c r="A63" s="172">
        <v>31</v>
      </c>
      <c r="B63" s="145" t="s">
        <v>92</v>
      </c>
      <c r="C63" s="364">
        <v>3506003</v>
      </c>
      <c r="D63" s="215" t="s">
        <v>361</v>
      </c>
      <c r="E63" s="174" t="s">
        <v>22</v>
      </c>
      <c r="F63" s="173" t="s">
        <v>23</v>
      </c>
      <c r="G63" s="173"/>
      <c r="H63" s="175" t="s">
        <v>1</v>
      </c>
      <c r="I63" s="377">
        <v>286.07142857142856</v>
      </c>
      <c r="J63" s="377">
        <v>182.14285714285714</v>
      </c>
    </row>
    <row r="64" spans="1:10" ht="13.9" x14ac:dyDescent="0.4">
      <c r="A64" s="171">
        <v>31</v>
      </c>
      <c r="B64" s="145" t="s">
        <v>92</v>
      </c>
      <c r="C64" s="364">
        <v>3539202</v>
      </c>
      <c r="D64" s="215" t="s">
        <v>3943</v>
      </c>
      <c r="E64" s="146" t="s">
        <v>22</v>
      </c>
      <c r="F64" s="145" t="s">
        <v>170</v>
      </c>
      <c r="G64" s="145" t="s">
        <v>5606</v>
      </c>
      <c r="H64" s="147" t="s">
        <v>1</v>
      </c>
      <c r="I64" s="377">
        <v>286.07142857142856</v>
      </c>
      <c r="J64" s="377">
        <v>182.14285714285714</v>
      </c>
    </row>
    <row r="65" spans="1:10" ht="13.9" x14ac:dyDescent="0.4">
      <c r="A65" s="171">
        <v>32</v>
      </c>
      <c r="B65" s="145" t="s">
        <v>33</v>
      </c>
      <c r="C65" s="364">
        <v>3505708</v>
      </c>
      <c r="D65" s="215" t="s">
        <v>3583</v>
      </c>
      <c r="E65" s="146" t="s">
        <v>22</v>
      </c>
      <c r="F65" s="145" t="s">
        <v>260</v>
      </c>
      <c r="G65" s="145"/>
      <c r="H65" s="147" t="s">
        <v>1</v>
      </c>
      <c r="I65" s="377">
        <v>286.07142857142856</v>
      </c>
      <c r="J65" s="377">
        <v>182.14285714285714</v>
      </c>
    </row>
    <row r="66" spans="1:10" ht="13.9" x14ac:dyDescent="0.4">
      <c r="A66" s="172">
        <v>33</v>
      </c>
      <c r="B66" s="145" t="s">
        <v>101</v>
      </c>
      <c r="C66" s="364">
        <v>4307708</v>
      </c>
      <c r="D66" s="215" t="s">
        <v>366</v>
      </c>
      <c r="E66" s="174" t="s">
        <v>13</v>
      </c>
      <c r="F66" s="173" t="s">
        <v>80</v>
      </c>
      <c r="G66" s="173"/>
      <c r="H66" s="175" t="s">
        <v>1</v>
      </c>
      <c r="I66" s="377">
        <v>286.66666666666669</v>
      </c>
      <c r="J66" s="377">
        <v>186.66666666666666</v>
      </c>
    </row>
    <row r="67" spans="1:10" ht="13.9" x14ac:dyDescent="0.4">
      <c r="A67" s="483">
        <v>34</v>
      </c>
      <c r="B67" s="477" t="s">
        <v>53</v>
      </c>
      <c r="C67" s="478">
        <v>3556206</v>
      </c>
      <c r="D67" s="479" t="s">
        <v>4117</v>
      </c>
      <c r="E67" s="484" t="s">
        <v>22</v>
      </c>
      <c r="F67" s="485" t="s">
        <v>261</v>
      </c>
      <c r="G67" s="489" t="s">
        <v>5606</v>
      </c>
      <c r="H67" s="490" t="s">
        <v>4</v>
      </c>
      <c r="I67" s="377">
        <v>432</v>
      </c>
      <c r="J67" s="377">
        <v>430</v>
      </c>
    </row>
    <row r="68" spans="1:10" ht="13.9" x14ac:dyDescent="0.4">
      <c r="A68" s="176">
        <v>34</v>
      </c>
      <c r="B68" s="145" t="s">
        <v>53</v>
      </c>
      <c r="C68" s="364">
        <v>5208707</v>
      </c>
      <c r="D68" s="215" t="s">
        <v>5472</v>
      </c>
      <c r="E68" s="174" t="s">
        <v>19</v>
      </c>
      <c r="F68" s="173" t="s">
        <v>10</v>
      </c>
      <c r="G68" s="213" t="s">
        <v>5606</v>
      </c>
      <c r="H68" s="211" t="s">
        <v>1</v>
      </c>
      <c r="I68" s="377">
        <v>368.75</v>
      </c>
      <c r="J68" s="377">
        <v>390.875</v>
      </c>
    </row>
    <row r="69" spans="1:10" ht="13.9" x14ac:dyDescent="0.4">
      <c r="A69" s="214">
        <v>35</v>
      </c>
      <c r="B69" s="214" t="s">
        <v>52</v>
      </c>
      <c r="C69" s="364">
        <v>3550308</v>
      </c>
      <c r="D69" s="215" t="s">
        <v>4059</v>
      </c>
      <c r="E69" s="91" t="s">
        <v>22</v>
      </c>
      <c r="F69" s="214" t="s">
        <v>90</v>
      </c>
      <c r="G69" s="213" t="s">
        <v>5606</v>
      </c>
      <c r="H69" s="212" t="s">
        <v>1</v>
      </c>
      <c r="I69" s="377">
        <v>286.07142857142856</v>
      </c>
      <c r="J69" s="377">
        <v>182.14285714285714</v>
      </c>
    </row>
    <row r="70" spans="1:10" ht="13.9" x14ac:dyDescent="0.4">
      <c r="A70" s="491">
        <v>36</v>
      </c>
      <c r="B70" s="491" t="s">
        <v>32</v>
      </c>
      <c r="C70" s="478">
        <v>4309506</v>
      </c>
      <c r="D70" s="479" t="s">
        <v>344</v>
      </c>
      <c r="E70" s="492" t="s">
        <v>13</v>
      </c>
      <c r="F70" s="491" t="s">
        <v>10</v>
      </c>
      <c r="G70" s="489" t="s">
        <v>5606</v>
      </c>
      <c r="H70" s="493" t="s">
        <v>4</v>
      </c>
      <c r="I70" s="377">
        <v>175</v>
      </c>
      <c r="J70" s="377">
        <v>213.25</v>
      </c>
    </row>
    <row r="71" spans="1:10" ht="13.9" x14ac:dyDescent="0.4">
      <c r="A71" s="494">
        <v>37</v>
      </c>
      <c r="B71" s="494" t="s">
        <v>51</v>
      </c>
      <c r="C71" s="495">
        <v>4314100</v>
      </c>
      <c r="D71" s="496" t="s">
        <v>306</v>
      </c>
      <c r="E71" s="497" t="s">
        <v>13</v>
      </c>
      <c r="F71" s="494" t="s">
        <v>77</v>
      </c>
      <c r="G71" s="498" t="s">
        <v>5606</v>
      </c>
      <c r="H71" s="499" t="s">
        <v>4</v>
      </c>
      <c r="I71" s="377">
        <v>175</v>
      </c>
      <c r="J71" s="377">
        <v>213.25</v>
      </c>
    </row>
  </sheetData>
  <conditionalFormatting sqref="H2:H71">
    <cfRule type="cellIs" dxfId="0" priority="1" stopIfTrue="1" operator="equal">
      <formula>"Parada"</formula>
    </cfRule>
  </conditionalFormatting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11</vt:i4>
      </vt:variant>
    </vt:vector>
  </HeadingPairs>
  <TitlesOfParts>
    <vt:vector size="25" baseType="lpstr">
      <vt:lpstr>1. resumo</vt:lpstr>
      <vt:lpstr>2. evolução</vt:lpstr>
      <vt:lpstr>3. geralproces</vt:lpstr>
      <vt:lpstr>4. estratific</vt:lpstr>
      <vt:lpstr>6. empreproces</vt:lpstr>
      <vt:lpstr>5. estadoproces</vt:lpstr>
      <vt:lpstr>7. geralrefin</vt:lpstr>
      <vt:lpstr>8. estadorefin</vt:lpstr>
      <vt:lpstr>9. empresasrefin</vt:lpstr>
      <vt:lpstr>GEO-MUN</vt:lpstr>
      <vt:lpstr>processing_MUN</vt:lpstr>
      <vt:lpstr>refining_bottling_MUN</vt:lpstr>
      <vt:lpstr>facilities_proc</vt:lpstr>
      <vt:lpstr>facilities_ref</vt:lpstr>
      <vt:lpstr>'1. resumo'!Druckbereich</vt:lpstr>
      <vt:lpstr>'2. evolução'!Druckbereich</vt:lpstr>
      <vt:lpstr>'3. geralproces'!Druckbereich</vt:lpstr>
      <vt:lpstr>'4. estratific'!Druckbereich</vt:lpstr>
      <vt:lpstr>'5. estadoproces'!Druckbereich</vt:lpstr>
      <vt:lpstr>'6. empreproces'!Druckbereich</vt:lpstr>
      <vt:lpstr>'7. geralrefin'!Druckbereich</vt:lpstr>
      <vt:lpstr>'8. estadorefin'!Druckbereich</vt:lpstr>
      <vt:lpstr>'9. empresasrefin'!Druckbereich</vt:lpstr>
      <vt:lpstr>'3. geralproces'!Drucktitel</vt:lpstr>
      <vt:lpstr>'7. geralrefin'!Drucktitel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Abiove</dc:creator>
  <cp:lastModifiedBy>Stefan T.</cp:lastModifiedBy>
  <cp:lastPrinted>2013-12-05T15:56:58Z</cp:lastPrinted>
  <dcterms:created xsi:type="dcterms:W3CDTF">2002-09-12T12:13:36Z</dcterms:created>
  <dcterms:modified xsi:type="dcterms:W3CDTF">2021-02-10T14:04:30Z</dcterms:modified>
</cp:coreProperties>
</file>