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n\Desktop\THERM DATA\CENCalcs\"/>
    </mc:Choice>
  </mc:AlternateContent>
  <xr:revisionPtr revIDLastSave="0" documentId="13_ncr:1_{CFD30B7A-9F9B-4437-9072-37E4463EE09A}" xr6:coauthVersionLast="44" xr6:coauthVersionMax="44" xr10:uidLastSave="{00000000-0000-0000-0000-000000000000}"/>
  <bookViews>
    <workbookView xWindow="-19320" yWindow="-120" windowWidth="19440" windowHeight="15000" activeTab="1" xr2:uid="{02D4CE0B-4593-4CD4-BF73-40177ABC111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M31" i="2"/>
  <c r="H31" i="2"/>
  <c r="I31" i="2" s="1"/>
  <c r="O31" i="2" l="1"/>
</calcChain>
</file>

<file path=xl/sharedStrings.xml><?xml version="1.0" encoding="utf-8"?>
<sst xmlns="http://schemas.openxmlformats.org/spreadsheetml/2006/main" count="222" uniqueCount="80">
  <si>
    <t>3 Track</t>
  </si>
  <si>
    <t>G</t>
  </si>
  <si>
    <t>N</t>
  </si>
  <si>
    <t>C</t>
  </si>
  <si>
    <t>4 Track</t>
  </si>
  <si>
    <t>5 Track</t>
  </si>
  <si>
    <t>2 Track</t>
  </si>
  <si>
    <t>Cills</t>
  </si>
  <si>
    <t>Jambs</t>
  </si>
  <si>
    <t>FL01</t>
  </si>
  <si>
    <t>FL06</t>
  </si>
  <si>
    <t>FL33</t>
  </si>
  <si>
    <t>FL28</t>
  </si>
  <si>
    <t>FL30</t>
  </si>
  <si>
    <t>FL79</t>
  </si>
  <si>
    <t>FL43</t>
  </si>
  <si>
    <t>FL44</t>
  </si>
  <si>
    <t>Head</t>
  </si>
  <si>
    <t>Frames and Edge-of-Glazing U-factor Calculations according to ISO 10077</t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</si>
  <si>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= U'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+ U'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p</t>
    </r>
  </si>
  <si>
    <t>Legend:</t>
  </si>
  <si>
    <r>
      <t>b</t>
    </r>
    <r>
      <rPr>
        <vertAlign val="subscript"/>
        <sz val="10"/>
        <rFont val="Arial"/>
        <family val="2"/>
      </rPr>
      <t>f</t>
    </r>
    <r>
      <rPr>
        <sz val="11"/>
        <color theme="1"/>
        <rFont val="Calibri"/>
        <family val="2"/>
        <scheme val="minor"/>
      </rPr>
      <t xml:space="preserve"> = </t>
    </r>
  </si>
  <si>
    <t>projected frame length</t>
  </si>
  <si>
    <r>
      <t>U'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 </t>
    </r>
  </si>
  <si>
    <t>Frame U-factor with calibration panel inserted (use frame tag on indoor frame surfaces in THERM)</t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</si>
  <si>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= (L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- U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)/b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</si>
  <si>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</si>
  <si>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Calibration panel U-factor 190 mm from sightline (use edge tag on indoor calibration panel surface 190 mm from sightline in THERM).</t>
  </si>
  <si>
    <r>
      <t>U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</si>
  <si>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1-D Calibration panel U-factor (can be calculated by using center of glass tag on indoor calibration panel surface starting at 190 mm from sightline and approximately 1 mm high in THERM)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</si>
  <si>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= U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+U</t>
    </r>
    <r>
      <rPr>
        <vertAlign val="subscript"/>
        <sz val="10"/>
        <rFont val="Arial"/>
        <family val="2"/>
      </rPr>
      <t>eog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g</t>
    </r>
  </si>
  <si>
    <r>
      <t>b</t>
    </r>
    <r>
      <rPr>
        <vertAlign val="subscript"/>
        <sz val="10"/>
        <rFont val="Arial"/>
        <family val="2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</si>
  <si>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Calibration panel length for 2-D heat transfer effects (fixed at 190 mm by ISO/CEN 10077)</t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</si>
  <si>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 xml:space="preserve"> = </t>
    </r>
  </si>
  <si>
    <t>heat flow through entire cross section incorporating calibration panel (as defined in ISO/CEN 10077)</t>
  </si>
  <si>
    <r>
      <t xml:space="preserve">Y = </t>
    </r>
    <r>
      <rPr>
        <sz val="10"/>
        <rFont val="Arial"/>
        <family val="2"/>
      </rP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>-U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CEN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-U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g</t>
    </r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</si>
  <si>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</si>
  <si>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frame U-factor as defined in ISO/CEN 10077</t>
  </si>
  <si>
    <r>
      <t>U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</si>
  <si>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NFRC type U-factors (frame tag on indoor frame surfaces when the IGU is inserted)</t>
  </si>
  <si>
    <r>
      <t>U</t>
    </r>
    <r>
      <rPr>
        <vertAlign val="subscript"/>
        <sz val="10"/>
        <rFont val="Arial"/>
        <family val="2"/>
      </rPr>
      <t>t</t>
    </r>
    <r>
      <rPr>
        <sz val="10"/>
        <rFont val="Arial"/>
        <charset val="204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A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 xml:space="preserve"> + 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A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+ 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l</t>
    </r>
    <r>
      <rPr>
        <vertAlign val="subscript"/>
        <sz val="10"/>
        <rFont val="Symbol"/>
        <family val="1"/>
        <charset val="2"/>
      </rPr>
      <t>y</t>
    </r>
    <r>
      <rPr>
        <sz val="10"/>
        <rFont val="Symbol"/>
        <family val="1"/>
        <charset val="2"/>
      </rPr>
      <t>Y)/A</t>
    </r>
    <r>
      <rPr>
        <vertAlign val="subscript"/>
        <sz val="10"/>
        <rFont val="Symbol"/>
        <family val="1"/>
        <charset val="2"/>
      </rPr>
      <t>t</t>
    </r>
  </si>
  <si>
    <r>
      <t>U</t>
    </r>
    <r>
      <rPr>
        <vertAlign val="subscript"/>
        <sz val="10"/>
        <rFont val="Arial"/>
        <family val="2"/>
      </rPr>
      <t>eog</t>
    </r>
    <r>
      <rPr>
        <sz val="10"/>
        <rFont val="Arial"/>
        <charset val="204"/>
      </rPr>
      <t xml:space="preserve"> =</t>
    </r>
  </si>
  <si>
    <t>Edge of glass U-Factor (Edge tag on indoor side 190 mm from sightline)</t>
  </si>
  <si>
    <r>
      <t>b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</si>
  <si>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t>Height of the edge-of-glass</t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</si>
  <si>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 xml:space="preserve"> = </t>
    </r>
  </si>
  <si>
    <t>1-D IGU U-factor (center of glass U-factor) - Take from COG spreadsheet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</si>
  <si>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 xml:space="preserve"> = </t>
    </r>
  </si>
  <si>
    <t>heat flow through entire cross section incorporating IGU (as defined in ISO/CEN 10077)</t>
  </si>
  <si>
    <r>
      <t>Y</t>
    </r>
    <r>
      <rPr>
        <sz val="10"/>
        <rFont val="Arial"/>
        <family val="2"/>
      </rPr>
      <t xml:space="preserve"> = </t>
    </r>
  </si>
  <si>
    <t>Linear thermal transmittance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</si>
  <si>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sz val="10"/>
        <rFont val="Arial"/>
        <charset val="204"/>
      </rPr>
      <t xml:space="preserve"> =</t>
    </r>
  </si>
  <si>
    <t>Perimeter length of the sightline</t>
  </si>
  <si>
    <r>
      <t>b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</si>
  <si>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</si>
  <si>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p</t>
    </r>
  </si>
  <si>
    <r>
      <t>U</t>
    </r>
    <r>
      <rPr>
        <vertAlign val="subscript"/>
        <sz val="10"/>
        <rFont val="Arial"/>
        <family val="2"/>
      </rPr>
      <t>p</t>
    </r>
  </si>
  <si>
    <r>
      <t>b</t>
    </r>
    <r>
      <rPr>
        <vertAlign val="subscript"/>
        <sz val="10"/>
        <rFont val="Arial"/>
        <family val="2"/>
      </rPr>
      <t>p</t>
    </r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</si>
  <si>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</si>
  <si>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</si>
  <si>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</si>
  <si>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eog</t>
    </r>
  </si>
  <si>
    <r>
      <t>b</t>
    </r>
    <r>
      <rPr>
        <vertAlign val="subscript"/>
        <sz val="10"/>
        <rFont val="Arial"/>
        <family val="2"/>
      </rPr>
      <t>g</t>
    </r>
  </si>
  <si>
    <r>
      <t>U</t>
    </r>
    <r>
      <rPr>
        <vertAlign val="subscript"/>
        <sz val="10"/>
        <rFont val="Arial"/>
        <family val="2"/>
      </rPr>
      <t>g</t>
    </r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</si>
  <si>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</si>
  <si>
    <t>Y</t>
  </si>
  <si>
    <t>[mm]</t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</si>
  <si>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</si>
  <si>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t>W/mK</t>
  </si>
  <si>
    <t>Centre of Glass U-Factor from Window7.7&gt;Glazing</t>
  </si>
  <si>
    <t>ID=62</t>
  </si>
  <si>
    <t>FL 6x20x6 LowE1.0</t>
  </si>
  <si>
    <t>ID=63</t>
  </si>
  <si>
    <t>FL 6x20x6 SN70/35</t>
  </si>
  <si>
    <t>Glass Frame</t>
  </si>
  <si>
    <t>Glass Frame Length</t>
  </si>
  <si>
    <t>Glass Edge</t>
  </si>
  <si>
    <t>Calib Frame</t>
  </si>
  <si>
    <t>Calib Edge</t>
  </si>
  <si>
    <t>Calib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</si>
</sst>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charset val="204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1" applyFont="1" applyAlignment="1">
      <alignment horizontal="left"/>
    </xf>
    <xf numFmtId="0" fontId="2" fillId="0" borderId="0" xfId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1" applyBorder="1"/>
    <xf numFmtId="0" fontId="2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2" xfId="1" applyBorder="1"/>
    <xf numFmtId="0" fontId="2" fillId="0" borderId="3" xfId="1" applyBorder="1" applyAlignment="1">
      <alignment horizontal="center"/>
    </xf>
    <xf numFmtId="0" fontId="5" fillId="0" borderId="4" xfId="1" applyFont="1" applyBorder="1"/>
    <xf numFmtId="164" fontId="2" fillId="2" borderId="0" xfId="1" applyNumberFormat="1" applyFill="1" applyProtection="1">
      <protection locked="0"/>
    </xf>
    <xf numFmtId="164" fontId="2" fillId="0" borderId="0" xfId="1" applyNumberFormat="1"/>
    <xf numFmtId="165" fontId="2" fillId="0" borderId="0" xfId="1" applyNumberFormat="1"/>
    <xf numFmtId="0" fontId="0" fillId="3" borderId="0" xfId="0" applyFill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_10077_validation_Umass_rev" xfId="1" xr:uid="{DD40A88A-21FD-45D7-A6B6-128F120A2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an/Desktop/THERM%20DATA/en673-1007%20standards/EN673+ISO10077_WINDOW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COG"/>
      <sheetName val="Center of Glazing"/>
      <sheetName val="Frames"/>
      <sheetName val="Products"/>
    </sheetNames>
    <sheetDataSet>
      <sheetData sheetId="0" refreshError="1"/>
      <sheetData sheetId="1">
        <row r="6">
          <cell r="B6">
            <v>1.742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9C39-2A70-4AB6-B5CA-DB21212B887D}">
  <dimension ref="A1:U24"/>
  <sheetViews>
    <sheetView workbookViewId="0">
      <selection activeCell="H24" sqref="H17:H24"/>
    </sheetView>
  </sheetViews>
  <sheetFormatPr defaultRowHeight="15" x14ac:dyDescent="0.25"/>
  <cols>
    <col min="1" max="3" width="8.85546875" customWidth="1"/>
    <col min="4" max="4" width="22.42578125" customWidth="1"/>
    <col min="5" max="5" width="3.85546875" customWidth="1"/>
    <col min="6" max="9" width="4" customWidth="1"/>
    <col min="10" max="10" width="3.42578125" customWidth="1"/>
    <col min="11" max="21" width="4" customWidth="1"/>
  </cols>
  <sheetData>
    <row r="1" spans="1:21" x14ac:dyDescent="0.25">
      <c r="A1" t="s">
        <v>7</v>
      </c>
      <c r="B1" t="s">
        <v>9</v>
      </c>
      <c r="C1" t="s">
        <v>12</v>
      </c>
      <c r="E1" t="s">
        <v>6</v>
      </c>
      <c r="H1" t="s">
        <v>0</v>
      </c>
      <c r="L1" t="s">
        <v>4</v>
      </c>
      <c r="Q1" t="s">
        <v>5</v>
      </c>
    </row>
    <row r="2" spans="1:21" x14ac:dyDescent="0.25">
      <c r="B2" t="s">
        <v>10</v>
      </c>
      <c r="C2" t="s">
        <v>13</v>
      </c>
      <c r="E2" t="s">
        <v>1</v>
      </c>
      <c r="F2" t="s">
        <v>2</v>
      </c>
      <c r="H2" t="s">
        <v>1</v>
      </c>
      <c r="I2" t="s">
        <v>2</v>
      </c>
      <c r="J2" t="s">
        <v>2</v>
      </c>
      <c r="L2" t="s">
        <v>1</v>
      </c>
      <c r="M2" t="s">
        <v>2</v>
      </c>
      <c r="N2" t="s">
        <v>2</v>
      </c>
      <c r="O2" t="s">
        <v>2</v>
      </c>
      <c r="Q2" t="s">
        <v>1</v>
      </c>
      <c r="R2" t="s">
        <v>2</v>
      </c>
      <c r="S2" t="s">
        <v>2</v>
      </c>
      <c r="T2" t="s">
        <v>2</v>
      </c>
      <c r="U2" t="s">
        <v>2</v>
      </c>
    </row>
    <row r="3" spans="1:21" x14ac:dyDescent="0.25">
      <c r="B3" t="s">
        <v>11</v>
      </c>
      <c r="C3" t="s">
        <v>14</v>
      </c>
      <c r="E3" t="s">
        <v>2</v>
      </c>
      <c r="F3" t="s">
        <v>1</v>
      </c>
      <c r="H3" t="s">
        <v>2</v>
      </c>
      <c r="I3" t="s">
        <v>1</v>
      </c>
      <c r="J3" t="s">
        <v>2</v>
      </c>
      <c r="L3" t="s">
        <v>2</v>
      </c>
      <c r="M3" t="s">
        <v>1</v>
      </c>
      <c r="N3" t="s">
        <v>2</v>
      </c>
      <c r="O3" t="s">
        <v>2</v>
      </c>
      <c r="Q3" t="s">
        <v>2</v>
      </c>
      <c r="R3" t="s">
        <v>1</v>
      </c>
      <c r="S3" t="s">
        <v>2</v>
      </c>
      <c r="T3" t="s">
        <v>2</v>
      </c>
      <c r="U3" t="s">
        <v>2</v>
      </c>
    </row>
    <row r="4" spans="1:21" x14ac:dyDescent="0.25">
      <c r="E4" t="s">
        <v>3</v>
      </c>
      <c r="F4" t="s">
        <v>1</v>
      </c>
      <c r="H4" t="s">
        <v>2</v>
      </c>
      <c r="I4" t="s">
        <v>2</v>
      </c>
      <c r="J4" t="s">
        <v>1</v>
      </c>
      <c r="L4" t="s">
        <v>2</v>
      </c>
      <c r="M4" t="s">
        <v>2</v>
      </c>
      <c r="N4" t="s">
        <v>1</v>
      </c>
      <c r="O4" t="s">
        <v>2</v>
      </c>
      <c r="Q4" t="s">
        <v>2</v>
      </c>
      <c r="R4" t="s">
        <v>2</v>
      </c>
      <c r="S4" t="s">
        <v>1</v>
      </c>
      <c r="T4" t="s">
        <v>2</v>
      </c>
      <c r="U4" t="s">
        <v>2</v>
      </c>
    </row>
    <row r="5" spans="1:21" x14ac:dyDescent="0.25">
      <c r="H5" t="s">
        <v>3</v>
      </c>
      <c r="I5" t="s">
        <v>1</v>
      </c>
      <c r="J5" t="s">
        <v>2</v>
      </c>
      <c r="L5" t="s">
        <v>2</v>
      </c>
      <c r="M5" t="s">
        <v>2</v>
      </c>
      <c r="N5" t="s">
        <v>2</v>
      </c>
      <c r="O5" t="s">
        <v>1</v>
      </c>
      <c r="Q5" t="s">
        <v>2</v>
      </c>
      <c r="R5" t="s">
        <v>2</v>
      </c>
      <c r="S5" t="s">
        <v>2</v>
      </c>
      <c r="T5" t="s">
        <v>1</v>
      </c>
      <c r="U5" t="s">
        <v>2</v>
      </c>
    </row>
    <row r="6" spans="1:21" x14ac:dyDescent="0.25">
      <c r="H6" t="s">
        <v>3</v>
      </c>
      <c r="I6" t="s">
        <v>3</v>
      </c>
      <c r="J6" t="s">
        <v>1</v>
      </c>
      <c r="L6" t="s">
        <v>3</v>
      </c>
      <c r="M6" t="s">
        <v>1</v>
      </c>
      <c r="N6" t="s">
        <v>2</v>
      </c>
      <c r="O6" t="s">
        <v>2</v>
      </c>
      <c r="Q6" t="s">
        <v>2</v>
      </c>
      <c r="R6" t="s">
        <v>2</v>
      </c>
      <c r="S6" t="s">
        <v>2</v>
      </c>
      <c r="T6" t="s">
        <v>2</v>
      </c>
      <c r="U6" t="s">
        <v>1</v>
      </c>
    </row>
    <row r="7" spans="1:21" x14ac:dyDescent="0.25">
      <c r="L7" t="s">
        <v>3</v>
      </c>
      <c r="M7" t="s">
        <v>3</v>
      </c>
      <c r="N7" t="s">
        <v>1</v>
      </c>
      <c r="O7" t="s">
        <v>2</v>
      </c>
      <c r="Q7" t="s">
        <v>3</v>
      </c>
      <c r="R7" t="s">
        <v>1</v>
      </c>
      <c r="S7" t="s">
        <v>2</v>
      </c>
      <c r="T7" t="s">
        <v>2</v>
      </c>
      <c r="U7" t="s">
        <v>2</v>
      </c>
    </row>
    <row r="8" spans="1:21" x14ac:dyDescent="0.25">
      <c r="L8" t="s">
        <v>3</v>
      </c>
      <c r="M8" t="s">
        <v>3</v>
      </c>
      <c r="N8" t="s">
        <v>3</v>
      </c>
      <c r="O8" t="s">
        <v>1</v>
      </c>
      <c r="Q8" t="s">
        <v>3</v>
      </c>
      <c r="R8" t="s">
        <v>3</v>
      </c>
      <c r="S8" t="s">
        <v>1</v>
      </c>
      <c r="T8" t="s">
        <v>2</v>
      </c>
      <c r="U8" t="s">
        <v>2</v>
      </c>
    </row>
    <row r="9" spans="1:21" x14ac:dyDescent="0.25">
      <c r="Q9" t="s">
        <v>3</v>
      </c>
      <c r="R9" t="s">
        <v>3</v>
      </c>
      <c r="S9" t="s">
        <v>3</v>
      </c>
      <c r="T9" t="s">
        <v>1</v>
      </c>
      <c r="U9" t="s">
        <v>2</v>
      </c>
    </row>
    <row r="10" spans="1:21" x14ac:dyDescent="0.25">
      <c r="Q10" t="s">
        <v>3</v>
      </c>
      <c r="R10" t="s">
        <v>3</v>
      </c>
      <c r="S10" t="s">
        <v>3</v>
      </c>
      <c r="T10" t="s">
        <v>3</v>
      </c>
      <c r="U10" t="s">
        <v>1</v>
      </c>
    </row>
    <row r="12" spans="1:21" x14ac:dyDescent="0.25">
      <c r="A12" t="s">
        <v>8</v>
      </c>
      <c r="B12" t="s">
        <v>9</v>
      </c>
      <c r="E12" t="s">
        <v>1</v>
      </c>
      <c r="F12" t="s">
        <v>3</v>
      </c>
      <c r="H12" t="s">
        <v>1</v>
      </c>
      <c r="I12" t="s">
        <v>3</v>
      </c>
      <c r="J12" t="s">
        <v>3</v>
      </c>
    </row>
    <row r="13" spans="1:21" x14ac:dyDescent="0.25">
      <c r="B13" t="s">
        <v>15</v>
      </c>
      <c r="E13" t="s">
        <v>3</v>
      </c>
      <c r="F13" t="s">
        <v>1</v>
      </c>
      <c r="H13" t="s">
        <v>3</v>
      </c>
      <c r="I13" t="s">
        <v>1</v>
      </c>
      <c r="J13" t="s">
        <v>3</v>
      </c>
    </row>
    <row r="14" spans="1:21" x14ac:dyDescent="0.25">
      <c r="B14" t="s">
        <v>16</v>
      </c>
      <c r="H14" t="s">
        <v>3</v>
      </c>
      <c r="I14" t="s">
        <v>3</v>
      </c>
      <c r="J14" t="s">
        <v>1</v>
      </c>
    </row>
    <row r="17" spans="1:10" x14ac:dyDescent="0.25">
      <c r="A17" t="s">
        <v>17</v>
      </c>
      <c r="H17" t="s">
        <v>1</v>
      </c>
      <c r="I17" t="s">
        <v>2</v>
      </c>
      <c r="J17" t="s">
        <v>2</v>
      </c>
    </row>
    <row r="18" spans="1:10" x14ac:dyDescent="0.25">
      <c r="H18" t="s">
        <v>2</v>
      </c>
      <c r="I18" t="s">
        <v>1</v>
      </c>
      <c r="J18" t="s">
        <v>2</v>
      </c>
    </row>
    <row r="19" spans="1:10" x14ac:dyDescent="0.25">
      <c r="H19" t="s">
        <v>2</v>
      </c>
      <c r="I19" t="s">
        <v>2</v>
      </c>
      <c r="J19" t="s">
        <v>1</v>
      </c>
    </row>
    <row r="20" spans="1:10" x14ac:dyDescent="0.25">
      <c r="H20" t="s">
        <v>3</v>
      </c>
      <c r="I20" t="s">
        <v>1</v>
      </c>
      <c r="J20" t="s">
        <v>2</v>
      </c>
    </row>
    <row r="21" spans="1:10" x14ac:dyDescent="0.25">
      <c r="H21" t="s">
        <v>3</v>
      </c>
      <c r="I21" t="s">
        <v>3</v>
      </c>
      <c r="J21" t="s">
        <v>1</v>
      </c>
    </row>
    <row r="22" spans="1:10" x14ac:dyDescent="0.25">
      <c r="H22" t="s">
        <v>3</v>
      </c>
      <c r="I22" t="s">
        <v>1</v>
      </c>
      <c r="J22" t="s">
        <v>3</v>
      </c>
    </row>
    <row r="23" spans="1:10" x14ac:dyDescent="0.25">
      <c r="H23" t="s">
        <v>1</v>
      </c>
      <c r="I23" t="s">
        <v>3</v>
      </c>
      <c r="J23" t="s">
        <v>3</v>
      </c>
    </row>
    <row r="24" spans="1:10" x14ac:dyDescent="0.25">
      <c r="H24" t="s">
        <v>2</v>
      </c>
      <c r="I24" t="s">
        <v>1</v>
      </c>
      <c r="J2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60FD-2499-4619-AE1A-C1D159AFA241}">
  <dimension ref="A1:O31"/>
  <sheetViews>
    <sheetView tabSelected="1" topLeftCell="A7" workbookViewId="0">
      <selection activeCell="F28" sqref="F28"/>
    </sheetView>
  </sheetViews>
  <sheetFormatPr defaultRowHeight="15" x14ac:dyDescent="0.25"/>
  <cols>
    <col min="10" max="10" width="10.28515625" customWidth="1"/>
    <col min="11" max="11" width="7.5703125" customWidth="1"/>
  </cols>
  <sheetData>
    <row r="1" spans="1:15" ht="18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x14ac:dyDescent="0.3">
      <c r="A3" s="2"/>
      <c r="B3" s="2" t="s">
        <v>19</v>
      </c>
      <c r="C3" s="2"/>
      <c r="D3" s="2"/>
      <c r="E3" s="2"/>
      <c r="F3" s="3" t="s">
        <v>20</v>
      </c>
      <c r="G3" s="4" t="s">
        <v>21</v>
      </c>
      <c r="H3" t="s">
        <v>22</v>
      </c>
      <c r="I3" s="2"/>
      <c r="J3" s="2"/>
      <c r="L3" s="5"/>
      <c r="O3" s="5"/>
    </row>
    <row r="4" spans="1:15" ht="15.75" x14ac:dyDescent="0.3">
      <c r="A4" s="2"/>
      <c r="B4" s="2"/>
      <c r="C4" s="2"/>
      <c r="D4" s="2"/>
      <c r="E4" s="2"/>
      <c r="G4" s="4" t="s">
        <v>23</v>
      </c>
      <c r="H4" t="s">
        <v>24</v>
      </c>
      <c r="I4" s="2"/>
      <c r="J4" s="2"/>
    </row>
    <row r="5" spans="1:15" ht="15.75" x14ac:dyDescent="0.3">
      <c r="A5" s="2"/>
      <c r="B5" s="2" t="s">
        <v>25</v>
      </c>
      <c r="C5" s="2"/>
      <c r="D5" s="2"/>
      <c r="E5" s="2"/>
      <c r="G5" s="4" t="s">
        <v>26</v>
      </c>
      <c r="H5" t="s">
        <v>27</v>
      </c>
      <c r="I5" s="2"/>
      <c r="J5" s="2"/>
      <c r="M5" s="2"/>
    </row>
    <row r="6" spans="1:15" ht="15.75" x14ac:dyDescent="0.3">
      <c r="A6" s="2"/>
      <c r="B6" s="2"/>
      <c r="C6" s="2"/>
      <c r="D6" s="2"/>
      <c r="E6" s="2"/>
      <c r="G6" s="4" t="s">
        <v>28</v>
      </c>
      <c r="H6" t="s">
        <v>29</v>
      </c>
      <c r="I6" s="2"/>
      <c r="J6" s="2"/>
    </row>
    <row r="7" spans="1:15" ht="15.75" x14ac:dyDescent="0.3">
      <c r="A7" s="2"/>
      <c r="B7" s="2" t="s">
        <v>30</v>
      </c>
      <c r="C7" s="2"/>
      <c r="D7" s="2"/>
      <c r="E7" s="2"/>
      <c r="G7" s="4" t="s">
        <v>31</v>
      </c>
      <c r="H7" t="s">
        <v>32</v>
      </c>
      <c r="I7" s="2"/>
      <c r="J7" s="2"/>
    </row>
    <row r="8" spans="1:15" ht="15.75" x14ac:dyDescent="0.3">
      <c r="A8" s="2"/>
      <c r="B8" s="2"/>
      <c r="C8" s="2"/>
      <c r="D8" s="2"/>
      <c r="E8" s="2"/>
      <c r="G8" s="4" t="s">
        <v>33</v>
      </c>
      <c r="H8" t="s">
        <v>34</v>
      </c>
      <c r="I8" s="2"/>
      <c r="J8" s="2"/>
      <c r="K8" s="2"/>
      <c r="L8" s="2"/>
      <c r="M8" s="2"/>
      <c r="N8" s="2"/>
      <c r="O8" s="2"/>
    </row>
    <row r="9" spans="1:15" ht="15.75" x14ac:dyDescent="0.3">
      <c r="A9" s="2"/>
      <c r="B9" s="6" t="s">
        <v>35</v>
      </c>
      <c r="C9" s="2"/>
      <c r="D9" s="2"/>
      <c r="E9" s="2"/>
      <c r="G9" s="7" t="s">
        <v>36</v>
      </c>
      <c r="H9" t="s">
        <v>37</v>
      </c>
      <c r="I9" s="2"/>
      <c r="J9" s="2"/>
      <c r="K9" s="2"/>
      <c r="L9" s="2"/>
      <c r="M9" s="2"/>
      <c r="N9" s="2"/>
      <c r="O9" s="2"/>
    </row>
    <row r="10" spans="1:15" ht="15.75" x14ac:dyDescent="0.3">
      <c r="A10" s="2"/>
      <c r="B10" s="2"/>
      <c r="C10" s="2"/>
      <c r="D10" s="2"/>
      <c r="E10" s="2"/>
      <c r="F10" s="2"/>
      <c r="G10" s="7" t="s">
        <v>38</v>
      </c>
      <c r="H10" t="s">
        <v>39</v>
      </c>
      <c r="I10" s="2"/>
      <c r="J10" s="2"/>
      <c r="K10" s="2"/>
      <c r="L10" s="2"/>
      <c r="M10" s="2"/>
      <c r="N10" s="2"/>
      <c r="O10" s="2"/>
    </row>
    <row r="11" spans="1:15" ht="15.75" x14ac:dyDescent="0.3">
      <c r="A11" s="2"/>
      <c r="B11" s="2" t="s">
        <v>40</v>
      </c>
      <c r="C11" s="2"/>
      <c r="D11" s="2"/>
      <c r="E11" s="2"/>
      <c r="F11" s="2"/>
      <c r="G11" s="8" t="s">
        <v>41</v>
      </c>
      <c r="H11" t="s">
        <v>42</v>
      </c>
      <c r="I11" s="2"/>
      <c r="J11" s="2"/>
      <c r="K11" s="2"/>
      <c r="L11" s="2"/>
      <c r="M11" s="2"/>
      <c r="N11" s="2"/>
      <c r="O11" s="2"/>
    </row>
    <row r="12" spans="1:15" ht="15.75" x14ac:dyDescent="0.3">
      <c r="A12" s="2"/>
      <c r="B12" s="2"/>
      <c r="C12" s="2"/>
      <c r="D12" s="2"/>
      <c r="E12" s="2"/>
      <c r="F12" s="2"/>
      <c r="G12" s="7" t="s">
        <v>43</v>
      </c>
      <c r="H12" t="s">
        <v>44</v>
      </c>
      <c r="I12" s="2"/>
      <c r="J12" s="2"/>
      <c r="K12" s="2"/>
      <c r="L12" s="2"/>
      <c r="M12" s="2"/>
      <c r="N12" s="2"/>
      <c r="O12" s="2"/>
    </row>
    <row r="13" spans="1:15" ht="15.75" x14ac:dyDescent="0.3">
      <c r="A13" s="2"/>
      <c r="B13" s="2"/>
      <c r="C13" s="2"/>
      <c r="D13" s="2"/>
      <c r="E13" s="2"/>
      <c r="F13" s="2"/>
      <c r="G13" s="8" t="s">
        <v>45</v>
      </c>
      <c r="H13" t="s">
        <v>46</v>
      </c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8" t="s">
        <v>47</v>
      </c>
      <c r="H14" t="s">
        <v>48</v>
      </c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9" t="s">
        <v>49</v>
      </c>
      <c r="H15" t="s">
        <v>50</v>
      </c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7" t="s">
        <v>51</v>
      </c>
      <c r="H16" s="2" t="s">
        <v>52</v>
      </c>
      <c r="I16" s="2"/>
      <c r="J16" s="2"/>
      <c r="K16" s="2"/>
      <c r="L16" s="2"/>
      <c r="M16" s="2"/>
      <c r="N16" s="2"/>
      <c r="O16" s="2"/>
    </row>
    <row r="17" spans="1:1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8.75" customHeight="1" x14ac:dyDescent="0.25">
      <c r="A18" s="2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75" x14ac:dyDescent="0.3">
      <c r="A20" s="8" t="s">
        <v>45</v>
      </c>
      <c r="B20" s="23">
        <v>1.208</v>
      </c>
      <c r="C20" s="10" t="s">
        <v>70</v>
      </c>
      <c r="D20" s="24" t="s">
        <v>71</v>
      </c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2"/>
    </row>
    <row r="21" spans="1:15" ht="15.75" x14ac:dyDescent="0.3">
      <c r="A21" s="8" t="s">
        <v>45</v>
      </c>
      <c r="B21" s="23">
        <v>1.2130000000000001</v>
      </c>
      <c r="C21" s="10" t="s">
        <v>72</v>
      </c>
      <c r="D21" s="24" t="s">
        <v>73</v>
      </c>
      <c r="E21" s="10"/>
    </row>
    <row r="28" spans="1:15" s="25" customFormat="1" ht="45" x14ac:dyDescent="0.25">
      <c r="C28" s="26" t="s">
        <v>75</v>
      </c>
      <c r="D28" s="26" t="s">
        <v>77</v>
      </c>
      <c r="E28" s="26" t="s">
        <v>78</v>
      </c>
      <c r="F28" s="26" t="s">
        <v>79</v>
      </c>
      <c r="G28" s="26"/>
      <c r="H28" s="26"/>
      <c r="I28" s="26"/>
      <c r="J28" s="26" t="s">
        <v>74</v>
      </c>
      <c r="K28" s="26" t="s">
        <v>76</v>
      </c>
      <c r="L28" s="26"/>
      <c r="M28" s="26"/>
      <c r="N28" s="26"/>
      <c r="O28" s="26"/>
    </row>
    <row r="29" spans="1:15" ht="15.75" x14ac:dyDescent="0.3">
      <c r="A29" s="2"/>
      <c r="B29" s="13"/>
      <c r="C29" s="14" t="s">
        <v>53</v>
      </c>
      <c r="D29" s="14" t="s">
        <v>54</v>
      </c>
      <c r="E29" s="14" t="s">
        <v>55</v>
      </c>
      <c r="F29" s="14" t="s">
        <v>56</v>
      </c>
      <c r="G29" s="14" t="s">
        <v>57</v>
      </c>
      <c r="H29" s="14" t="s">
        <v>58</v>
      </c>
      <c r="I29" s="14" t="s">
        <v>59</v>
      </c>
      <c r="J29" s="14" t="s">
        <v>60</v>
      </c>
      <c r="K29" s="14" t="s">
        <v>61</v>
      </c>
      <c r="L29" s="14" t="s">
        <v>62</v>
      </c>
      <c r="M29" s="14" t="s">
        <v>63</v>
      </c>
      <c r="N29" s="15" t="s">
        <v>64</v>
      </c>
      <c r="O29" s="16" t="s">
        <v>65</v>
      </c>
    </row>
    <row r="30" spans="1:15" ht="15.75" thickBot="1" x14ac:dyDescent="0.3">
      <c r="A30" s="2"/>
      <c r="B30" s="17"/>
      <c r="C30" s="18" t="s">
        <v>66</v>
      </c>
      <c r="D30" s="18" t="s">
        <v>67</v>
      </c>
      <c r="E30" s="18" t="s">
        <v>67</v>
      </c>
      <c r="F30" s="18" t="s">
        <v>67</v>
      </c>
      <c r="G30" s="18" t="s">
        <v>66</v>
      </c>
      <c r="H30" s="18" t="s">
        <v>68</v>
      </c>
      <c r="I30" s="18" t="s">
        <v>67</v>
      </c>
      <c r="J30" s="18" t="s">
        <v>67</v>
      </c>
      <c r="K30" s="18" t="s">
        <v>67</v>
      </c>
      <c r="L30" s="18" t="s">
        <v>66</v>
      </c>
      <c r="M30" s="18" t="s">
        <v>67</v>
      </c>
      <c r="N30" s="18" t="s">
        <v>68</v>
      </c>
      <c r="O30" s="18" t="s">
        <v>68</v>
      </c>
    </row>
    <row r="31" spans="1:15" x14ac:dyDescent="0.25">
      <c r="A31" s="19"/>
      <c r="B31" s="13" t="s">
        <v>17</v>
      </c>
      <c r="C31" s="20">
        <v>42.8752</v>
      </c>
      <c r="D31" s="20">
        <v>1.4201999999999999</v>
      </c>
      <c r="E31" s="20">
        <v>1.0462</v>
      </c>
      <c r="F31" s="20">
        <v>1.0350999999999999</v>
      </c>
      <c r="G31" s="2">
        <v>190</v>
      </c>
      <c r="H31" s="21">
        <f>IF(C31="","",(D31*C31+E31*G31)/1000)</f>
        <v>0.25966935903999999</v>
      </c>
      <c r="I31" s="21">
        <f>IF(C31="","",(H31-F31*G31/1000)/(C31/1000))</f>
        <v>1.4693892749188344</v>
      </c>
      <c r="J31" s="20">
        <v>1.9977</v>
      </c>
      <c r="K31" s="20">
        <v>1.5236000000000001</v>
      </c>
      <c r="L31" s="2">
        <v>190</v>
      </c>
      <c r="M31" s="21">
        <f>'[1]Center of Glazing'!$B$6</f>
        <v>1.742</v>
      </c>
      <c r="N31" s="22">
        <f>IF(J31="","",J31*C31/1000+K31*L31/1000)</f>
        <v>0.37513578704</v>
      </c>
      <c r="O31" s="22">
        <f>IF(N31="","",N31-I31*C31/1000-M31*L31/1000)</f>
        <v>-1.8844572000000004E-2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Andrews</dc:creator>
  <cp:lastModifiedBy>Stuart Andrews</cp:lastModifiedBy>
  <dcterms:created xsi:type="dcterms:W3CDTF">2020-01-26T20:16:22Z</dcterms:created>
  <dcterms:modified xsi:type="dcterms:W3CDTF">2020-01-27T22:25:49Z</dcterms:modified>
</cp:coreProperties>
</file>