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7235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E24"/>
  <c r="E23"/>
  <c r="E25" s="1"/>
  <c r="E22"/>
  <c r="E20"/>
  <c r="E19"/>
  <c r="E18"/>
  <c r="E17"/>
  <c r="B26"/>
  <c r="B25"/>
  <c r="B24"/>
  <c r="B23"/>
  <c r="B19"/>
  <c r="B20" s="1"/>
  <c r="B22" s="1"/>
  <c r="B18"/>
  <c r="B17"/>
</calcChain>
</file>

<file path=xl/sharedStrings.xml><?xml version="1.0" encoding="utf-8"?>
<sst xmlns="http://schemas.openxmlformats.org/spreadsheetml/2006/main" count="53" uniqueCount="37">
  <si>
    <t>MC33063 switching regulator design</t>
  </si>
  <si>
    <t>For m68k +12V/-12V rails; 100mA max. per rail</t>
  </si>
  <si>
    <t>V</t>
  </si>
  <si>
    <t>VF</t>
  </si>
  <si>
    <t>Vin(min)</t>
  </si>
  <si>
    <t>Minimum input voltage</t>
  </si>
  <si>
    <t>Vripple(p-p)</t>
  </si>
  <si>
    <t>mV</t>
  </si>
  <si>
    <t>Output ripple voltage</t>
  </si>
  <si>
    <t>f(osc)</t>
  </si>
  <si>
    <t>kHz</t>
  </si>
  <si>
    <t>Nominal oscillator frequency of MC33063</t>
  </si>
  <si>
    <t>Forward voltage of output rectifier</t>
  </si>
  <si>
    <t>Vsat</t>
  </si>
  <si>
    <t>Saturation voltage of output transistor (if any)</t>
  </si>
  <si>
    <t>t(on)/t(off)</t>
  </si>
  <si>
    <t>t(on)+t(off)</t>
  </si>
  <si>
    <t>t(off)</t>
  </si>
  <si>
    <t>t(on)</t>
  </si>
  <si>
    <t>s</t>
  </si>
  <si>
    <t>Ct</t>
  </si>
  <si>
    <t>pF</t>
  </si>
  <si>
    <t>Ipk(sw)</t>
  </si>
  <si>
    <t>Iout(max)</t>
  </si>
  <si>
    <t>A</t>
  </si>
  <si>
    <t>Maximum output current</t>
  </si>
  <si>
    <t>Rsc</t>
  </si>
  <si>
    <t>Ω</t>
  </si>
  <si>
    <t>Lmin</t>
  </si>
  <si>
    <t>μH</t>
  </si>
  <si>
    <t>C(out)</t>
  </si>
  <si>
    <t>μF</t>
  </si>
  <si>
    <t>Step-up (+12V)</t>
  </si>
  <si>
    <t>Inverting (-12V)</t>
  </si>
  <si>
    <t>Vout (+12V)</t>
  </si>
  <si>
    <t>Vout (-12V)</t>
  </si>
  <si>
    <t>Vin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</si>
</sst>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B27" sqref="B27"/>
    </sheetView>
  </sheetViews>
  <sheetFormatPr defaultRowHeight="15"/>
  <cols>
    <col min="1" max="1" width="14.140625" customWidth="1"/>
    <col min="2" max="2" width="12" bestFit="1" customWidth="1"/>
    <col min="4" max="4" width="9.140625" customWidth="1"/>
    <col min="5" max="5" width="12" bestFit="1" customWidth="1"/>
  </cols>
  <sheetData>
    <row r="1" spans="1:5" ht="18.75">
      <c r="A1" s="2" t="s">
        <v>0</v>
      </c>
    </row>
    <row r="2" spans="1:5" ht="18.75">
      <c r="A2" s="1" t="s">
        <v>1</v>
      </c>
    </row>
    <row r="5" spans="1:5">
      <c r="A5" t="s">
        <v>34</v>
      </c>
      <c r="B5">
        <v>12</v>
      </c>
      <c r="C5" t="s">
        <v>2</v>
      </c>
    </row>
    <row r="6" spans="1:5">
      <c r="A6" t="s">
        <v>35</v>
      </c>
      <c r="B6">
        <v>-12</v>
      </c>
      <c r="C6" t="s">
        <v>2</v>
      </c>
    </row>
    <row r="7" spans="1:5">
      <c r="A7" t="s">
        <v>3</v>
      </c>
      <c r="B7">
        <v>0.5</v>
      </c>
      <c r="C7" t="s">
        <v>2</v>
      </c>
      <c r="D7" t="s">
        <v>12</v>
      </c>
    </row>
    <row r="8" spans="1:5">
      <c r="A8" t="s">
        <v>13</v>
      </c>
      <c r="B8">
        <v>0</v>
      </c>
      <c r="C8" t="s">
        <v>2</v>
      </c>
      <c r="D8" t="s">
        <v>14</v>
      </c>
    </row>
    <row r="9" spans="1:5">
      <c r="A9" t="s">
        <v>36</v>
      </c>
      <c r="B9">
        <v>5</v>
      </c>
      <c r="C9" t="s">
        <v>2</v>
      </c>
    </row>
    <row r="10" spans="1:5">
      <c r="A10" t="s">
        <v>4</v>
      </c>
      <c r="B10">
        <v>4.75</v>
      </c>
      <c r="C10" t="s">
        <v>2</v>
      </c>
      <c r="D10" t="s">
        <v>5</v>
      </c>
    </row>
    <row r="11" spans="1:5">
      <c r="A11" t="s">
        <v>6</v>
      </c>
      <c r="B11">
        <v>50</v>
      </c>
      <c r="C11" t="s">
        <v>7</v>
      </c>
      <c r="D11" t="s">
        <v>8</v>
      </c>
    </row>
    <row r="12" spans="1:5">
      <c r="A12" t="s">
        <v>9</v>
      </c>
      <c r="B12">
        <v>33</v>
      </c>
      <c r="C12" t="s">
        <v>10</v>
      </c>
      <c r="D12" t="s">
        <v>11</v>
      </c>
    </row>
    <row r="13" spans="1:5">
      <c r="A13" t="s">
        <v>23</v>
      </c>
      <c r="B13">
        <v>0.1</v>
      </c>
      <c r="C13" t="s">
        <v>24</v>
      </c>
      <c r="D13" t="s">
        <v>25</v>
      </c>
    </row>
    <row r="16" spans="1:5" ht="15.75">
      <c r="A16" s="6" t="s">
        <v>32</v>
      </c>
      <c r="E16" s="6" t="s">
        <v>33</v>
      </c>
    </row>
    <row r="17" spans="1:6">
      <c r="A17" t="s">
        <v>15</v>
      </c>
      <c r="B17">
        <f>(B5+B7-B10)/(B10-B8)</f>
        <v>1.631578947368421</v>
      </c>
      <c r="E17">
        <f>(ABS(B6)+B7)/(B9-B8)</f>
        <v>2.5</v>
      </c>
    </row>
    <row r="18" spans="1:6">
      <c r="A18" t="s">
        <v>16</v>
      </c>
      <c r="B18">
        <f>1/(1000*B12)</f>
        <v>3.0303030303030302E-5</v>
      </c>
      <c r="C18" t="s">
        <v>19</v>
      </c>
      <c r="E18">
        <f>1/(B12*1000)</f>
        <v>3.0303030303030302E-5</v>
      </c>
      <c r="F18" t="s">
        <v>19</v>
      </c>
    </row>
    <row r="19" spans="1:6">
      <c r="A19" t="s">
        <v>17</v>
      </c>
      <c r="B19">
        <f>B18/(B17+1)</f>
        <v>1.1515151515151514E-5</v>
      </c>
      <c r="C19" t="s">
        <v>19</v>
      </c>
      <c r="E19">
        <f>E18/(E17+1)</f>
        <v>8.6580086580086573E-6</v>
      </c>
      <c r="F19" t="s">
        <v>19</v>
      </c>
    </row>
    <row r="20" spans="1:6">
      <c r="A20" t="s">
        <v>18</v>
      </c>
      <c r="B20">
        <f>B18-B19</f>
        <v>1.8787878787878789E-5</v>
      </c>
      <c r="C20" t="s">
        <v>19</v>
      </c>
      <c r="E20">
        <f>E18-E19</f>
        <v>2.1645021645021645E-5</v>
      </c>
      <c r="F20" t="s">
        <v>19</v>
      </c>
    </row>
    <row r="22" spans="1:6">
      <c r="A22" t="s">
        <v>20</v>
      </c>
      <c r="B22" s="3">
        <f>4*0.00001*B20*1000000000000</f>
        <v>751.51515151515162</v>
      </c>
      <c r="C22" t="s">
        <v>21</v>
      </c>
      <c r="E22" s="3">
        <f>0.00004*E20*1000000000000</f>
        <v>865.80086580086595</v>
      </c>
      <c r="F22" t="s">
        <v>21</v>
      </c>
    </row>
    <row r="23" spans="1:6">
      <c r="A23" t="s">
        <v>22</v>
      </c>
      <c r="B23" s="4">
        <f>2*B13*(B17+1)</f>
        <v>0.52631578947368429</v>
      </c>
      <c r="C23" t="s">
        <v>24</v>
      </c>
      <c r="E23">
        <f>2*B13*(E17+1)</f>
        <v>0.70000000000000007</v>
      </c>
      <c r="F23" t="s">
        <v>24</v>
      </c>
    </row>
    <row r="24" spans="1:6">
      <c r="A24" t="s">
        <v>26</v>
      </c>
      <c r="B24">
        <f>0.3/B23</f>
        <v>0.56999999999999984</v>
      </c>
      <c r="C24" s="5" t="s">
        <v>27</v>
      </c>
      <c r="E24" s="7">
        <f>0.3/E23</f>
        <v>0.42857142857142849</v>
      </c>
      <c r="F24" s="5" t="s">
        <v>27</v>
      </c>
    </row>
    <row r="25" spans="1:6">
      <c r="A25" t="s">
        <v>28</v>
      </c>
      <c r="B25" s="3">
        <f>1000000*((B10-B8)/B23)*B20</f>
        <v>169.56060606060603</v>
      </c>
      <c r="C25" s="5" t="s">
        <v>29</v>
      </c>
      <c r="E25" s="3">
        <f>1000000*((B10-B8)/E23)*E20</f>
        <v>146.87693259121829</v>
      </c>
      <c r="F25" s="5" t="s">
        <v>29</v>
      </c>
    </row>
    <row r="26" spans="1:6">
      <c r="A26" t="s">
        <v>30</v>
      </c>
      <c r="B26" s="3">
        <f>1000000*9*B13*B20/(B11/1000)</f>
        <v>338.18181818181819</v>
      </c>
      <c r="C26" s="5" t="s">
        <v>31</v>
      </c>
      <c r="E26" s="3">
        <f>1000000*9*B13*E20/(B11/1000)</f>
        <v>389.61038961038957</v>
      </c>
      <c r="F26" s="5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swallace</dc:creator>
  <cp:lastModifiedBy>swallace</cp:lastModifiedBy>
  <dcterms:created xsi:type="dcterms:W3CDTF">2014-06-09T17:46:17Z</dcterms:created>
  <dcterms:modified xsi:type="dcterms:W3CDTF">2014-06-09T21:39:29Z</dcterms:modified>
</cp:coreProperties>
</file>