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Woo\Dropbox\SARS-CoV-2-Infection-Computational-Model\Model_2_InnateImmune\SpeciesParameterConventions\"/>
    </mc:Choice>
  </mc:AlternateContent>
  <xr:revisionPtr revIDLastSave="0" documentId="13_ncr:1_{7ADD4EDD-B552-4325-ABE1-F3F96A9D7B56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0" i="1" l="1"/>
  <c r="F86" i="1" l="1"/>
  <c r="F81" i="1"/>
  <c r="F79" i="1"/>
  <c r="F78" i="1"/>
  <c r="F77" i="1"/>
  <c r="F76" i="1"/>
  <c r="F75" i="1"/>
  <c r="F73" i="1"/>
  <c r="F72" i="1"/>
  <c r="F71" i="1"/>
  <c r="F70" i="1"/>
  <c r="F69" i="1"/>
  <c r="F68" i="1"/>
</calcChain>
</file>

<file path=xl/sharedStrings.xml><?xml version="1.0" encoding="utf-8"?>
<sst xmlns="http://schemas.openxmlformats.org/spreadsheetml/2006/main" count="699" uniqueCount="340">
  <si>
    <t>Reaction_Name</t>
  </si>
  <si>
    <t>Reaction_Index</t>
  </si>
  <si>
    <t>RateConstantName</t>
  </si>
  <si>
    <t>RateEquation</t>
  </si>
  <si>
    <t>ChemicalEquation</t>
  </si>
  <si>
    <t>Value</t>
  </si>
  <si>
    <t>Units</t>
  </si>
  <si>
    <t>Sources</t>
  </si>
  <si>
    <t>reinfection_transport</t>
  </si>
  <si>
    <t>1</t>
  </si>
  <si>
    <t>kf</t>
  </si>
  <si>
    <t>kf*Extracellular.SARS_CoV_2</t>
  </si>
  <si>
    <t>Extracellular.SARS_CoV_2 -&gt; Extracellular.Covid</t>
  </si>
  <si>
    <t>1/sec</t>
  </si>
  <si>
    <t>N/a</t>
  </si>
  <si>
    <t>ru</t>
  </si>
  <si>
    <t>Simple transformation to make virion product the same as other viral particles outside the cell.</t>
  </si>
  <si>
    <t>exocytosis</t>
  </si>
  <si>
    <t>2</t>
  </si>
  <si>
    <t>kf*Cell.SARS_CoV_2</t>
  </si>
  <si>
    <t>Cell.SARS_CoV_2 -&gt; Extracellular.SARS_CoV_2</t>
  </si>
  <si>
    <t>https://journals.plos.org/plospathogens/article?id=10.1371/journal.ppat.1004535 (alphaherpesvirus), https://physoc.onlinelibrary.wiley.com/doi/full/10.1113/jphysiol.2007.132993 (WBS of Ca2+ in human endothelial cells)</t>
  </si>
  <si>
    <t>According to these two papers, it takes approximately 9sec to dock and exocytose</t>
  </si>
  <si>
    <t>BU_mda5</t>
  </si>
  <si>
    <t>3</t>
  </si>
  <si>
    <t>(kf*Cell.Covid_transcribed*Cell.MDA5) - kr*Cell.[MDA5:dsRNA]</t>
  </si>
  <si>
    <t>Cell.Covid_transcribed + Cell.MDA5 &lt;-&gt; Cell.[MDA5:dsRNA]</t>
  </si>
  <si>
    <t>1/M * 1/s</t>
  </si>
  <si>
    <t>https://www.pnas.org/content/109/49/E3340</t>
  </si>
  <si>
    <t>Very slow binding rate, and unbinding based on length of dsRNA</t>
  </si>
  <si>
    <t>kr</t>
  </si>
  <si>
    <t>0.143 to 0.03</t>
  </si>
  <si>
    <t>unbinding : 50% at between 7 and 30 s for legnths tested. May need to extrapolate based on thength of SARS-CoV-2</t>
  </si>
  <si>
    <t>delayed virion creation</t>
  </si>
  <si>
    <t>4</t>
  </si>
  <si>
    <t>kf*Cell.S*Cell.Covid_transcribed*Cell.E*Cell.M*Cell.N</t>
  </si>
  <si>
    <t>Cell.S + Cell.Covid_transcribed + Cell.E + Cell.M + Cell.N -&gt; Cell.SARS_CoV_2</t>
  </si>
  <si>
    <t>https://pubs.acs.org/doi/full/10.1021/acsnano.5b03231</t>
  </si>
  <si>
    <t>Ru</t>
  </si>
  <si>
    <t>Approximation based off of figure 7a, 1microM curve.</t>
  </si>
  <si>
    <t>trans_ISG</t>
  </si>
  <si>
    <t>5</t>
  </si>
  <si>
    <t>kf*Cell.[Ribosome:ISG_RNA]/(1+k_nsp16*Cell.nsp16+k_nsp1*Cell.nsp1)</t>
  </si>
  <si>
    <t>Cell.[Ribosome:ISG_RNA] -&gt; Cell.ISG_product + Cell.ribosome</t>
  </si>
  <si>
    <t>aa/sec</t>
  </si>
  <si>
    <t>10 to 20</t>
  </si>
  <si>
    <t>https://bionumbers.hms.harvard.edu/KeyNumbers.aspx</t>
  </si>
  <si>
    <t>This rxn probably needs hill kinetics, as it is inhibitory</t>
  </si>
  <si>
    <t>k_nsp16</t>
  </si>
  <si>
    <t>still unclear</t>
  </si>
  <si>
    <t>k_nsp1</t>
  </si>
  <si>
    <t>TL_ISG_RNA</t>
  </si>
  <si>
    <t>6</t>
  </si>
  <si>
    <t>kf*Nucelus.ISG_RNA</t>
  </si>
  <si>
    <t>Nucelus.ISG_RNA -&gt; Cell.ISG_RNA</t>
  </si>
  <si>
    <t>https://www.pnas.org/content/pnas/109/24/9426.full.pdf</t>
  </si>
  <si>
    <t>From this paper, the said 'long interactions' at nuclear pore complexes took ~275 +- 15 ms from dock to undock</t>
  </si>
  <si>
    <t>transcription_ISG</t>
  </si>
  <si>
    <t>7</t>
  </si>
  <si>
    <t>kf*Nucelus.ISGF3</t>
  </si>
  <si>
    <t>Nucelus.ISGF3 -&gt; Nucelus.ISG_RNA</t>
  </si>
  <si>
    <t>kbp/min</t>
  </si>
  <si>
    <t>average cellular translation rate</t>
  </si>
  <si>
    <t>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</t>
  </si>
  <si>
    <t>Thanks Patrick!</t>
  </si>
  <si>
    <t>transcription_ISG_early</t>
  </si>
  <si>
    <t>8</t>
  </si>
  <si>
    <t>kf*Nucelus.d_IRF37_p</t>
  </si>
  <si>
    <t>Nucelus.d_IRF37_p -&gt; Nucelus.Early_ISG_RNA</t>
  </si>
  <si>
    <t>TL_ISGF3</t>
  </si>
  <si>
    <t>9</t>
  </si>
  <si>
    <t>kf*Cell.ISGF3</t>
  </si>
  <si>
    <t>Cell.ISGF3 -&gt; Nucelus.ISGF3</t>
  </si>
  <si>
    <t>https://www.embopress.org/doi/full/10.1093/emboj/20.6.1320?keytype2=tf_ipsecsha&amp;ijkey=a829eaa687b0056b84e4d3291435d6f0586e401c , https://www.pnas.org/content/pnas/89/16/7840.full.pdf</t>
  </si>
  <si>
    <t>(old) from paper: " we estimate that proliferating HeLa cells in vivo use a nuclear transport capacity of 10–20 MDa·NPC−1·s−1" - ISGF-3 is a 726 kDa molecule (2nd source), and G1 or G2 cells have ~2000-4000 NPCs.</t>
  </si>
  <si>
    <t>BU3</t>
  </si>
  <si>
    <t>10</t>
  </si>
  <si>
    <t>kf*Cell.d_STAT12_p*Cell.IRF9 - kr*Cell.ISGF3</t>
  </si>
  <si>
    <t>Cell.d_STAT12_p + Cell.IRF9 &lt;-&gt; Cell.ISGF3</t>
  </si>
  <si>
    <t>https://doi.org/10.1006/excr.1995.1018</t>
  </si>
  <si>
    <t>late IFN response</t>
  </si>
  <si>
    <t>11</t>
  </si>
  <si>
    <t>kf*Cell.IFN_1/(1+kf2*Cell.nsp1)</t>
  </si>
  <si>
    <t>Cell.IFN_1 -&gt; Cell.d_STAT12_p</t>
  </si>
  <si>
    <t>kf2</t>
  </si>
  <si>
    <t xml:space="preserve"> </t>
  </si>
  <si>
    <t>trans_IFN_early</t>
  </si>
  <si>
    <t>12</t>
  </si>
  <si>
    <t>kf*Cell.[ribosome:early_RNA]/(1+k_nsp16*Cell.nsp16+k_nsp1*Cell.nsp1)</t>
  </si>
  <si>
    <t>Cell.[ribosome:early_RNA] -&gt; Cell.IFN_1 + Cell.early_ISG_product + Cell.ribosome</t>
  </si>
  <si>
    <t>TL_early_RNA</t>
  </si>
  <si>
    <t>13</t>
  </si>
  <si>
    <t>kf*Nucelus.Early_ISG_RNA</t>
  </si>
  <si>
    <t>Nucelus.Early_ISG_RNA -&gt; Cell.early_RNA</t>
  </si>
  <si>
    <t>TL_IRF37</t>
  </si>
  <si>
    <t>14</t>
  </si>
  <si>
    <t>kf*Cell.d_IRF37_p</t>
  </si>
  <si>
    <t>Cell.d_IRF37_p -&gt; Nucelus.d_IRF37_p</t>
  </si>
  <si>
    <t>IFN_sense</t>
  </si>
  <si>
    <t>15</t>
  </si>
  <si>
    <t>kf*Cell.[MDA5:dsRNA]</t>
  </si>
  <si>
    <t>Cell.[MDA5:dsRNA] -&gt; Cell.d_IRF37_p</t>
  </si>
  <si>
    <t>transnsp8</t>
  </si>
  <si>
    <t>16</t>
  </si>
  <si>
    <t>k_inhib</t>
  </si>
  <si>
    <t>kf_1*Cell.[Ribosome:Covid]/(1+k_inhib*Cell.ISG_product)</t>
  </si>
  <si>
    <t>Cell.[Ribosome:Covid] -&gt; Cell.nsp8 + Cell.Covid_transcribed + Cell.ribosome</t>
  </si>
  <si>
    <t>1/min</t>
  </si>
  <si>
    <t>198aa</t>
  </si>
  <si>
    <t>https://www.ncbi.nlm.nih.gov/datasets/coronavirus/proteins/</t>
  </si>
  <si>
    <t>kf_1</t>
  </si>
  <si>
    <t>BU2</t>
  </si>
  <si>
    <t>17</t>
  </si>
  <si>
    <t>interf2</t>
  </si>
  <si>
    <t>(trans1_B*Cell.Covid_transcribed*Cell.ribosome-trans1_U*Cell.[Ribosome:Covid])/(1+interf1*Cell.ISG_product+interf2*Cell.early_ISG_product)</t>
  </si>
  <si>
    <t>Cell.Covid_transcribed + Cell.ribosome &lt;-&gt; Cell.[Ribosome:Covid]</t>
  </si>
  <si>
    <t>trans1_B</t>
  </si>
  <si>
    <t>trans1_U</t>
  </si>
  <si>
    <t>interf1</t>
  </si>
  <si>
    <t>Cleave_n_entry</t>
  </si>
  <si>
    <t>18</t>
  </si>
  <si>
    <t>kf*Extracellular.[ACE2:Covid]</t>
  </si>
  <si>
    <t>Extracellular.[ACE2:Covid] -&gt; Cell.Covid_local</t>
  </si>
  <si>
    <t>BU1</t>
  </si>
  <si>
    <t>19</t>
  </si>
  <si>
    <t>kf*Extracellular.Covid*Extracellular.ACE2  - kr*Extracellular.[ACE2:Covid]</t>
  </si>
  <si>
    <t>Extracellular.Covid + Extracellular.ACE2 &lt;-&gt; Extracellular.[ACE2:Covid]</t>
  </si>
  <si>
    <t>OAS1_gen</t>
  </si>
  <si>
    <t>20</t>
  </si>
  <si>
    <t>null -&gt; Nucelus.OAS_1_mRNA_nuc</t>
  </si>
  <si>
    <t>patrick</t>
  </si>
  <si>
    <t>OAS_1_TL</t>
  </si>
  <si>
    <t>21</t>
  </si>
  <si>
    <t>kf*Nucelus.OAS_1_mRNA_nuc</t>
  </si>
  <si>
    <t>Nucelus.OAS_1_mRNA_nuc -&gt; Cell.OAS_1_mRNA</t>
  </si>
  <si>
    <t>OAS_1_Act</t>
  </si>
  <si>
    <t>22</t>
  </si>
  <si>
    <t>kf*Cell.Covid_transcribed*Cell.OAS_1</t>
  </si>
  <si>
    <t>Cell.Covid_transcribed + Cell.OAS_1 -&gt; Cell.[pppa(2'p5'A)n]</t>
  </si>
  <si>
    <t>RNaseL_act</t>
  </si>
  <si>
    <t>23</t>
  </si>
  <si>
    <t>kf*Cell.RNaseL_inact*Cell.[pppa(2'p5'A)n]</t>
  </si>
  <si>
    <t>Cell.RNaseL_inact + Cell.[pppa(2'p5'A)n] -&gt; Cell.RNaseL_act</t>
  </si>
  <si>
    <t>1/nM</t>
  </si>
  <si>
    <t>this is 1/k_d</t>
  </si>
  <si>
    <t>https://www.sciencedirect.com/science/article/pii/S009286742030338X</t>
  </si>
  <si>
    <t>dsRNA_deg</t>
  </si>
  <si>
    <t>24</t>
  </si>
  <si>
    <t>kf*Cell.RNaseL_act*Cell.Covid_transcribed</t>
  </si>
  <si>
    <t>Cell.RNaseL_act + Cell.Covid_transcribed -&gt; Cell.dsRNA_frag</t>
  </si>
  <si>
    <t>nM</t>
  </si>
  <si>
    <t xml:space="preserve">this is K_d </t>
  </si>
  <si>
    <t>PKR_gen</t>
  </si>
  <si>
    <t>25</t>
  </si>
  <si>
    <t>null -&gt; Nucelus.PKR_mRNA_Nuc</t>
  </si>
  <si>
    <t>average cellular transcription rate</t>
  </si>
  <si>
    <t>https://www.ncbi.nlm.nih.gov/pmc/articles/PMC3245692/</t>
  </si>
  <si>
    <t>PKR_TL</t>
  </si>
  <si>
    <t>26</t>
  </si>
  <si>
    <t>kf*Nucelus.PKR_mRNA_Nuc</t>
  </si>
  <si>
    <t>Nucelus.PKR_mRNA_Nuc -&gt; Cell.PKR_mRNA</t>
  </si>
  <si>
    <t>0.5s per mrna on average</t>
  </si>
  <si>
    <t>https://bionumbers.hms.harvard.edu/bionumber.aspx?id=105652&amp;ver=5&amp;trm=translocation+human&amp;org=</t>
  </si>
  <si>
    <t>PRK_act</t>
  </si>
  <si>
    <t>27</t>
  </si>
  <si>
    <t>kf*Cell.Covid_transcribed*Cell.PKR_inac</t>
  </si>
  <si>
    <t>Cell.Covid_transcribed + Cell.PKR_inac -&gt; Cell.PKR_act</t>
  </si>
  <si>
    <t>EIF2a_act</t>
  </si>
  <si>
    <t>28</t>
  </si>
  <si>
    <t>kf*Cell.PKR_act*Cell.EIF2a</t>
  </si>
  <si>
    <t>Cell.PKR_act + Cell.EIF2a -&gt; Cell.EIF2a_act</t>
  </si>
  <si>
    <t>K_d</t>
  </si>
  <si>
    <t>https://www.jbc.org/content/272/31/19193.full.pdf+html</t>
  </si>
  <si>
    <t>GDP_seq</t>
  </si>
  <si>
    <t>29</t>
  </si>
  <si>
    <t>kf*Cell.EIF2a_act*Cell.ribosome</t>
  </si>
  <si>
    <t>Cell.EIF2a_act + Cell.ribosome -&gt; null</t>
  </si>
  <si>
    <t>disc_transcription</t>
  </si>
  <si>
    <t>30</t>
  </si>
  <si>
    <t>kf*Cell.Covid_local</t>
  </si>
  <si>
    <t>Cell.Covid_local -&gt; Cell.Covid_transcribed + Cell.Covid_local</t>
  </si>
  <si>
    <t>BU4</t>
  </si>
  <si>
    <t>31</t>
  </si>
  <si>
    <t>kf*Cell.early_RNA*Cell.ribosome - kb1*Cell.[ribosome:early_RNA]</t>
  </si>
  <si>
    <t>Cell.early_RNA + Cell.ribosome &lt;-&gt; Cell.[ribosome:early_RNA]</t>
  </si>
  <si>
    <t>kb1</t>
  </si>
  <si>
    <t>https://www.sciencedirect.com/science/article/pii/S0022283608006372#fig2</t>
  </si>
  <si>
    <t>BU5</t>
  </si>
  <si>
    <t>32</t>
  </si>
  <si>
    <t>kf*Cell.OAS_1_mRNA*Cell.ribosome - kb*Cell.[Ribosome:OAS_1_mRNA]</t>
  </si>
  <si>
    <t>Cell.OAS_1_mRNA + Cell.ribosome &lt;-&gt; Cell.[Ribosome:OAS_1_mRNA]</t>
  </si>
  <si>
    <t>Kd</t>
  </si>
  <si>
    <t>https://www.pnas.org/content/100/7/3889?ijkey=e570e05992786831a255406b6f9cfde2aecf592d&amp;keytype2=tf_ipsecsha#ref-12</t>
  </si>
  <si>
    <t>kb</t>
  </si>
  <si>
    <t>OAS_1_trans</t>
  </si>
  <si>
    <t>33</t>
  </si>
  <si>
    <t>kf*Cell.[Ribosome:OAS_1_mRNA]/(1+k_nsp16*Cell.nsp16+k_nsp1*Cell.nsp1)</t>
  </si>
  <si>
    <t>Cell.[Ribosome:OAS_1_mRNA] -&gt; Cell.OAS_1 + Cell.ribosome</t>
  </si>
  <si>
    <t>trevor</t>
  </si>
  <si>
    <t>1762 nt</t>
  </si>
  <si>
    <t>https://www.ncbi.nlm.nih.gov/datasets/tables/genes/?table_typ</t>
  </si>
  <si>
    <t>BU6</t>
  </si>
  <si>
    <t>34</t>
  </si>
  <si>
    <t>kf*Cell.ribosome*Cell.PKR_mRNA - kb*Cell.[Ribosome:PKR_mRNA]</t>
  </si>
  <si>
    <t>Cell.ribosome + Cell.PKR_mRNA &lt;-&gt; Cell.[Ribosome:PKR_mRNA]</t>
  </si>
  <si>
    <t>90% inhibition (intron retention)</t>
  </si>
  <si>
    <t xml:space="preserve">Banerjee et. Al. </t>
  </si>
  <si>
    <t>This paper states that the introduction of nsp16 result in 90% of (measured) genes presented with increased intron retention.</t>
  </si>
  <si>
    <t>Hard to say. Will have to ask in meeting</t>
  </si>
  <si>
    <t>Might need some help with this one. In the paper we see a huge decrease in protein expression levels in the pressence of NSP1. But a specific amount is not specified. I will have to show graphs and ask later.</t>
  </si>
  <si>
    <t>PKR_trans</t>
  </si>
  <si>
    <t>35</t>
  </si>
  <si>
    <t>kf*Cell.[Ribosome:PKR_mRNA]/(1+k_nsp16*Cell.nsp16+k_nsp1*Cell.nsp1)</t>
  </si>
  <si>
    <t>Cell.[Ribosome:PKR_mRNA] -&gt; Cell.PKR_inac + Cell.ribosome</t>
  </si>
  <si>
    <t>BU7</t>
  </si>
  <si>
    <t>36</t>
  </si>
  <si>
    <t>kf*Cell.ribosome*Cell.ISG_RNA -  kr*Cell.[Ribosome:ISG_RNA]</t>
  </si>
  <si>
    <t>Cell.ribosome + Cell.ISG_RNA &lt;-&gt; Cell.[Ribosome:ISG_RNA]</t>
  </si>
  <si>
    <t>PKR_stim</t>
  </si>
  <si>
    <t>37</t>
  </si>
  <si>
    <t>Nucelus.ISGF3 -&gt; Nucelus.PKR_mRNA_Nuc</t>
  </si>
  <si>
    <t>OAS_stim</t>
  </si>
  <si>
    <t>38</t>
  </si>
  <si>
    <t>Nucelus.ISGF3 -&gt; Nucelus.OAS_1_mRNA_nuc</t>
  </si>
  <si>
    <t>RNaseL_gen</t>
  </si>
  <si>
    <t>39</t>
  </si>
  <si>
    <t>null -&gt; Cell.RNaseL_inact</t>
  </si>
  <si>
    <t>1/second</t>
  </si>
  <si>
    <t>EIF2a_gen</t>
  </si>
  <si>
    <t>40</t>
  </si>
  <si>
    <t>null -&gt; Cell.EIF2a</t>
  </si>
  <si>
    <t>ISG_product_deg</t>
  </si>
  <si>
    <t>41</t>
  </si>
  <si>
    <t>kf*Cell.ISG_product</t>
  </si>
  <si>
    <t>Cell.ISG_product -&gt; null</t>
  </si>
  <si>
    <t>40aa/s or 1 protein/day</t>
  </si>
  <si>
    <t>BU_dsRNA_frag</t>
  </si>
  <si>
    <t>42</t>
  </si>
  <si>
    <t>kf*Cell.dsRNA_frag*Cell.MDA5</t>
  </si>
  <si>
    <t>Cell.dsRNA_frag + Cell.MDA5 -&gt; Cell.[MDA5:dsRNA]</t>
  </si>
  <si>
    <t>PKR_inac_deg</t>
  </si>
  <si>
    <t>43</t>
  </si>
  <si>
    <t>kf*Cell.PKR_inac</t>
  </si>
  <si>
    <t>Cell.PKR_inac -&gt; null</t>
  </si>
  <si>
    <t>OAs_1_mRNA_deg</t>
  </si>
  <si>
    <t>44</t>
  </si>
  <si>
    <t>kf*Cell.OAS_1_mRNA</t>
  </si>
  <si>
    <t>Cell.OAS_1_mRNA -&gt; null</t>
  </si>
  <si>
    <t>1/36000</t>
  </si>
  <si>
    <t>1/10 hour</t>
  </si>
  <si>
    <t>http://book.bionumbers.org/how-fast-do-rnas-and-proteins-degrade/</t>
  </si>
  <si>
    <t>PKR_mRNA_deg</t>
  </si>
  <si>
    <t>45</t>
  </si>
  <si>
    <t>kf*Cell.PKR_mRNA</t>
  </si>
  <si>
    <t>Cell.PKR_mRNA -&gt; null</t>
  </si>
  <si>
    <t>Original_RNA_Degradation</t>
  </si>
  <si>
    <t>46</t>
  </si>
  <si>
    <t>Cell.Covid_local -&gt; null</t>
  </si>
  <si>
    <t>transnsp9</t>
  </si>
  <si>
    <t>47</t>
  </si>
  <si>
    <t>Cell.[Ribosome:Covid] -&gt; Cell.nsp9 + Cell.Covid_transcribed + Cell.ribosome</t>
  </si>
  <si>
    <t>113 aa</t>
  </si>
  <si>
    <t>set to 50%</t>
  </si>
  <si>
    <t>transnsp1</t>
  </si>
  <si>
    <t>48</t>
  </si>
  <si>
    <t>kf_2</t>
  </si>
  <si>
    <t>kf_2*Cell.[Ribosome:Covid]/(1+k_inhib*Cell.ISG_product)</t>
  </si>
  <si>
    <t>Cell.[Ribosome:Covid] -&gt; Cell.nsp1 + Cell.Covid_transcribed + Cell.ribosome</t>
  </si>
  <si>
    <t>180 aa</t>
  </si>
  <si>
    <t>transnsp16</t>
  </si>
  <si>
    <t>49</t>
  </si>
  <si>
    <t>kf_3</t>
  </si>
  <si>
    <t>kf_3*Cell.[Ribosome:Covid]/(1+k_inhib*Cell.ISG_product)</t>
  </si>
  <si>
    <t>Cell.[Ribosome:Covid] -&gt; Cell.nsp16 + Cell.Covid_transcribed + Cell.ribosome</t>
  </si>
  <si>
    <t>298 aa</t>
  </si>
  <si>
    <t>transS</t>
  </si>
  <si>
    <t>50</t>
  </si>
  <si>
    <t>kf_4</t>
  </si>
  <si>
    <t>kf_4*Cell.[Ribosome:Covid]/(1+k_inhib*Cell.ISG_product)</t>
  </si>
  <si>
    <t>Cell.[Ribosome:Covid] -&gt; Cell.S + Cell.Covid_transcribed + Cell.ribosome</t>
  </si>
  <si>
    <t>1273 aa</t>
  </si>
  <si>
    <t>transE</t>
  </si>
  <si>
    <t>51</t>
  </si>
  <si>
    <t>kf_5</t>
  </si>
  <si>
    <t>kf_5*Cell.[Ribosome:Covid]/(1+k_inhib*Cell.ISG_product)</t>
  </si>
  <si>
    <t>Cell.[Ribosome:Covid] -&gt; Cell.E + Cell.Covid_transcribed + Cell.ribosome</t>
  </si>
  <si>
    <t>75 aa</t>
  </si>
  <si>
    <t>transM</t>
  </si>
  <si>
    <t>52</t>
  </si>
  <si>
    <t>kf_6</t>
  </si>
  <si>
    <t>kf_6*Cell.[Ribosome:Covid]/(1+k_inhib*Cell.ISG_product)</t>
  </si>
  <si>
    <t>Cell.[Ribosome:Covid] -&gt; Cell.M + Cell.Covid_transcribed + Cell.ribosome</t>
  </si>
  <si>
    <t>222 aa</t>
  </si>
  <si>
    <t>transN</t>
  </si>
  <si>
    <t>53</t>
  </si>
  <si>
    <t>kf*Cell.[Ribosome:Covid]/(1+k_inhib*Cell.ISG_product)</t>
  </si>
  <si>
    <t>Cell.[Ribosome:Covid] -&gt; Cell.N + Cell.Covid_transcribed + Cell.ribosome</t>
  </si>
  <si>
    <t>419 aa</t>
  </si>
  <si>
    <t>covid_transcribed_degredation</t>
  </si>
  <si>
    <t>54</t>
  </si>
  <si>
    <t>kf*Cell.Covid_transcribed</t>
  </si>
  <si>
    <t>Cell.Covid_transcribed -&gt; null</t>
  </si>
  <si>
    <t>http://book.bionumbers.org/how-fast-do-proteasomes-degrade-proteins/</t>
  </si>
  <si>
    <t>RNaseL_act_deg</t>
  </si>
  <si>
    <t>55</t>
  </si>
  <si>
    <t>kf*Cell.RNaseL_act</t>
  </si>
  <si>
    <t>Cell.RNaseL_act -&gt; null</t>
  </si>
  <si>
    <t>MDA5_gen</t>
  </si>
  <si>
    <t>56</t>
  </si>
  <si>
    <t>null -&gt; Cell.MDA5</t>
  </si>
  <si>
    <t>early_ISG_product_deg</t>
  </si>
  <si>
    <t>57</t>
  </si>
  <si>
    <t>kf*Cell.early_ISG_product</t>
  </si>
  <si>
    <t>Cell.early_ISG_product -&gt; null</t>
  </si>
  <si>
    <t>basal_IFN_gen</t>
  </si>
  <si>
    <t>58</t>
  </si>
  <si>
    <t>null -&gt; Cell.IFN_1</t>
  </si>
  <si>
    <t>pmol/second</t>
  </si>
  <si>
    <t>from pfizer model</t>
  </si>
  <si>
    <t>early_RNA_deg</t>
  </si>
  <si>
    <t>59</t>
  </si>
  <si>
    <t>kf*Cell.early_RNA</t>
  </si>
  <si>
    <t>Cell.early_RNA -&gt; null</t>
  </si>
  <si>
    <t>IRF9_gen</t>
  </si>
  <si>
    <t>60</t>
  </si>
  <si>
    <t>null -&gt; Cell.IRF9</t>
  </si>
  <si>
    <t>ISG_RNA_deg</t>
  </si>
  <si>
    <t>61</t>
  </si>
  <si>
    <t>kf*Cell.ISG_RNA</t>
  </si>
  <si>
    <t>Cell.ISG_RNA -&gt; null</t>
  </si>
  <si>
    <t>EIF2a_act_deg</t>
  </si>
  <si>
    <t>62</t>
  </si>
  <si>
    <t>kf*Cell.EIF2a_act</t>
  </si>
  <si>
    <t>Cell.EIF2a_act -&gt; null</t>
  </si>
  <si>
    <t>40aa/s or 1 protein/24 hour</t>
  </si>
  <si>
    <t>Munsky Group?</t>
  </si>
  <si>
    <t>Units? Similar to using Kd for binding/ unbinding. Not sure if these units/values will work.-TW</t>
  </si>
  <si>
    <t>inhibition</t>
  </si>
  <si>
    <t>Inhibition</t>
  </si>
  <si>
    <t>This is translocation not translation.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</si>
</sst>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u/>
      <sz val="11"/>
      <color theme="10"/>
      <name val="Calibri"/>
      <family val="2"/>
    </font>
    <font>
      <sz val="12"/>
      <name val="Calibri"/>
      <family val="2"/>
    </font>
    <font>
      <sz val="11"/>
      <name val="Calibri"/>
      <family val="2"/>
    </font>
    <font>
      <u/>
      <sz val="11"/>
      <color rgb="FF0563C1"/>
      <name val="Calibri"/>
      <family val="2"/>
    </font>
    <font>
      <sz val="12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1" xfId="1" applyBorder="1" applyAlignment="1">
      <alignment wrapText="1"/>
    </xf>
    <xf numFmtId="0" fontId="0" fillId="2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3" borderId="0" xfId="0" applyFill="1"/>
    <xf numFmtId="0" fontId="1" fillId="0" borderId="0" xfId="1" applyAlignment="1">
      <alignment wrapText="1"/>
    </xf>
    <xf numFmtId="0" fontId="3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Fill="1"/>
    <xf numFmtId="0" fontId="0" fillId="4" borderId="0" xfId="0" applyFill="1"/>
    <xf numFmtId="0" fontId="5" fillId="5" borderId="0" xfId="0" applyFont="1" applyFill="1" applyAlignment="1">
      <alignment wrapText="1"/>
    </xf>
    <xf numFmtId="0" fontId="5" fillId="5" borderId="2" xfId="0" applyFont="1" applyFill="1" applyBorder="1" applyAlignment="1">
      <alignment wrapText="1"/>
    </xf>
    <xf numFmtId="0" fontId="3" fillId="0" borderId="0" xfId="0" applyFont="1"/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6" borderId="0" xfId="0" applyFill="1"/>
    <xf numFmtId="0" fontId="0" fillId="8" borderId="0" xfId="0" applyFill="1" applyAlignment="1">
      <alignment wrapText="1"/>
    </xf>
    <xf numFmtId="0" fontId="3" fillId="6" borderId="0" xfId="0" applyFont="1" applyFill="1" applyAlignment="1">
      <alignment wrapText="1"/>
    </xf>
    <xf numFmtId="0" fontId="0" fillId="9" borderId="0" xfId="0" applyFill="1"/>
    <xf numFmtId="0" fontId="0" fillId="10" borderId="0" xfId="0" applyFill="1" applyAlignment="1">
      <alignment wrapText="1"/>
    </xf>
    <xf numFmtId="0" fontId="3" fillId="9" borderId="0" xfId="0" applyFont="1" applyFill="1"/>
    <xf numFmtId="0" fontId="3" fillId="10" borderId="0" xfId="0" applyFont="1" applyFill="1" applyAlignment="1">
      <alignment wrapText="1"/>
    </xf>
    <xf numFmtId="0" fontId="0" fillId="11" borderId="0" xfId="0" applyFill="1" applyAlignment="1">
      <alignment wrapText="1"/>
    </xf>
    <xf numFmtId="0" fontId="3" fillId="11" borderId="0" xfId="0" applyFont="1" applyFill="1" applyAlignment="1">
      <alignment wrapText="1"/>
    </xf>
    <xf numFmtId="0" fontId="0" fillId="9" borderId="0" xfId="0" applyFill="1" applyAlignment="1">
      <alignment wrapText="1"/>
    </xf>
    <xf numFmtId="0" fontId="3" fillId="9" borderId="0" xfId="0" applyFont="1" applyFill="1" applyAlignment="1">
      <alignment wrapText="1"/>
    </xf>
    <xf numFmtId="0" fontId="3" fillId="7" borderId="0" xfId="0" applyFont="1" applyFill="1" applyAlignment="1">
      <alignment wrapText="1"/>
    </xf>
    <xf numFmtId="0" fontId="0" fillId="7" borderId="0" xfId="0" applyFill="1"/>
    <xf numFmtId="2" fontId="0" fillId="7" borderId="0" xfId="0" applyNumberFormat="1" applyFill="1"/>
    <xf numFmtId="0" fontId="0" fillId="12" borderId="0" xfId="0" applyFill="1" applyAlignment="1">
      <alignment wrapText="1"/>
    </xf>
    <xf numFmtId="0" fontId="3" fillId="1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ciencedirect.com/science/article/pii/S009286742030338X" TargetMode="External"/><Relationship Id="rId18" Type="http://schemas.openxmlformats.org/officeDocument/2006/relationships/hyperlink" Target="https://bionumbers.hms.harvard.edu/bionumber.aspx?id=105652&amp;ver=5&amp;trm=translocation+human&amp;org=" TargetMode="External"/><Relationship Id="rId26" Type="http://schemas.openxmlformats.org/officeDocument/2006/relationships/hyperlink" Target="https://www.ncbi.nlm.nih.gov/datasets/coronavirus/proteins/" TargetMode="External"/><Relationship Id="rId39" Type="http://schemas.openxmlformats.org/officeDocument/2006/relationships/hyperlink" Target="https://bionumbers.hms.harvard.edu/bionumber.aspx?id=105652&amp;ver=5&amp;trm=translocation+human&amp;org=" TargetMode="External"/><Relationship Id="rId21" Type="http://schemas.openxmlformats.org/officeDocument/2006/relationships/hyperlink" Target="https://www.ncbi.nlm.nih.gov/datasets/tables/genes/?table_type=transcripts&amp;key=738ef8999ee9ff875f59f940ac7c31b9" TargetMode="External"/><Relationship Id="rId34" Type="http://schemas.openxmlformats.org/officeDocument/2006/relationships/hyperlink" Target="http://book.bionumbers.org/how-fast-do-proteasomes-degrade-proteins/" TargetMode="External"/><Relationship Id="rId7" Type="http://schemas.openxmlformats.org/officeDocument/2006/relationships/hyperlink" Target="https://bionumbers.hms.harvard.edu/redirect.aspx?pbmid=24714810&amp;hlid=" TargetMode="External"/><Relationship Id="rId12" Type="http://schemas.openxmlformats.org/officeDocument/2006/relationships/hyperlink" Target="https://www.sciencedirect.com/science/article/pii/S009286742030338X" TargetMode="External"/><Relationship Id="rId17" Type="http://schemas.openxmlformats.org/officeDocument/2006/relationships/hyperlink" Target="https://www.ncbi.nlm.nih.gov/pmc/articles/PMC3245692/" TargetMode="External"/><Relationship Id="rId25" Type="http://schemas.openxmlformats.org/officeDocument/2006/relationships/hyperlink" Target="https://www.ncbi.nlm.nih.gov/datasets/coronavirus/proteins/" TargetMode="External"/><Relationship Id="rId33" Type="http://schemas.openxmlformats.org/officeDocument/2006/relationships/hyperlink" Target="http://book.bionumbers.org/how-fast-do-proteasomes-degrade-proteins/" TargetMode="External"/><Relationship Id="rId38" Type="http://schemas.openxmlformats.org/officeDocument/2006/relationships/hyperlink" Target="http://book.bionumbers.org/how-fast-do-rnas-and-proteins-degrade/" TargetMode="External"/><Relationship Id="rId2" Type="http://schemas.openxmlformats.org/officeDocument/2006/relationships/hyperlink" Target="https://www.pnas.org/content/109/49/E3340" TargetMode="External"/><Relationship Id="rId16" Type="http://schemas.openxmlformats.org/officeDocument/2006/relationships/hyperlink" Target="https://www.jbc.org/content/272/31/19193.full.pdf+html" TargetMode="External"/><Relationship Id="rId20" Type="http://schemas.openxmlformats.org/officeDocument/2006/relationships/hyperlink" Target="https://www.pnas.org/content/100/7/3889?ijkey=e570e05992786831a255406b6f9cfde2aecf592d&amp;keytype2=tf_ipsecsha" TargetMode="External"/><Relationship Id="rId29" Type="http://schemas.openxmlformats.org/officeDocument/2006/relationships/hyperlink" Target="https://www.ncbi.nlm.nih.gov/datasets/coronavirus/proteins/" TargetMode="External"/><Relationship Id="rId1" Type="http://schemas.openxmlformats.org/officeDocument/2006/relationships/hyperlink" Target="https://journals.plos.org/plospathogens/article?id=10.1371/journal.ppat.1004535%20(alphaherpesvirus),%20https://physoc.onlinelibrary.wiley.com/doi/full/10.1113/jphysiol.2007.132993%20(WBS%20of%20Ca2+%20in%20human%20endothelial%20cells" TargetMode="External"/><Relationship Id="rId6" Type="http://schemas.openxmlformats.org/officeDocument/2006/relationships/hyperlink" Target="https://bionumbers.hms.harvard.edu/redirect.aspx?pbmid=24714810&amp;hlid=" TargetMode="External"/><Relationship Id="rId11" Type="http://schemas.openxmlformats.org/officeDocument/2006/relationships/hyperlink" Target="https://bionumbers.hms.harvard.edu/redirect.aspx?pbmid=24714810&amp;hlid=" TargetMode="External"/><Relationship Id="rId24" Type="http://schemas.openxmlformats.org/officeDocument/2006/relationships/hyperlink" Target="https://bionumbers.hms.harvard.edu/redirect.aspx?pbmid=24714810&amp;hlid=" TargetMode="External"/><Relationship Id="rId32" Type="http://schemas.openxmlformats.org/officeDocument/2006/relationships/hyperlink" Target="http://book.bionumbers.org/how-fast-do-proteasomes-degrade-proteins/" TargetMode="External"/><Relationship Id="rId37" Type="http://schemas.openxmlformats.org/officeDocument/2006/relationships/hyperlink" Target="http://book.bionumbers.org/how-fast-do-rnas-and-proteins-degrade/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www.pnas.org/content/pnas/109/24/9426.full.pdf" TargetMode="External"/><Relationship Id="rId15" Type="http://schemas.openxmlformats.org/officeDocument/2006/relationships/hyperlink" Target="https://bionumbers.hms.harvard.edu/bionumber.aspx?id=105652&amp;ver=5&amp;trm=translocation+human&amp;org=" TargetMode="External"/><Relationship Id="rId23" Type="http://schemas.openxmlformats.org/officeDocument/2006/relationships/hyperlink" Target="https://www.ncbi.nlm.nih.gov/datasets/coronavirus/proteins/" TargetMode="External"/><Relationship Id="rId28" Type="http://schemas.openxmlformats.org/officeDocument/2006/relationships/hyperlink" Target="https://www.ncbi.nlm.nih.gov/datasets/coronavirus/proteins/" TargetMode="External"/><Relationship Id="rId36" Type="http://schemas.openxmlformats.org/officeDocument/2006/relationships/hyperlink" Target="http://book.bionumbers.org/how-fast-do-rnas-and-proteins-degrade/" TargetMode="External"/><Relationship Id="rId10" Type="http://schemas.openxmlformats.org/officeDocument/2006/relationships/hyperlink" Target="https://www.ncbi.nlm.nih.gov/datasets/coronavirus/proteins/" TargetMode="External"/><Relationship Id="rId19" Type="http://schemas.openxmlformats.org/officeDocument/2006/relationships/hyperlink" Target="https://www.sciencedirect.com/science/article/pii/S0022283608006372" TargetMode="External"/><Relationship Id="rId31" Type="http://schemas.openxmlformats.org/officeDocument/2006/relationships/hyperlink" Target="http://book.bionumbers.org/how-fast-do-proteasomes-degrade-proteins/" TargetMode="External"/><Relationship Id="rId4" Type="http://schemas.openxmlformats.org/officeDocument/2006/relationships/hyperlink" Target="https://bionumbers.hms.harvard.edu/KeyNumbers.aspx" TargetMode="External"/><Relationship Id="rId9" Type="http://schemas.openxmlformats.org/officeDocument/2006/relationships/hyperlink" Target="https://doi.org/10.1006/excr.1995.1018" TargetMode="External"/><Relationship Id="rId14" Type="http://schemas.openxmlformats.org/officeDocument/2006/relationships/hyperlink" Target="https://www.ncbi.nlm.nih.gov/pmc/articles/PMC3245692/" TargetMode="External"/><Relationship Id="rId22" Type="http://schemas.openxmlformats.org/officeDocument/2006/relationships/hyperlink" Target="https://www.ncbi.nlm.nih.gov/datasets/tables/genes/?table_type=transcripts&amp;key=738ef8999ee9ff875f59f940ac7c31b9" TargetMode="External"/><Relationship Id="rId27" Type="http://schemas.openxmlformats.org/officeDocument/2006/relationships/hyperlink" Target="https://www.ncbi.nlm.nih.gov/datasets/coronavirus/proteins/" TargetMode="External"/><Relationship Id="rId30" Type="http://schemas.openxmlformats.org/officeDocument/2006/relationships/hyperlink" Target="https://www.ncbi.nlm.nih.gov/datasets/coronavirus/proteins/" TargetMode="External"/><Relationship Id="rId35" Type="http://schemas.openxmlformats.org/officeDocument/2006/relationships/hyperlink" Target="http://book.bionumbers.org/how-fast-do-rnas-and-proteins-degrade/" TargetMode="External"/><Relationship Id="rId8" Type="http://schemas.openxmlformats.org/officeDocument/2006/relationships/hyperlink" Target="https://www.embopress.org/doi/full/10.1093/emboj/20.6.1320?keytype2=tf_ipsecsha&amp;ijkey=a829eaa687b0056b84e4d3291435d6f0586e401c%20,%20https://www.pnas.org/content/pnas/89/16/7840.full.pdf" TargetMode="External"/><Relationship Id="rId3" Type="http://schemas.openxmlformats.org/officeDocument/2006/relationships/hyperlink" Target="https://pubs.acs.org/doi/full/10.1021/acsnano.5b03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"/>
  <sheetViews>
    <sheetView tabSelected="1" topLeftCell="B58" zoomScale="70" zoomScaleNormal="70" zoomScaleSheetLayoutView="100" workbookViewId="0">
      <selection activeCell="F33" sqref="F33"/>
    </sheetView>
  </sheetViews>
  <sheetFormatPr defaultRowHeight="15" x14ac:dyDescent="0.25"/>
  <cols>
    <col min="1" max="1" width="56.140625" bestFit="1" customWidth="1"/>
    <col min="2" max="2" width="13.85546875" customWidth="1"/>
    <col min="3" max="3" width="17.140625" customWidth="1"/>
    <col min="4" max="4" width="118" customWidth="1"/>
    <col min="5" max="5" width="67.28515625" customWidth="1"/>
    <col min="6" max="6" width="9.85546875" customWidth="1"/>
    <col min="7" max="7" width="9.28515625" bestFit="1" customWidth="1"/>
    <col min="8" max="8" width="22" bestFit="1" customWidth="1"/>
    <col min="9" max="9" width="50.7109375" customWidth="1"/>
    <col min="11" max="11" width="44.28515625" customWidth="1"/>
    <col min="12" max="12" width="30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ht="60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6">
        <v>1</v>
      </c>
      <c r="G2" s="2" t="s">
        <v>13</v>
      </c>
      <c r="H2" s="2"/>
      <c r="I2" s="2" t="s">
        <v>14</v>
      </c>
      <c r="J2" s="2" t="s">
        <v>15</v>
      </c>
      <c r="K2" s="2" t="s">
        <v>16</v>
      </c>
      <c r="L2" s="2" t="s">
        <v>16</v>
      </c>
    </row>
    <row r="3" spans="1:12" ht="75" x14ac:dyDescent="0.25">
      <c r="A3" t="s">
        <v>17</v>
      </c>
      <c r="B3" t="s">
        <v>18</v>
      </c>
      <c r="C3" t="s">
        <v>10</v>
      </c>
      <c r="D3" t="s">
        <v>19</v>
      </c>
      <c r="E3" t="s">
        <v>20</v>
      </c>
      <c r="F3" s="2">
        <v>0.11</v>
      </c>
      <c r="G3" s="2" t="s">
        <v>13</v>
      </c>
      <c r="H3" s="2"/>
      <c r="I3" s="3" t="s">
        <v>21</v>
      </c>
      <c r="J3" s="2" t="s">
        <v>15</v>
      </c>
      <c r="K3" s="2" t="s">
        <v>22</v>
      </c>
    </row>
    <row r="4" spans="1:12" ht="30" x14ac:dyDescent="0.25">
      <c r="A4" t="s">
        <v>23</v>
      </c>
      <c r="B4" t="s">
        <v>24</v>
      </c>
      <c r="C4" t="s">
        <v>10</v>
      </c>
      <c r="D4" t="s">
        <v>25</v>
      </c>
      <c r="E4" t="s">
        <v>26</v>
      </c>
      <c r="F4" s="2">
        <v>5.0000000000000001E-4</v>
      </c>
      <c r="G4" s="2" t="s">
        <v>27</v>
      </c>
      <c r="H4" s="2"/>
      <c r="I4" s="3" t="s">
        <v>28</v>
      </c>
      <c r="J4" s="2" t="s">
        <v>15</v>
      </c>
      <c r="K4" s="2" t="s">
        <v>29</v>
      </c>
    </row>
    <row r="5" spans="1:12" ht="45" x14ac:dyDescent="0.25">
      <c r="A5" t="s">
        <v>23</v>
      </c>
      <c r="B5" t="s">
        <v>24</v>
      </c>
      <c r="C5" t="s">
        <v>30</v>
      </c>
      <c r="D5" t="s">
        <v>25</v>
      </c>
      <c r="E5" t="s">
        <v>26</v>
      </c>
      <c r="F5" s="2">
        <v>0.1</v>
      </c>
      <c r="G5" s="2" t="s">
        <v>13</v>
      </c>
      <c r="H5" s="2" t="s">
        <v>31</v>
      </c>
      <c r="I5" s="2"/>
      <c r="J5" s="2" t="s">
        <v>15</v>
      </c>
      <c r="K5" s="2" t="s">
        <v>32</v>
      </c>
    </row>
    <row r="6" spans="1:12" ht="30" x14ac:dyDescent="0.25">
      <c r="A6" t="s">
        <v>33</v>
      </c>
      <c r="B6" t="s">
        <v>34</v>
      </c>
      <c r="C6" t="s">
        <v>10</v>
      </c>
      <c r="D6" t="s">
        <v>35</v>
      </c>
      <c r="E6" t="s">
        <v>36</v>
      </c>
      <c r="F6" s="2">
        <v>0.27800000000000002</v>
      </c>
      <c r="G6" s="2" t="s">
        <v>13</v>
      </c>
      <c r="H6" s="2"/>
      <c r="I6" s="3" t="s">
        <v>37</v>
      </c>
      <c r="J6" s="2" t="s">
        <v>38</v>
      </c>
      <c r="K6" s="2" t="s">
        <v>39</v>
      </c>
    </row>
    <row r="7" spans="1:12" ht="30" x14ac:dyDescent="0.25">
      <c r="A7" t="s">
        <v>40</v>
      </c>
      <c r="B7" t="s">
        <v>41</v>
      </c>
      <c r="C7" t="s">
        <v>10</v>
      </c>
      <c r="D7" t="s">
        <v>42</v>
      </c>
      <c r="E7" t="s">
        <v>43</v>
      </c>
      <c r="F7" s="17">
        <v>10</v>
      </c>
      <c r="G7" s="2" t="s">
        <v>44</v>
      </c>
      <c r="H7" s="2" t="s">
        <v>45</v>
      </c>
      <c r="I7" s="3" t="s">
        <v>46</v>
      </c>
      <c r="J7" s="2" t="s">
        <v>38</v>
      </c>
      <c r="K7" s="2" t="s">
        <v>47</v>
      </c>
    </row>
    <row r="8" spans="1:12" x14ac:dyDescent="0.25">
      <c r="A8" t="s">
        <v>40</v>
      </c>
      <c r="B8" t="s">
        <v>41</v>
      </c>
      <c r="C8" t="s">
        <v>48</v>
      </c>
      <c r="D8" t="s">
        <v>42</v>
      </c>
      <c r="E8" t="s">
        <v>43</v>
      </c>
      <c r="F8" s="4">
        <v>1</v>
      </c>
      <c r="G8" s="4"/>
      <c r="H8" s="9" t="s">
        <v>337</v>
      </c>
      <c r="I8" s="2"/>
      <c r="J8" s="2" t="s">
        <v>15</v>
      </c>
      <c r="K8" s="4" t="s">
        <v>49</v>
      </c>
    </row>
    <row r="9" spans="1:12" x14ac:dyDescent="0.25">
      <c r="A9" t="s">
        <v>40</v>
      </c>
      <c r="B9" t="s">
        <v>41</v>
      </c>
      <c r="C9" t="s">
        <v>50</v>
      </c>
      <c r="D9" t="s">
        <v>42</v>
      </c>
      <c r="E9" t="s">
        <v>43</v>
      </c>
      <c r="F9" s="4">
        <v>1</v>
      </c>
      <c r="G9" s="4"/>
      <c r="H9" s="9" t="s">
        <v>337</v>
      </c>
      <c r="I9" s="2"/>
      <c r="J9" s="2" t="s">
        <v>15</v>
      </c>
      <c r="K9" s="2"/>
    </row>
    <row r="10" spans="1:12" ht="45" x14ac:dyDescent="0.25">
      <c r="A10" t="s">
        <v>51</v>
      </c>
      <c r="B10" t="s">
        <v>52</v>
      </c>
      <c r="C10" t="s">
        <v>10</v>
      </c>
      <c r="D10" t="s">
        <v>53</v>
      </c>
      <c r="E10" s="15" t="s">
        <v>54</v>
      </c>
      <c r="F10" s="2">
        <v>3.64</v>
      </c>
      <c r="G10" s="2" t="s">
        <v>13</v>
      </c>
      <c r="H10" s="2"/>
      <c r="I10" s="3" t="s">
        <v>55</v>
      </c>
      <c r="J10" s="2" t="s">
        <v>15</v>
      </c>
      <c r="K10" s="2" t="s">
        <v>56</v>
      </c>
    </row>
    <row r="11" spans="1:12" ht="90" x14ac:dyDescent="0.25">
      <c r="A11" t="s">
        <v>57</v>
      </c>
      <c r="B11" t="s">
        <v>58</v>
      </c>
      <c r="C11" t="s">
        <v>10</v>
      </c>
      <c r="D11" t="s">
        <v>59</v>
      </c>
      <c r="E11" t="s">
        <v>60</v>
      </c>
      <c r="F11" s="17">
        <v>1.5</v>
      </c>
      <c r="G11" s="2" t="s">
        <v>61</v>
      </c>
      <c r="H11" s="2" t="s">
        <v>62</v>
      </c>
      <c r="I11" s="3" t="s">
        <v>63</v>
      </c>
      <c r="J11" s="2" t="s">
        <v>15</v>
      </c>
      <c r="K11" s="2" t="s">
        <v>64</v>
      </c>
    </row>
    <row r="12" spans="1:12" ht="90" x14ac:dyDescent="0.25">
      <c r="A12" t="s">
        <v>65</v>
      </c>
      <c r="B12" t="s">
        <v>66</v>
      </c>
      <c r="C12" t="s">
        <v>10</v>
      </c>
      <c r="D12" t="s">
        <v>67</v>
      </c>
      <c r="E12" t="s">
        <v>68</v>
      </c>
      <c r="F12" s="17">
        <v>1.5</v>
      </c>
      <c r="G12" s="2" t="s">
        <v>61</v>
      </c>
      <c r="H12" s="2" t="s">
        <v>62</v>
      </c>
      <c r="I12" s="3" t="s">
        <v>63</v>
      </c>
      <c r="J12" s="2" t="s">
        <v>15</v>
      </c>
      <c r="K12" s="2" t="s">
        <v>64</v>
      </c>
    </row>
    <row r="13" spans="1:12" ht="75" x14ac:dyDescent="0.25">
      <c r="A13" t="s">
        <v>69</v>
      </c>
      <c r="B13" t="s">
        <v>70</v>
      </c>
      <c r="C13" t="s">
        <v>10</v>
      </c>
      <c r="D13" t="s">
        <v>71</v>
      </c>
      <c r="E13" t="s">
        <v>72</v>
      </c>
      <c r="F13" s="2">
        <v>3000</v>
      </c>
      <c r="G13" s="5" t="s">
        <v>13</v>
      </c>
      <c r="H13" s="5"/>
      <c r="I13" s="3" t="s">
        <v>73</v>
      </c>
      <c r="J13" s="2" t="s">
        <v>15</v>
      </c>
      <c r="K13" s="2" t="s">
        <v>74</v>
      </c>
    </row>
    <row r="14" spans="1:12" x14ac:dyDescent="0.25">
      <c r="A14" t="s">
        <v>75</v>
      </c>
      <c r="B14" t="s">
        <v>76</v>
      </c>
      <c r="C14" t="s">
        <v>10</v>
      </c>
      <c r="D14" t="s">
        <v>77</v>
      </c>
      <c r="E14" t="s">
        <v>78</v>
      </c>
      <c r="F14" s="4">
        <v>1</v>
      </c>
      <c r="G14" s="4"/>
      <c r="H14" s="2"/>
      <c r="I14" s="2"/>
      <c r="J14" s="2" t="s">
        <v>15</v>
      </c>
      <c r="K14" s="3" t="s">
        <v>79</v>
      </c>
    </row>
    <row r="15" spans="1:12" x14ac:dyDescent="0.25">
      <c r="A15" t="s">
        <v>75</v>
      </c>
      <c r="B15" t="s">
        <v>76</v>
      </c>
      <c r="C15" t="s">
        <v>30</v>
      </c>
      <c r="D15" t="s">
        <v>77</v>
      </c>
      <c r="E15" t="s">
        <v>78</v>
      </c>
      <c r="F15" s="4">
        <v>1</v>
      </c>
      <c r="G15" s="4"/>
      <c r="H15" s="2"/>
      <c r="I15" s="2"/>
      <c r="J15" s="2" t="s">
        <v>15</v>
      </c>
      <c r="K15" s="4"/>
    </row>
    <row r="16" spans="1:12" x14ac:dyDescent="0.25">
      <c r="A16" t="s">
        <v>80</v>
      </c>
      <c r="B16" t="s">
        <v>81</v>
      </c>
      <c r="C16" t="s">
        <v>10</v>
      </c>
      <c r="D16" t="s">
        <v>82</v>
      </c>
      <c r="E16" t="s">
        <v>83</v>
      </c>
      <c r="F16" s="4">
        <v>1</v>
      </c>
      <c r="G16" s="4"/>
      <c r="H16" s="2"/>
      <c r="I16" s="2"/>
      <c r="J16" s="2" t="s">
        <v>15</v>
      </c>
      <c r="K16" s="4"/>
    </row>
    <row r="17" spans="1:11" x14ac:dyDescent="0.25">
      <c r="A17" t="s">
        <v>80</v>
      </c>
      <c r="B17" t="s">
        <v>81</v>
      </c>
      <c r="C17" t="s">
        <v>84</v>
      </c>
      <c r="D17" t="s">
        <v>82</v>
      </c>
      <c r="E17" t="s">
        <v>83</v>
      </c>
      <c r="F17" s="18" t="s">
        <v>9</v>
      </c>
      <c r="G17" s="18"/>
      <c r="H17" t="s">
        <v>85</v>
      </c>
    </row>
    <row r="18" spans="1:11" x14ac:dyDescent="0.25">
      <c r="A18" t="s">
        <v>86</v>
      </c>
      <c r="B18" t="s">
        <v>87</v>
      </c>
      <c r="C18" t="s">
        <v>10</v>
      </c>
      <c r="D18" t="s">
        <v>88</v>
      </c>
      <c r="E18" t="s">
        <v>89</v>
      </c>
      <c r="F18" s="19">
        <v>1</v>
      </c>
      <c r="G18" s="4"/>
      <c r="H18" s="2"/>
      <c r="I18" s="2"/>
      <c r="J18" s="2" t="s">
        <v>15</v>
      </c>
      <c r="K18" s="4"/>
    </row>
    <row r="19" spans="1:11" x14ac:dyDescent="0.25">
      <c r="A19" t="s">
        <v>86</v>
      </c>
      <c r="B19" t="s">
        <v>87</v>
      </c>
      <c r="C19" t="s">
        <v>48</v>
      </c>
      <c r="D19" t="s">
        <v>88</v>
      </c>
      <c r="E19" t="s">
        <v>89</v>
      </c>
      <c r="F19" s="4">
        <v>1</v>
      </c>
      <c r="G19" s="4"/>
      <c r="H19" s="2"/>
      <c r="I19" s="2"/>
      <c r="J19" s="2" t="s">
        <v>15</v>
      </c>
      <c r="K19" s="4"/>
    </row>
    <row r="20" spans="1:11" x14ac:dyDescent="0.25">
      <c r="A20" t="s">
        <v>86</v>
      </c>
      <c r="B20" t="s">
        <v>87</v>
      </c>
      <c r="C20" t="s">
        <v>50</v>
      </c>
      <c r="D20" t="s">
        <v>88</v>
      </c>
      <c r="E20" t="s">
        <v>89</v>
      </c>
      <c r="F20" s="4">
        <v>1</v>
      </c>
      <c r="G20" s="4"/>
      <c r="H20" s="2"/>
      <c r="I20" s="2"/>
      <c r="J20" s="2" t="s">
        <v>15</v>
      </c>
      <c r="K20" s="4"/>
    </row>
    <row r="21" spans="1:11" ht="45" x14ac:dyDescent="0.25">
      <c r="A21" t="s">
        <v>90</v>
      </c>
      <c r="B21" t="s">
        <v>91</v>
      </c>
      <c r="C21" t="s">
        <v>10</v>
      </c>
      <c r="D21" t="s">
        <v>92</v>
      </c>
      <c r="E21" t="s">
        <v>93</v>
      </c>
      <c r="F21" s="32">
        <v>2</v>
      </c>
      <c r="G21" s="33" t="s">
        <v>13</v>
      </c>
      <c r="H21" s="33" t="s">
        <v>339</v>
      </c>
      <c r="I21" s="3" t="s">
        <v>162</v>
      </c>
      <c r="J21" s="2" t="s">
        <v>38</v>
      </c>
      <c r="K21" s="2" t="s">
        <v>64</v>
      </c>
    </row>
    <row r="22" spans="1:11" x14ac:dyDescent="0.25">
      <c r="A22" s="15" t="s">
        <v>94</v>
      </c>
      <c r="B22" t="s">
        <v>95</v>
      </c>
      <c r="C22" t="s">
        <v>10</v>
      </c>
      <c r="D22" t="s">
        <v>96</v>
      </c>
      <c r="E22" t="s">
        <v>97</v>
      </c>
      <c r="F22" s="4">
        <v>1</v>
      </c>
      <c r="G22" s="4"/>
      <c r="H22" s="2"/>
      <c r="I22" s="2"/>
      <c r="J22" s="2" t="s">
        <v>15</v>
      </c>
      <c r="K22" s="4"/>
    </row>
    <row r="23" spans="1:11" x14ac:dyDescent="0.25">
      <c r="A23" t="s">
        <v>98</v>
      </c>
      <c r="B23" t="s">
        <v>99</v>
      </c>
      <c r="C23" t="s">
        <v>10</v>
      </c>
      <c r="D23" t="s">
        <v>100</v>
      </c>
      <c r="E23" t="s">
        <v>101</v>
      </c>
      <c r="F23" s="4">
        <v>1</v>
      </c>
      <c r="G23" s="4"/>
      <c r="H23" s="2"/>
      <c r="I23" s="2"/>
      <c r="J23" s="2" t="s">
        <v>15</v>
      </c>
      <c r="K23" s="4"/>
    </row>
    <row r="24" spans="1:11" ht="30" x14ac:dyDescent="0.25">
      <c r="A24" t="s">
        <v>102</v>
      </c>
      <c r="B24" t="s">
        <v>103</v>
      </c>
      <c r="C24" t="s">
        <v>104</v>
      </c>
      <c r="D24" t="s">
        <v>105</v>
      </c>
      <c r="E24" t="s">
        <v>106</v>
      </c>
      <c r="F24">
        <v>1</v>
      </c>
      <c r="G24" t="s">
        <v>107</v>
      </c>
      <c r="H24" t="s">
        <v>108</v>
      </c>
      <c r="I24" s="7" t="s">
        <v>109</v>
      </c>
    </row>
    <row r="25" spans="1:11" x14ac:dyDescent="0.25">
      <c r="A25" t="s">
        <v>102</v>
      </c>
      <c r="B25" t="s">
        <v>103</v>
      </c>
      <c r="C25" t="s">
        <v>110</v>
      </c>
      <c r="D25" t="s">
        <v>105</v>
      </c>
      <c r="E25" t="s">
        <v>106</v>
      </c>
      <c r="F25" s="6">
        <v>2.5249999999999999</v>
      </c>
      <c r="G25" s="15" t="s">
        <v>107</v>
      </c>
      <c r="H25" t="s">
        <v>85</v>
      </c>
    </row>
    <row r="26" spans="1:11" x14ac:dyDescent="0.25">
      <c r="A26" t="s">
        <v>111</v>
      </c>
      <c r="B26" t="s">
        <v>112</v>
      </c>
      <c r="C26" t="s">
        <v>113</v>
      </c>
      <c r="D26" t="s">
        <v>114</v>
      </c>
      <c r="E26" t="s">
        <v>115</v>
      </c>
      <c r="F26" s="21">
        <v>1</v>
      </c>
      <c r="H26" s="23" t="s">
        <v>335</v>
      </c>
    </row>
    <row r="27" spans="1:11" x14ac:dyDescent="0.25">
      <c r="A27" t="s">
        <v>111</v>
      </c>
      <c r="B27" t="s">
        <v>112</v>
      </c>
      <c r="C27" t="s">
        <v>116</v>
      </c>
      <c r="D27" t="s">
        <v>114</v>
      </c>
      <c r="E27" t="s">
        <v>115</v>
      </c>
      <c r="F27" s="22">
        <v>1</v>
      </c>
      <c r="H27" s="24" t="s">
        <v>335</v>
      </c>
    </row>
    <row r="28" spans="1:11" x14ac:dyDescent="0.25">
      <c r="A28" t="s">
        <v>111</v>
      </c>
      <c r="B28" t="s">
        <v>112</v>
      </c>
      <c r="C28" t="s">
        <v>117</v>
      </c>
      <c r="D28" t="s">
        <v>114</v>
      </c>
      <c r="E28" t="s">
        <v>115</v>
      </c>
      <c r="F28" s="18" t="s">
        <v>9</v>
      </c>
      <c r="G28" s="18"/>
      <c r="H28" t="s">
        <v>85</v>
      </c>
    </row>
    <row r="29" spans="1:11" x14ac:dyDescent="0.25">
      <c r="A29" t="s">
        <v>111</v>
      </c>
      <c r="B29" t="s">
        <v>112</v>
      </c>
      <c r="C29" t="s">
        <v>118</v>
      </c>
      <c r="D29" t="s">
        <v>114</v>
      </c>
      <c r="E29" t="s">
        <v>115</v>
      </c>
      <c r="F29" s="18" t="s">
        <v>9</v>
      </c>
      <c r="G29" s="18"/>
      <c r="H29" t="s">
        <v>85</v>
      </c>
    </row>
    <row r="30" spans="1:11" x14ac:dyDescent="0.25">
      <c r="A30" t="s">
        <v>119</v>
      </c>
      <c r="B30" t="s">
        <v>120</v>
      </c>
      <c r="C30" t="s">
        <v>10</v>
      </c>
      <c r="D30" t="s">
        <v>121</v>
      </c>
      <c r="E30" t="s">
        <v>122</v>
      </c>
      <c r="F30" s="18" t="s">
        <v>9</v>
      </c>
      <c r="G30" s="18"/>
      <c r="H30" t="s">
        <v>85</v>
      </c>
    </row>
    <row r="31" spans="1:11" x14ac:dyDescent="0.25">
      <c r="A31" t="s">
        <v>123</v>
      </c>
      <c r="B31" t="s">
        <v>124</v>
      </c>
      <c r="C31" t="s">
        <v>10</v>
      </c>
      <c r="D31" t="s">
        <v>125</v>
      </c>
      <c r="E31" t="s">
        <v>126</v>
      </c>
      <c r="F31" s="18" t="s">
        <v>9</v>
      </c>
      <c r="G31" s="18"/>
      <c r="H31" t="s">
        <v>85</v>
      </c>
    </row>
    <row r="32" spans="1:11" x14ac:dyDescent="0.25">
      <c r="A32" t="s">
        <v>123</v>
      </c>
      <c r="B32" t="s">
        <v>124</v>
      </c>
      <c r="C32" t="s">
        <v>30</v>
      </c>
      <c r="D32" t="s">
        <v>125</v>
      </c>
      <c r="E32" t="s">
        <v>126</v>
      </c>
      <c r="F32" s="4">
        <v>1</v>
      </c>
      <c r="G32" s="4"/>
      <c r="H32" s="2"/>
      <c r="I32" s="2"/>
      <c r="J32" s="2" t="s">
        <v>15</v>
      </c>
      <c r="K32" s="8"/>
    </row>
    <row r="33" spans="1:11" ht="90" x14ac:dyDescent="0.25">
      <c r="A33" t="s">
        <v>127</v>
      </c>
      <c r="B33" t="s">
        <v>128</v>
      </c>
      <c r="C33" t="s">
        <v>10</v>
      </c>
      <c r="D33" t="s">
        <v>10</v>
      </c>
      <c r="E33" t="s">
        <v>129</v>
      </c>
      <c r="F33" s="17">
        <v>1.5</v>
      </c>
      <c r="G33" s="2" t="s">
        <v>61</v>
      </c>
      <c r="H33" s="9" t="s">
        <v>155</v>
      </c>
      <c r="I33" s="3" t="s">
        <v>63</v>
      </c>
      <c r="J33" s="2" t="s">
        <v>130</v>
      </c>
      <c r="K33" s="2"/>
    </row>
    <row r="34" spans="1:11" x14ac:dyDescent="0.25">
      <c r="A34" t="s">
        <v>131</v>
      </c>
      <c r="B34" t="s">
        <v>132</v>
      </c>
      <c r="C34" t="s">
        <v>10</v>
      </c>
      <c r="D34" t="s">
        <v>133</v>
      </c>
      <c r="E34" t="s">
        <v>134</v>
      </c>
      <c r="F34" s="4">
        <v>1</v>
      </c>
      <c r="G34" s="4"/>
      <c r="H34" s="2"/>
      <c r="I34" s="2"/>
      <c r="J34" s="2" t="s">
        <v>130</v>
      </c>
      <c r="K34" s="2"/>
    </row>
    <row r="35" spans="1:11" x14ac:dyDescent="0.25">
      <c r="A35" t="s">
        <v>135</v>
      </c>
      <c r="B35" t="s">
        <v>136</v>
      </c>
      <c r="C35" t="s">
        <v>10</v>
      </c>
      <c r="D35" t="s">
        <v>137</v>
      </c>
      <c r="E35" t="s">
        <v>138</v>
      </c>
      <c r="F35" s="4">
        <v>1</v>
      </c>
      <c r="G35" s="4"/>
      <c r="H35" s="2"/>
      <c r="I35" s="2"/>
      <c r="J35" s="2" t="s">
        <v>130</v>
      </c>
      <c r="K35" s="2"/>
    </row>
    <row r="36" spans="1:11" ht="30" x14ac:dyDescent="0.25">
      <c r="A36" t="s">
        <v>139</v>
      </c>
      <c r="B36" t="s">
        <v>140</v>
      </c>
      <c r="C36" t="s">
        <v>10</v>
      </c>
      <c r="D36" t="s">
        <v>141</v>
      </c>
      <c r="E36" t="s">
        <v>142</v>
      </c>
      <c r="F36" s="25">
        <v>1.057E-2</v>
      </c>
      <c r="G36" s="25" t="s">
        <v>143</v>
      </c>
      <c r="H36" s="2" t="s">
        <v>144</v>
      </c>
      <c r="I36" s="3" t="s">
        <v>145</v>
      </c>
      <c r="J36" s="2" t="s">
        <v>130</v>
      </c>
      <c r="K36" s="2"/>
    </row>
    <row r="37" spans="1:11" ht="45" x14ac:dyDescent="0.25">
      <c r="A37" t="s">
        <v>146</v>
      </c>
      <c r="B37" t="s">
        <v>147</v>
      </c>
      <c r="C37" t="s">
        <v>10</v>
      </c>
      <c r="D37" t="s">
        <v>148</v>
      </c>
      <c r="E37" t="s">
        <v>149</v>
      </c>
      <c r="F37" s="25">
        <v>94.6</v>
      </c>
      <c r="G37" s="25" t="s">
        <v>150</v>
      </c>
      <c r="H37" s="2" t="s">
        <v>151</v>
      </c>
      <c r="I37" s="3" t="s">
        <v>145</v>
      </c>
      <c r="J37" s="2" t="s">
        <v>130</v>
      </c>
      <c r="K37" s="26" t="s">
        <v>336</v>
      </c>
    </row>
    <row r="38" spans="1:11" ht="30" x14ac:dyDescent="0.25">
      <c r="A38" t="s">
        <v>152</v>
      </c>
      <c r="B38" t="s">
        <v>153</v>
      </c>
      <c r="C38" t="s">
        <v>10</v>
      </c>
      <c r="D38" t="s">
        <v>10</v>
      </c>
      <c r="E38" t="s">
        <v>154</v>
      </c>
      <c r="F38" s="17">
        <v>2.8</v>
      </c>
      <c r="G38" s="2" t="s">
        <v>61</v>
      </c>
      <c r="H38" s="2" t="s">
        <v>155</v>
      </c>
      <c r="I38" s="3" t="s">
        <v>156</v>
      </c>
      <c r="J38" s="2" t="s">
        <v>130</v>
      </c>
      <c r="K38" s="2"/>
    </row>
    <row r="39" spans="1:11" ht="30" x14ac:dyDescent="0.25">
      <c r="A39" t="s">
        <v>157</v>
      </c>
      <c r="B39" t="s">
        <v>158</v>
      </c>
      <c r="C39" t="s">
        <v>10</v>
      </c>
      <c r="D39" t="s">
        <v>159</v>
      </c>
      <c r="E39" t="s">
        <v>160</v>
      </c>
      <c r="F39" s="2">
        <v>2</v>
      </c>
      <c r="G39" s="2" t="s">
        <v>13</v>
      </c>
      <c r="H39" s="2" t="s">
        <v>161</v>
      </c>
      <c r="I39" s="3" t="s">
        <v>162</v>
      </c>
      <c r="J39" s="2" t="s">
        <v>130</v>
      </c>
      <c r="K39" s="9"/>
    </row>
    <row r="40" spans="1:11" x14ac:dyDescent="0.25">
      <c r="A40" t="s">
        <v>163</v>
      </c>
      <c r="B40" t="s">
        <v>164</v>
      </c>
      <c r="C40" t="s">
        <v>10</v>
      </c>
      <c r="D40" t="s">
        <v>165</v>
      </c>
      <c r="E40" t="s">
        <v>166</v>
      </c>
      <c r="F40" s="4">
        <v>1</v>
      </c>
      <c r="G40" s="4"/>
      <c r="H40" s="2"/>
      <c r="I40" s="10"/>
      <c r="J40" s="2" t="s">
        <v>130</v>
      </c>
      <c r="K40" s="2"/>
    </row>
    <row r="41" spans="1:11" ht="30" x14ac:dyDescent="0.25">
      <c r="A41" t="s">
        <v>167</v>
      </c>
      <c r="B41" t="s">
        <v>168</v>
      </c>
      <c r="C41" t="s">
        <v>10</v>
      </c>
      <c r="D41" t="s">
        <v>169</v>
      </c>
      <c r="E41" t="s">
        <v>170</v>
      </c>
      <c r="F41" s="25">
        <v>1</v>
      </c>
      <c r="G41" s="25" t="s">
        <v>150</v>
      </c>
      <c r="H41" s="2" t="s">
        <v>171</v>
      </c>
      <c r="I41" s="3" t="s">
        <v>172</v>
      </c>
      <c r="J41" s="2" t="s">
        <v>130</v>
      </c>
      <c r="K41" s="2"/>
    </row>
    <row r="42" spans="1:11" x14ac:dyDescent="0.25">
      <c r="A42" t="s">
        <v>173</v>
      </c>
      <c r="B42" t="s">
        <v>174</v>
      </c>
      <c r="C42" t="s">
        <v>10</v>
      </c>
      <c r="D42" t="s">
        <v>175</v>
      </c>
      <c r="E42" t="s">
        <v>176</v>
      </c>
      <c r="F42" s="4">
        <v>1</v>
      </c>
      <c r="G42" s="4"/>
      <c r="H42" s="2"/>
      <c r="I42" s="2"/>
      <c r="J42" s="2" t="s">
        <v>130</v>
      </c>
      <c r="K42" s="2"/>
    </row>
    <row r="43" spans="1:11" ht="30" x14ac:dyDescent="0.25">
      <c r="A43" t="s">
        <v>177</v>
      </c>
      <c r="B43" t="s">
        <v>178</v>
      </c>
      <c r="C43" t="s">
        <v>10</v>
      </c>
      <c r="D43" t="s">
        <v>179</v>
      </c>
      <c r="E43" t="s">
        <v>180</v>
      </c>
      <c r="F43" s="17">
        <v>2.8</v>
      </c>
      <c r="G43" s="17" t="s">
        <v>61</v>
      </c>
      <c r="H43" s="2" t="s">
        <v>155</v>
      </c>
      <c r="I43" s="3" t="s">
        <v>156</v>
      </c>
      <c r="J43" s="2" t="s">
        <v>130</v>
      </c>
      <c r="K43" s="2"/>
    </row>
    <row r="44" spans="1:11" ht="30" x14ac:dyDescent="0.25">
      <c r="A44" t="s">
        <v>181</v>
      </c>
      <c r="B44" t="s">
        <v>182</v>
      </c>
      <c r="C44" t="s">
        <v>10</v>
      </c>
      <c r="D44" t="s">
        <v>183</v>
      </c>
      <c r="E44" t="s">
        <v>184</v>
      </c>
      <c r="F44" s="27">
        <v>2</v>
      </c>
      <c r="G44" s="27" t="s">
        <v>13</v>
      </c>
      <c r="H44" s="2" t="s">
        <v>161</v>
      </c>
      <c r="I44" s="3" t="s">
        <v>162</v>
      </c>
      <c r="J44" s="2" t="s">
        <v>130</v>
      </c>
      <c r="K44" s="2"/>
    </row>
    <row r="45" spans="1:11" ht="30" x14ac:dyDescent="0.25">
      <c r="A45" t="s">
        <v>181</v>
      </c>
      <c r="B45" t="s">
        <v>182</v>
      </c>
      <c r="C45" t="s">
        <v>185</v>
      </c>
      <c r="D45" t="s">
        <v>183</v>
      </c>
      <c r="E45" t="s">
        <v>184</v>
      </c>
      <c r="F45" s="27">
        <v>859</v>
      </c>
      <c r="G45" s="27" t="s">
        <v>150</v>
      </c>
      <c r="H45" s="2" t="s">
        <v>171</v>
      </c>
      <c r="I45" s="3" t="s">
        <v>186</v>
      </c>
      <c r="J45" s="2" t="s">
        <v>130</v>
      </c>
      <c r="K45" s="2"/>
    </row>
    <row r="46" spans="1:11" ht="45" x14ac:dyDescent="0.25">
      <c r="A46" t="s">
        <v>187</v>
      </c>
      <c r="B46" t="s">
        <v>188</v>
      </c>
      <c r="C46" t="s">
        <v>10</v>
      </c>
      <c r="D46" t="s">
        <v>189</v>
      </c>
      <c r="E46" t="s">
        <v>190</v>
      </c>
      <c r="F46" s="27">
        <v>0.71</v>
      </c>
      <c r="G46" s="28" t="s">
        <v>191</v>
      </c>
      <c r="H46" s="9"/>
      <c r="I46" s="2" t="s">
        <v>192</v>
      </c>
      <c r="J46" s="2" t="s">
        <v>130</v>
      </c>
      <c r="K46" s="2"/>
    </row>
    <row r="47" spans="1:11" ht="45" x14ac:dyDescent="0.25">
      <c r="A47" t="s">
        <v>187</v>
      </c>
      <c r="B47" t="s">
        <v>188</v>
      </c>
      <c r="C47" t="s">
        <v>193</v>
      </c>
      <c r="D47" t="s">
        <v>189</v>
      </c>
      <c r="E47" t="s">
        <v>190</v>
      </c>
      <c r="F47" s="27">
        <v>0.71</v>
      </c>
      <c r="G47" s="28" t="s">
        <v>191</v>
      </c>
      <c r="H47" s="9"/>
      <c r="I47" s="2" t="s">
        <v>192</v>
      </c>
      <c r="J47" s="2" t="s">
        <v>130</v>
      </c>
      <c r="K47" s="2"/>
    </row>
    <row r="48" spans="1:11" ht="30" x14ac:dyDescent="0.25">
      <c r="A48" t="s">
        <v>194</v>
      </c>
      <c r="B48" t="s">
        <v>195</v>
      </c>
      <c r="C48" t="s">
        <v>10</v>
      </c>
      <c r="D48" t="s">
        <v>196</v>
      </c>
      <c r="E48" t="s">
        <v>197</v>
      </c>
      <c r="F48" s="2">
        <v>0.85099999999999998</v>
      </c>
      <c r="G48" s="2" t="s">
        <v>107</v>
      </c>
      <c r="H48" s="7" t="s">
        <v>199</v>
      </c>
      <c r="I48" s="7" t="s">
        <v>200</v>
      </c>
      <c r="J48" s="9" t="s">
        <v>198</v>
      </c>
      <c r="K48" s="9" t="s">
        <v>64</v>
      </c>
    </row>
    <row r="49" spans="1:11" ht="45" x14ac:dyDescent="0.25">
      <c r="A49" t="s">
        <v>194</v>
      </c>
      <c r="B49" t="s">
        <v>195</v>
      </c>
      <c r="C49" t="s">
        <v>48</v>
      </c>
      <c r="D49" t="s">
        <v>196</v>
      </c>
      <c r="E49" t="s">
        <v>197</v>
      </c>
      <c r="F49" s="16">
        <v>1</v>
      </c>
      <c r="G49" s="20"/>
      <c r="H49" s="9" t="s">
        <v>338</v>
      </c>
      <c r="I49" s="3" t="s">
        <v>192</v>
      </c>
      <c r="J49" s="2" t="s">
        <v>198</v>
      </c>
      <c r="K49" s="2"/>
    </row>
    <row r="50" spans="1:11" x14ac:dyDescent="0.25">
      <c r="A50" t="s">
        <v>194</v>
      </c>
      <c r="B50" t="s">
        <v>195</v>
      </c>
      <c r="C50" t="s">
        <v>50</v>
      </c>
      <c r="D50" t="s">
        <v>196</v>
      </c>
      <c r="E50" t="s">
        <v>197</v>
      </c>
      <c r="F50" s="16">
        <v>1</v>
      </c>
      <c r="G50" s="20"/>
      <c r="H50" s="9" t="s">
        <v>338</v>
      </c>
    </row>
    <row r="51" spans="1:11" ht="45" x14ac:dyDescent="0.25">
      <c r="A51" t="s">
        <v>201</v>
      </c>
      <c r="B51" t="s">
        <v>202</v>
      </c>
      <c r="C51" t="s">
        <v>10</v>
      </c>
      <c r="D51" t="s">
        <v>203</v>
      </c>
      <c r="E51" t="s">
        <v>204</v>
      </c>
      <c r="F51" s="4">
        <v>1</v>
      </c>
      <c r="H51" s="9" t="s">
        <v>205</v>
      </c>
      <c r="I51" s="9" t="s">
        <v>206</v>
      </c>
      <c r="J51" s="2" t="s">
        <v>198</v>
      </c>
      <c r="K51" s="9" t="s">
        <v>207</v>
      </c>
    </row>
    <row r="52" spans="1:11" ht="75" x14ac:dyDescent="0.25">
      <c r="A52" t="s">
        <v>201</v>
      </c>
      <c r="B52" t="s">
        <v>202</v>
      </c>
      <c r="C52" t="s">
        <v>193</v>
      </c>
      <c r="D52" t="s">
        <v>203</v>
      </c>
      <c r="E52" t="s">
        <v>204</v>
      </c>
      <c r="F52" s="4">
        <v>1</v>
      </c>
      <c r="H52" s="9" t="s">
        <v>208</v>
      </c>
      <c r="I52" s="9" t="s">
        <v>206</v>
      </c>
      <c r="J52" s="2" t="s">
        <v>198</v>
      </c>
      <c r="K52" s="9" t="s">
        <v>209</v>
      </c>
    </row>
    <row r="53" spans="1:11" ht="45" x14ac:dyDescent="0.25">
      <c r="A53" t="s">
        <v>210</v>
      </c>
      <c r="B53" t="s">
        <v>211</v>
      </c>
      <c r="C53" t="s">
        <v>10</v>
      </c>
      <c r="D53" t="s">
        <v>212</v>
      </c>
      <c r="E53" t="s">
        <v>213</v>
      </c>
      <c r="F53" s="17">
        <v>0.71</v>
      </c>
      <c r="G53" s="29" t="s">
        <v>191</v>
      </c>
      <c r="H53" s="9"/>
      <c r="I53" s="2" t="s">
        <v>192</v>
      </c>
      <c r="J53" s="2" t="s">
        <v>198</v>
      </c>
      <c r="K53" s="2"/>
    </row>
    <row r="54" spans="1:11" ht="45" x14ac:dyDescent="0.25">
      <c r="A54" t="s">
        <v>210</v>
      </c>
      <c r="B54" t="s">
        <v>211</v>
      </c>
      <c r="C54" t="s">
        <v>48</v>
      </c>
      <c r="D54" t="s">
        <v>212</v>
      </c>
      <c r="E54" t="s">
        <v>213</v>
      </c>
      <c r="F54" s="16">
        <v>1</v>
      </c>
      <c r="G54" s="20"/>
      <c r="H54" s="9" t="s">
        <v>337</v>
      </c>
      <c r="I54" s="2" t="s">
        <v>192</v>
      </c>
      <c r="J54" s="2" t="s">
        <v>198</v>
      </c>
      <c r="K54" s="2"/>
    </row>
    <row r="55" spans="1:11" ht="90" x14ac:dyDescent="0.25">
      <c r="A55" t="s">
        <v>210</v>
      </c>
      <c r="B55" t="s">
        <v>211</v>
      </c>
      <c r="C55" t="s">
        <v>50</v>
      </c>
      <c r="D55" t="s">
        <v>212</v>
      </c>
      <c r="E55" t="s">
        <v>213</v>
      </c>
      <c r="F55" s="16">
        <v>1</v>
      </c>
      <c r="G55" s="16"/>
      <c r="H55" s="9" t="s">
        <v>337</v>
      </c>
      <c r="I55" s="3" t="s">
        <v>63</v>
      </c>
      <c r="J55" s="9" t="s">
        <v>198</v>
      </c>
      <c r="K55" s="9" t="s">
        <v>64</v>
      </c>
    </row>
    <row r="56" spans="1:11" ht="45" x14ac:dyDescent="0.25">
      <c r="A56" t="s">
        <v>214</v>
      </c>
      <c r="B56" t="s">
        <v>215</v>
      </c>
      <c r="C56" t="s">
        <v>10</v>
      </c>
      <c r="D56" t="s">
        <v>216</v>
      </c>
      <c r="E56" t="s">
        <v>217</v>
      </c>
      <c r="F56" s="22">
        <v>1</v>
      </c>
      <c r="G56" s="21"/>
      <c r="H56" s="9" t="s">
        <v>335</v>
      </c>
      <c r="I56" s="9" t="s">
        <v>206</v>
      </c>
      <c r="J56" s="2" t="s">
        <v>198</v>
      </c>
      <c r="K56" s="9" t="s">
        <v>207</v>
      </c>
    </row>
    <row r="57" spans="1:11" ht="75" x14ac:dyDescent="0.25">
      <c r="A57" t="s">
        <v>214</v>
      </c>
      <c r="B57" t="s">
        <v>215</v>
      </c>
      <c r="C57" t="s">
        <v>30</v>
      </c>
      <c r="D57" t="s">
        <v>216</v>
      </c>
      <c r="E57" t="s">
        <v>217</v>
      </c>
      <c r="F57" s="22">
        <v>1</v>
      </c>
      <c r="G57" s="21"/>
      <c r="H57" s="9" t="s">
        <v>335</v>
      </c>
      <c r="I57" s="9" t="s">
        <v>206</v>
      </c>
      <c r="J57" s="2" t="s">
        <v>198</v>
      </c>
      <c r="K57" s="9" t="s">
        <v>209</v>
      </c>
    </row>
    <row r="58" spans="1:11" ht="45" x14ac:dyDescent="0.25">
      <c r="A58" t="s">
        <v>218</v>
      </c>
      <c r="B58" t="s">
        <v>219</v>
      </c>
      <c r="C58" t="s">
        <v>10</v>
      </c>
      <c r="D58" t="s">
        <v>59</v>
      </c>
      <c r="E58" t="s">
        <v>220</v>
      </c>
      <c r="F58" s="16">
        <v>1</v>
      </c>
      <c r="G58" s="20"/>
      <c r="H58" s="9"/>
      <c r="I58" s="2" t="s">
        <v>192</v>
      </c>
      <c r="J58" s="2" t="s">
        <v>198</v>
      </c>
      <c r="K58" s="2"/>
    </row>
    <row r="59" spans="1:11" ht="45" x14ac:dyDescent="0.25">
      <c r="A59" t="s">
        <v>221</v>
      </c>
      <c r="B59" t="s">
        <v>222</v>
      </c>
      <c r="C59" t="s">
        <v>10</v>
      </c>
      <c r="D59" t="s">
        <v>59</v>
      </c>
      <c r="E59" t="s">
        <v>223</v>
      </c>
      <c r="F59" s="16">
        <v>1</v>
      </c>
      <c r="G59" s="20"/>
      <c r="H59" s="9"/>
      <c r="I59" s="2" t="s">
        <v>192</v>
      </c>
      <c r="J59" s="2" t="s">
        <v>198</v>
      </c>
      <c r="K59" s="2"/>
    </row>
    <row r="60" spans="1:11" x14ac:dyDescent="0.25">
      <c r="A60" t="s">
        <v>224</v>
      </c>
      <c r="B60" t="s">
        <v>225</v>
      </c>
      <c r="C60" t="s">
        <v>10</v>
      </c>
      <c r="D60" t="s">
        <v>10</v>
      </c>
      <c r="E60" t="s">
        <v>226</v>
      </c>
      <c r="F60" s="4">
        <v>1</v>
      </c>
      <c r="G60" s="4" t="s">
        <v>227</v>
      </c>
      <c r="H60" s="2"/>
      <c r="I60" s="2"/>
      <c r="J60" s="2"/>
      <c r="K60" s="2"/>
    </row>
    <row r="61" spans="1:11" x14ac:dyDescent="0.25">
      <c r="A61" t="s">
        <v>228</v>
      </c>
      <c r="B61" t="s">
        <v>229</v>
      </c>
      <c r="C61" t="s">
        <v>10</v>
      </c>
      <c r="D61" t="s">
        <v>10</v>
      </c>
      <c r="E61" t="s">
        <v>230</v>
      </c>
      <c r="F61" s="4">
        <v>1</v>
      </c>
      <c r="G61" s="4" t="s">
        <v>227</v>
      </c>
      <c r="H61" s="2"/>
      <c r="I61" s="2"/>
      <c r="J61" s="2"/>
      <c r="K61" s="2"/>
    </row>
    <row r="62" spans="1:11" x14ac:dyDescent="0.25">
      <c r="A62" t="s">
        <v>231</v>
      </c>
      <c r="B62" t="s">
        <v>232</v>
      </c>
      <c r="C62" t="s">
        <v>10</v>
      </c>
      <c r="D62" t="s">
        <v>233</v>
      </c>
      <c r="E62" t="s">
        <v>234</v>
      </c>
      <c r="F62" s="4">
        <v>1</v>
      </c>
      <c r="G62" s="4" t="s">
        <v>227</v>
      </c>
      <c r="H62" s="2" t="s">
        <v>235</v>
      </c>
      <c r="I62" s="2"/>
      <c r="J62" s="2"/>
      <c r="K62" s="2"/>
    </row>
    <row r="63" spans="1:11" x14ac:dyDescent="0.25">
      <c r="A63" t="s">
        <v>236</v>
      </c>
      <c r="B63" t="s">
        <v>237</v>
      </c>
      <c r="C63" t="s">
        <v>10</v>
      </c>
      <c r="D63" t="s">
        <v>238</v>
      </c>
      <c r="E63" t="s">
        <v>239</v>
      </c>
      <c r="F63" s="4">
        <v>1</v>
      </c>
      <c r="G63" s="4"/>
      <c r="H63" s="2"/>
      <c r="I63" s="2"/>
      <c r="J63" s="2"/>
      <c r="K63" s="2"/>
    </row>
    <row r="64" spans="1:11" x14ac:dyDescent="0.25">
      <c r="A64" t="s">
        <v>240</v>
      </c>
      <c r="B64" t="s">
        <v>241</v>
      </c>
      <c r="C64" t="s">
        <v>10</v>
      </c>
      <c r="D64" t="s">
        <v>242</v>
      </c>
      <c r="E64" t="s">
        <v>243</v>
      </c>
      <c r="F64" s="30" t="s">
        <v>9</v>
      </c>
      <c r="G64" s="19" t="s">
        <v>227</v>
      </c>
      <c r="H64" t="s">
        <v>235</v>
      </c>
    </row>
    <row r="65" spans="1:9" x14ac:dyDescent="0.25">
      <c r="A65" t="s">
        <v>244</v>
      </c>
      <c r="B65" t="s">
        <v>245</v>
      </c>
      <c r="C65" t="s">
        <v>10</v>
      </c>
      <c r="D65" t="s">
        <v>246</v>
      </c>
      <c r="E65" t="s">
        <v>247</v>
      </c>
      <c r="F65" t="s">
        <v>248</v>
      </c>
      <c r="G65" t="s">
        <v>227</v>
      </c>
      <c r="H65" t="s">
        <v>249</v>
      </c>
      <c r="I65" s="1" t="s">
        <v>250</v>
      </c>
    </row>
    <row r="66" spans="1:9" x14ac:dyDescent="0.25">
      <c r="A66" t="s">
        <v>251</v>
      </c>
      <c r="B66" t="s">
        <v>252</v>
      </c>
      <c r="C66" t="s">
        <v>10</v>
      </c>
      <c r="D66" t="s">
        <v>253</v>
      </c>
      <c r="E66" t="s">
        <v>254</v>
      </c>
      <c r="F66" t="s">
        <v>248</v>
      </c>
      <c r="G66" t="s">
        <v>227</v>
      </c>
      <c r="H66" t="s">
        <v>249</v>
      </c>
      <c r="I66" s="1" t="s">
        <v>250</v>
      </c>
    </row>
    <row r="67" spans="1:9" x14ac:dyDescent="0.25">
      <c r="A67" t="s">
        <v>255</v>
      </c>
      <c r="B67" t="s">
        <v>256</v>
      </c>
      <c r="C67" t="s">
        <v>10</v>
      </c>
      <c r="D67" t="s">
        <v>179</v>
      </c>
      <c r="E67" t="s">
        <v>257</v>
      </c>
      <c r="F67" s="30" t="s">
        <v>9</v>
      </c>
      <c r="G67" s="19" t="s">
        <v>227</v>
      </c>
      <c r="H67" t="s">
        <v>85</v>
      </c>
    </row>
    <row r="68" spans="1:9" ht="30" x14ac:dyDescent="0.25">
      <c r="A68" t="s">
        <v>258</v>
      </c>
      <c r="B68" t="s">
        <v>259</v>
      </c>
      <c r="C68" t="s">
        <v>110</v>
      </c>
      <c r="D68" t="s">
        <v>105</v>
      </c>
      <c r="E68" t="s">
        <v>260</v>
      </c>
      <c r="F68">
        <f>4.424/60</f>
        <v>7.3733333333333345E-2</v>
      </c>
      <c r="G68" t="s">
        <v>227</v>
      </c>
      <c r="H68" t="s">
        <v>261</v>
      </c>
      <c r="I68" s="7" t="s">
        <v>109</v>
      </c>
    </row>
    <row r="69" spans="1:9" x14ac:dyDescent="0.25">
      <c r="A69" t="s">
        <v>258</v>
      </c>
      <c r="B69" t="s">
        <v>259</v>
      </c>
      <c r="C69" t="s">
        <v>104</v>
      </c>
      <c r="D69" t="s">
        <v>105</v>
      </c>
      <c r="E69" t="s">
        <v>260</v>
      </c>
      <c r="F69" s="6">
        <f>F68/2</f>
        <v>3.6866666666666673E-2</v>
      </c>
      <c r="G69" t="s">
        <v>227</v>
      </c>
      <c r="H69" t="s">
        <v>262</v>
      </c>
    </row>
    <row r="70" spans="1:9" ht="30" x14ac:dyDescent="0.25">
      <c r="A70" t="s">
        <v>263</v>
      </c>
      <c r="B70" t="s">
        <v>264</v>
      </c>
      <c r="C70" t="s">
        <v>265</v>
      </c>
      <c r="D70" t="s">
        <v>266</v>
      </c>
      <c r="E70" t="s">
        <v>267</v>
      </c>
      <c r="F70">
        <f>2.777/60</f>
        <v>4.6283333333333336E-2</v>
      </c>
      <c r="G70" t="s">
        <v>227</v>
      </c>
      <c r="H70" t="s">
        <v>268</v>
      </c>
      <c r="I70" s="7" t="s">
        <v>109</v>
      </c>
    </row>
    <row r="71" spans="1:9" x14ac:dyDescent="0.25">
      <c r="A71" t="s">
        <v>263</v>
      </c>
      <c r="B71" t="s">
        <v>264</v>
      </c>
      <c r="C71" t="s">
        <v>104</v>
      </c>
      <c r="D71" t="s">
        <v>266</v>
      </c>
      <c r="E71" t="s">
        <v>267</v>
      </c>
      <c r="F71" s="6">
        <f>F70/2</f>
        <v>2.3141666666666668E-2</v>
      </c>
      <c r="G71" t="s">
        <v>227</v>
      </c>
      <c r="H71" t="s">
        <v>262</v>
      </c>
    </row>
    <row r="72" spans="1:9" ht="30" x14ac:dyDescent="0.25">
      <c r="A72" t="s">
        <v>269</v>
      </c>
      <c r="B72" t="s">
        <v>270</v>
      </c>
      <c r="C72" t="s">
        <v>271</v>
      </c>
      <c r="D72" t="s">
        <v>272</v>
      </c>
      <c r="E72" t="s">
        <v>273</v>
      </c>
      <c r="F72">
        <f>1.677/60</f>
        <v>2.7949999999999999E-2</v>
      </c>
      <c r="G72" t="s">
        <v>227</v>
      </c>
      <c r="H72" t="s">
        <v>274</v>
      </c>
      <c r="I72" s="7" t="s">
        <v>109</v>
      </c>
    </row>
    <row r="73" spans="1:9" x14ac:dyDescent="0.25">
      <c r="A73" t="s">
        <v>269</v>
      </c>
      <c r="B73" t="s">
        <v>270</v>
      </c>
      <c r="C73" t="s">
        <v>104</v>
      </c>
      <c r="D73" t="s">
        <v>272</v>
      </c>
      <c r="E73" t="s">
        <v>273</v>
      </c>
      <c r="F73" s="12">
        <f>F72/2</f>
        <v>1.3975E-2</v>
      </c>
      <c r="G73" t="s">
        <v>227</v>
      </c>
      <c r="H73" t="s">
        <v>262</v>
      </c>
      <c r="I73" s="7"/>
    </row>
    <row r="74" spans="1:9" ht="30" x14ac:dyDescent="0.25">
      <c r="A74" t="s">
        <v>275</v>
      </c>
      <c r="B74" t="s">
        <v>276</v>
      </c>
      <c r="C74" t="s">
        <v>277</v>
      </c>
      <c r="D74" t="s">
        <v>278</v>
      </c>
      <c r="E74" t="s">
        <v>279</v>
      </c>
      <c r="F74">
        <v>0.39277000000000001</v>
      </c>
      <c r="G74" t="s">
        <v>227</v>
      </c>
      <c r="H74" t="s">
        <v>280</v>
      </c>
      <c r="I74" s="7" t="s">
        <v>109</v>
      </c>
    </row>
    <row r="75" spans="1:9" ht="30" x14ac:dyDescent="0.25">
      <c r="A75" t="s">
        <v>275</v>
      </c>
      <c r="B75" t="s">
        <v>276</v>
      </c>
      <c r="C75" t="s">
        <v>104</v>
      </c>
      <c r="D75" t="s">
        <v>278</v>
      </c>
      <c r="E75" t="s">
        <v>279</v>
      </c>
      <c r="F75" s="12">
        <f>0.1964/60</f>
        <v>3.2733333333333334E-3</v>
      </c>
      <c r="G75" t="s">
        <v>227</v>
      </c>
      <c r="H75" t="s">
        <v>262</v>
      </c>
      <c r="I75" s="7" t="s">
        <v>109</v>
      </c>
    </row>
    <row r="76" spans="1:9" ht="30" x14ac:dyDescent="0.25">
      <c r="A76" t="s">
        <v>281</v>
      </c>
      <c r="B76" t="s">
        <v>282</v>
      </c>
      <c r="C76" t="s">
        <v>283</v>
      </c>
      <c r="D76" t="s">
        <v>284</v>
      </c>
      <c r="E76" t="s">
        <v>285</v>
      </c>
      <c r="F76">
        <f>F75/2</f>
        <v>1.6366666666666667E-3</v>
      </c>
      <c r="G76" t="s">
        <v>227</v>
      </c>
      <c r="H76" t="s">
        <v>286</v>
      </c>
      <c r="I76" s="7" t="s">
        <v>109</v>
      </c>
    </row>
    <row r="77" spans="1:9" ht="30" x14ac:dyDescent="0.25">
      <c r="A77" t="s">
        <v>281</v>
      </c>
      <c r="B77" t="s">
        <v>282</v>
      </c>
      <c r="C77" t="s">
        <v>104</v>
      </c>
      <c r="D77" t="s">
        <v>284</v>
      </c>
      <c r="E77" t="s">
        <v>285</v>
      </c>
      <c r="F77" s="12">
        <f>F76/2</f>
        <v>8.1833333333333335E-4</v>
      </c>
      <c r="G77" t="s">
        <v>227</v>
      </c>
      <c r="H77" t="s">
        <v>262</v>
      </c>
      <c r="I77" s="7" t="s">
        <v>109</v>
      </c>
    </row>
    <row r="78" spans="1:9" ht="30" x14ac:dyDescent="0.25">
      <c r="A78" t="s">
        <v>287</v>
      </c>
      <c r="B78" t="s">
        <v>288</v>
      </c>
      <c r="C78" t="s">
        <v>289</v>
      </c>
      <c r="D78" t="s">
        <v>290</v>
      </c>
      <c r="E78" t="s">
        <v>291</v>
      </c>
      <c r="F78">
        <f>2.252/60</f>
        <v>3.7533333333333328E-2</v>
      </c>
      <c r="G78" t="s">
        <v>227</v>
      </c>
      <c r="H78" t="s">
        <v>292</v>
      </c>
      <c r="I78" s="7" t="s">
        <v>109</v>
      </c>
    </row>
    <row r="79" spans="1:9" x14ac:dyDescent="0.25">
      <c r="A79" t="s">
        <v>287</v>
      </c>
      <c r="B79" t="s">
        <v>288</v>
      </c>
      <c r="C79" t="s">
        <v>104</v>
      </c>
      <c r="D79" t="s">
        <v>290</v>
      </c>
      <c r="E79" t="s">
        <v>291</v>
      </c>
      <c r="F79" s="12">
        <f>F78/2</f>
        <v>1.8766666666666664E-2</v>
      </c>
      <c r="G79" t="s">
        <v>227</v>
      </c>
      <c r="H79" t="s">
        <v>262</v>
      </c>
    </row>
    <row r="80" spans="1:9" ht="30" x14ac:dyDescent="0.25">
      <c r="A80" t="s">
        <v>293</v>
      </c>
      <c r="B80" t="s">
        <v>294</v>
      </c>
      <c r="C80" t="s">
        <v>10</v>
      </c>
      <c r="D80" t="s">
        <v>295</v>
      </c>
      <c r="E80" t="s">
        <v>296</v>
      </c>
      <c r="F80">
        <f>1.193/60</f>
        <v>1.9883333333333333E-2</v>
      </c>
      <c r="G80" t="s">
        <v>227</v>
      </c>
      <c r="H80" t="s">
        <v>297</v>
      </c>
      <c r="I80" s="7" t="s">
        <v>109</v>
      </c>
    </row>
    <row r="81" spans="1:9" x14ac:dyDescent="0.25">
      <c r="A81" t="s">
        <v>293</v>
      </c>
      <c r="B81" t="s">
        <v>294</v>
      </c>
      <c r="C81" t="s">
        <v>104</v>
      </c>
      <c r="D81" t="s">
        <v>295</v>
      </c>
      <c r="E81" t="s">
        <v>296</v>
      </c>
      <c r="F81" s="12">
        <f>F80/2</f>
        <v>9.9416666666666664E-3</v>
      </c>
      <c r="G81" t="s">
        <v>227</v>
      </c>
      <c r="H81" t="s">
        <v>262</v>
      </c>
    </row>
    <row r="82" spans="1:9" x14ac:dyDescent="0.25">
      <c r="A82" t="s">
        <v>298</v>
      </c>
      <c r="B82" t="s">
        <v>299</v>
      </c>
      <c r="C82" t="s">
        <v>10</v>
      </c>
      <c r="D82" t="s">
        <v>300</v>
      </c>
      <c r="E82" t="s">
        <v>301</v>
      </c>
      <c r="F82" s="30">
        <v>1</v>
      </c>
      <c r="G82" s="30" t="s">
        <v>227</v>
      </c>
      <c r="H82" t="s">
        <v>235</v>
      </c>
      <c r="I82" s="1" t="s">
        <v>302</v>
      </c>
    </row>
    <row r="83" spans="1:9" x14ac:dyDescent="0.25">
      <c r="A83" t="s">
        <v>303</v>
      </c>
      <c r="B83" t="s">
        <v>304</v>
      </c>
      <c r="C83" t="s">
        <v>10</v>
      </c>
      <c r="D83" t="s">
        <v>305</v>
      </c>
      <c r="E83" t="s">
        <v>306</v>
      </c>
      <c r="F83" s="31">
        <v>1</v>
      </c>
      <c r="G83" s="30" t="s">
        <v>227</v>
      </c>
      <c r="H83" t="s">
        <v>235</v>
      </c>
      <c r="I83" s="1" t="s">
        <v>302</v>
      </c>
    </row>
    <row r="84" spans="1:9" x14ac:dyDescent="0.25">
      <c r="A84" t="s">
        <v>307</v>
      </c>
      <c r="B84" t="s">
        <v>308</v>
      </c>
      <c r="C84" t="s">
        <v>10</v>
      </c>
      <c r="D84" t="s">
        <v>10</v>
      </c>
      <c r="E84" t="s">
        <v>309</v>
      </c>
      <c r="F84" s="30">
        <v>1</v>
      </c>
      <c r="G84" s="30" t="s">
        <v>227</v>
      </c>
    </row>
    <row r="85" spans="1:9" x14ac:dyDescent="0.25">
      <c r="A85" t="s">
        <v>310</v>
      </c>
      <c r="B85" t="s">
        <v>311</v>
      </c>
      <c r="C85" t="s">
        <v>10</v>
      </c>
      <c r="D85" t="s">
        <v>312</v>
      </c>
      <c r="E85" t="s">
        <v>313</v>
      </c>
      <c r="F85" s="31">
        <v>1</v>
      </c>
      <c r="G85" s="30" t="s">
        <v>227</v>
      </c>
      <c r="H85" t="s">
        <v>235</v>
      </c>
      <c r="I85" s="1" t="s">
        <v>302</v>
      </c>
    </row>
    <row r="86" spans="1:9" ht="31.5" x14ac:dyDescent="0.25">
      <c r="A86" t="s">
        <v>314</v>
      </c>
      <c r="B86" t="s">
        <v>315</v>
      </c>
      <c r="C86" t="s">
        <v>10</v>
      </c>
      <c r="D86" t="s">
        <v>10</v>
      </c>
      <c r="E86" t="s">
        <v>316</v>
      </c>
      <c r="F86" s="13">
        <f>0.031744795/(60*60)</f>
        <v>8.8179986111111107E-6</v>
      </c>
      <c r="G86" s="14" t="s">
        <v>317</v>
      </c>
      <c r="H86" s="13" t="s">
        <v>318</v>
      </c>
      <c r="I86" s="1"/>
    </row>
    <row r="87" spans="1:9" x14ac:dyDescent="0.25">
      <c r="A87" t="s">
        <v>319</v>
      </c>
      <c r="B87" t="s">
        <v>320</v>
      </c>
      <c r="C87" t="s">
        <v>10</v>
      </c>
      <c r="D87" t="s">
        <v>321</v>
      </c>
      <c r="E87" t="s">
        <v>322</v>
      </c>
      <c r="F87" t="s">
        <v>248</v>
      </c>
      <c r="G87" t="s">
        <v>227</v>
      </c>
      <c r="H87" t="s">
        <v>249</v>
      </c>
      <c r="I87" s="1" t="s">
        <v>250</v>
      </c>
    </row>
    <row r="88" spans="1:9" x14ac:dyDescent="0.25">
      <c r="A88" t="s">
        <v>323</v>
      </c>
      <c r="B88" t="s">
        <v>324</v>
      </c>
      <c r="C88" t="s">
        <v>10</v>
      </c>
      <c r="D88" t="s">
        <v>10</v>
      </c>
      <c r="E88" t="s">
        <v>325</v>
      </c>
      <c r="F88" s="31">
        <v>1</v>
      </c>
      <c r="G88" s="30" t="s">
        <v>227</v>
      </c>
      <c r="I88" s="1"/>
    </row>
    <row r="89" spans="1:9" x14ac:dyDescent="0.25">
      <c r="A89" t="s">
        <v>326</v>
      </c>
      <c r="B89" t="s">
        <v>327</v>
      </c>
      <c r="C89" t="s">
        <v>10</v>
      </c>
      <c r="D89" t="s">
        <v>328</v>
      </c>
      <c r="E89" t="s">
        <v>329</v>
      </c>
      <c r="F89" t="s">
        <v>248</v>
      </c>
      <c r="G89" t="s">
        <v>227</v>
      </c>
      <c r="H89" t="s">
        <v>249</v>
      </c>
      <c r="I89" s="1" t="s">
        <v>250</v>
      </c>
    </row>
    <row r="90" spans="1:9" x14ac:dyDescent="0.25">
      <c r="A90" t="s">
        <v>330</v>
      </c>
      <c r="B90" t="s">
        <v>331</v>
      </c>
      <c r="C90" t="s">
        <v>10</v>
      </c>
      <c r="D90" t="s">
        <v>332</v>
      </c>
      <c r="E90" t="s">
        <v>333</v>
      </c>
      <c r="F90" s="31">
        <v>1</v>
      </c>
      <c r="G90" s="30" t="s">
        <v>227</v>
      </c>
      <c r="H90" t="s">
        <v>334</v>
      </c>
      <c r="I90" s="1" t="s">
        <v>302</v>
      </c>
    </row>
    <row r="100" spans="2:5" x14ac:dyDescent="0.25">
      <c r="E100" s="7"/>
    </row>
    <row r="101" spans="2:5" x14ac:dyDescent="0.25">
      <c r="E101" s="7"/>
    </row>
    <row r="102" spans="2:5" x14ac:dyDescent="0.25">
      <c r="E102" s="7"/>
    </row>
    <row r="103" spans="2:5" x14ac:dyDescent="0.25">
      <c r="E103" s="7"/>
    </row>
    <row r="104" spans="2:5" x14ac:dyDescent="0.25">
      <c r="E104" s="7"/>
    </row>
    <row r="105" spans="2:5" x14ac:dyDescent="0.25">
      <c r="E105" s="7"/>
    </row>
    <row r="106" spans="2:5" x14ac:dyDescent="0.25">
      <c r="E106" s="7"/>
    </row>
    <row r="107" spans="2:5" x14ac:dyDescent="0.25">
      <c r="B107" s="11"/>
    </row>
  </sheetData>
  <hyperlinks>
    <hyperlink ref="I3" r:id="rId1" xr:uid="{126DA987-99CF-4B26-ABEE-114022DE101C}"/>
    <hyperlink ref="I4" r:id="rId2" xr:uid="{CEB6CD6D-E3F5-4B51-95A1-E3BF3F022CAD}"/>
    <hyperlink ref="I6" r:id="rId3" xr:uid="{9B07416B-5281-46E9-B361-F9AC137A4C9E}"/>
    <hyperlink ref="I7" r:id="rId4" xr:uid="{60B2FF00-DAAC-4BCF-A1FC-04539408F6C7}"/>
    <hyperlink ref="I10" r:id="rId5" xr:uid="{59641A44-558C-4B28-92DA-D4F7A5B736AE}"/>
    <hyperlink ref="I11" r:id="rId6" display="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" xr:uid="{DE9789C4-5103-4886-8C08-8034239E43C3}"/>
    <hyperlink ref="I12" r:id="rId7" display="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" xr:uid="{37DDF630-810A-482A-A624-4FCD58C43316}"/>
    <hyperlink ref="I13" r:id="rId8" xr:uid="{E5B15080-2FCB-4B9A-9852-67E3933A5207}"/>
    <hyperlink ref="K14" r:id="rId9" xr:uid="{60FE8C3B-6A6E-4ED8-9C1F-F76555163BC3}"/>
    <hyperlink ref="I24" r:id="rId10" xr:uid="{BA815EF9-32BA-4ADF-8D2C-C1A64D01E781}"/>
    <hyperlink ref="I33" r:id="rId11" display="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" xr:uid="{F7DB96F5-7F9C-4F7F-8B71-7C0E257AAF7F}"/>
    <hyperlink ref="I36" r:id="rId12" xr:uid="{985F4284-FC4B-442E-A642-01B7AA347142}"/>
    <hyperlink ref="I37" r:id="rId13" xr:uid="{F33B51F5-08D0-496D-85DA-20E1D1A9FA10}"/>
    <hyperlink ref="I38" r:id="rId14" xr:uid="{FF490C1D-28DD-4EC6-B2AD-F23141B94B4E}"/>
    <hyperlink ref="I39" r:id="rId15" xr:uid="{90D3A6E4-8092-4A1B-B22E-9884C35B297B}"/>
    <hyperlink ref="I41" r:id="rId16" xr:uid="{EC2C2D0A-5D02-4ED8-84C6-0094A6C9E288}"/>
    <hyperlink ref="I43" r:id="rId17" xr:uid="{CBCF48B2-0246-4B54-B4D6-03969FB01E81}"/>
    <hyperlink ref="I44" r:id="rId18" xr:uid="{F626288B-61B1-475A-8E81-0698FCA84606}"/>
    <hyperlink ref="I45" r:id="rId19" location="fig2" xr:uid="{1D423B60-5FFE-4C12-895B-76C863427728}"/>
    <hyperlink ref="I49" r:id="rId20" location="ref-12" xr:uid="{45EF25F5-11FB-4611-B6BE-4F0B9141D69E}"/>
    <hyperlink ref="H48" r:id="rId21" display="https://www.ncbi.nlm.nih.gov/datasets/tables/genes/?table_typ" xr:uid="{97077F3D-29A2-405E-8BF1-7A9E2277E5B3}"/>
    <hyperlink ref="I48" r:id="rId22" xr:uid="{49556795-E764-47DB-B935-418D2311A1F3}"/>
    <hyperlink ref="I73:I78" r:id="rId23" display="https://www.ncbi.nlm.nih.gov/datasets/coronavirus/proteins/" xr:uid="{858E49F1-6BD8-46CA-BC7D-AE2E24510EC0}"/>
    <hyperlink ref="I55" r:id="rId24" display="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" xr:uid="{573C8DDE-164B-4EAC-B730-D3A78FDEAC7B}"/>
    <hyperlink ref="I68" r:id="rId25" xr:uid="{6836FCD2-A730-4DDB-8696-339CD13B2D12}"/>
    <hyperlink ref="I70" r:id="rId26" xr:uid="{107EADD8-98A2-447F-BA11-B4D181767757}"/>
    <hyperlink ref="I72" r:id="rId27" xr:uid="{F361C83B-6ABB-4531-ADD8-3E4E38DB85DC}"/>
    <hyperlink ref="I74" r:id="rId28" xr:uid="{5FD6CCED-7D01-4803-8DAB-ED462EE67332}"/>
    <hyperlink ref="I78" r:id="rId29" xr:uid="{90432CDE-8A8D-4BB7-AB6D-9F6B7098FE54}"/>
    <hyperlink ref="I80" r:id="rId30" xr:uid="{E0C3110A-F8C6-4398-8FC6-932D56353386}"/>
    <hyperlink ref="I85" r:id="rId31" xr:uid="{CA483C07-3DAF-4EBF-A4CF-9A74C1D4BBB0}"/>
    <hyperlink ref="I90" r:id="rId32" xr:uid="{BAC96621-B326-4673-8F6B-0C032DFF646A}"/>
    <hyperlink ref="I83" r:id="rId33" xr:uid="{E1D71C25-83A5-48B4-A743-0942D89982F2}"/>
    <hyperlink ref="I82" r:id="rId34" xr:uid="{DCD70C57-1C0E-4C20-ACC9-59DD926F03B1}"/>
    <hyperlink ref="I89" r:id="rId35" xr:uid="{E9A18886-1C07-4FFD-A350-03F05D9264CA}"/>
    <hyperlink ref="I87" r:id="rId36" xr:uid="{3DC71183-8452-4608-AB34-19807B994716}"/>
    <hyperlink ref="I66" r:id="rId37" xr:uid="{A1A24419-F800-4D1E-B064-3B192B23926B}"/>
    <hyperlink ref="I65" r:id="rId38" xr:uid="{E61D132A-3F98-4232-A618-C0A8ADCA3E08}"/>
    <hyperlink ref="I21" r:id="rId39" xr:uid="{A4450719-2338-41C5-8D3D-7B0CD56A2B1A}"/>
  </hyperlinks>
  <pageMargins left="0" right="0" top="0" bottom="0" header="0" footer="0"/>
  <pageSetup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Trevor Woodruff</cp:lastModifiedBy>
  <cp:revision/>
  <dcterms:created xsi:type="dcterms:W3CDTF">2021-03-07T17:32:05Z</dcterms:created>
  <dcterms:modified xsi:type="dcterms:W3CDTF">2021-03-10T20:28:14Z</dcterms:modified>
  <cp:category/>
  <cp:contentStatus/>
</cp:coreProperties>
</file>