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art\Desktop\"/>
    </mc:Choice>
  </mc:AlternateContent>
  <xr:revisionPtr revIDLastSave="0" documentId="13_ncr:1_{C57AFC7B-ECAA-4686-8D79-A430E5B029EE}" xr6:coauthVersionLast="47" xr6:coauthVersionMax="47" xr10:uidLastSave="{00000000-0000-0000-0000-000000000000}"/>
  <bookViews>
    <workbookView xWindow="-120" yWindow="-120" windowWidth="38640" windowHeight="21240" tabRatio="906" xr2:uid="{BDA25D8B-3D6E-4DC0-A047-A64518DA87D9}"/>
  </bookViews>
  <sheets>
    <sheet name="Benalla SP output" sheetId="29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9" l="1"/>
  <c r="A3" i="29"/>
  <c r="F283" i="29"/>
  <c r="E283" i="29"/>
  <c r="D283" i="29"/>
  <c r="C283" i="29"/>
  <c r="J283" i="29" s="1"/>
  <c r="M283" i="29" s="1"/>
  <c r="B283" i="29"/>
  <c r="C282" i="29"/>
  <c r="H282" i="29" s="1"/>
  <c r="B282" i="29"/>
  <c r="C281" i="29"/>
  <c r="H281" i="29" s="1"/>
  <c r="B281" i="29"/>
  <c r="F280" i="29"/>
  <c r="E280" i="29"/>
  <c r="D280" i="29"/>
  <c r="C280" i="29"/>
  <c r="H280" i="29" s="1"/>
  <c r="B280" i="29"/>
  <c r="C279" i="29"/>
  <c r="H279" i="29" s="1"/>
  <c r="B279" i="29"/>
  <c r="H278" i="29"/>
  <c r="C278" i="29"/>
  <c r="B278" i="29"/>
  <c r="C277" i="29"/>
  <c r="I277" i="29" s="1"/>
  <c r="B277" i="29"/>
  <c r="C276" i="29"/>
  <c r="H276" i="29" s="1"/>
  <c r="B276" i="29"/>
  <c r="H275" i="29"/>
  <c r="C275" i="29"/>
  <c r="I275" i="29" s="1"/>
  <c r="B275" i="29"/>
  <c r="C274" i="29"/>
  <c r="H274" i="29" s="1"/>
  <c r="B274" i="29"/>
  <c r="C273" i="29"/>
  <c r="I273" i="29" s="1"/>
  <c r="B273" i="29"/>
  <c r="A273" i="29"/>
  <c r="F265" i="29"/>
  <c r="E265" i="29"/>
  <c r="D265" i="29"/>
  <c r="C265" i="29"/>
  <c r="H265" i="29" s="1"/>
  <c r="K265" i="29" s="1"/>
  <c r="B265" i="29"/>
  <c r="C264" i="29"/>
  <c r="H264" i="29" s="1"/>
  <c r="B264" i="29"/>
  <c r="C263" i="29"/>
  <c r="H263" i="29" s="1"/>
  <c r="B263" i="29"/>
  <c r="F262" i="29"/>
  <c r="E262" i="29"/>
  <c r="D262" i="29"/>
  <c r="C262" i="29"/>
  <c r="B262" i="29"/>
  <c r="C261" i="29"/>
  <c r="H261" i="29" s="1"/>
  <c r="B261" i="29"/>
  <c r="C260" i="29"/>
  <c r="H260" i="29" s="1"/>
  <c r="B260" i="29"/>
  <c r="C259" i="29"/>
  <c r="I259" i="29" s="1"/>
  <c r="B259" i="29"/>
  <c r="C258" i="29"/>
  <c r="H258" i="29" s="1"/>
  <c r="B258" i="29"/>
  <c r="C257" i="29"/>
  <c r="J257" i="29" s="1"/>
  <c r="B257" i="29"/>
  <c r="I256" i="29"/>
  <c r="C256" i="29"/>
  <c r="H256" i="29" s="1"/>
  <c r="B256" i="29"/>
  <c r="C255" i="29"/>
  <c r="I255" i="29" s="1"/>
  <c r="B255" i="29"/>
  <c r="A255" i="29"/>
  <c r="F247" i="29"/>
  <c r="E247" i="29"/>
  <c r="D247" i="29"/>
  <c r="C247" i="29"/>
  <c r="I247" i="29" s="1"/>
  <c r="L247" i="29" s="1"/>
  <c r="B247" i="29"/>
  <c r="C246" i="29"/>
  <c r="H246" i="29" s="1"/>
  <c r="B246" i="29"/>
  <c r="C245" i="29"/>
  <c r="H245" i="29" s="1"/>
  <c r="B245" i="29"/>
  <c r="F244" i="29"/>
  <c r="E244" i="29"/>
  <c r="D244" i="29"/>
  <c r="C244" i="29"/>
  <c r="H244" i="29" s="1"/>
  <c r="B244" i="29"/>
  <c r="C243" i="29"/>
  <c r="H243" i="29" s="1"/>
  <c r="B243" i="29"/>
  <c r="C242" i="29"/>
  <c r="H242" i="29" s="1"/>
  <c r="B242" i="29"/>
  <c r="C241" i="29"/>
  <c r="I241" i="29" s="1"/>
  <c r="B241" i="29"/>
  <c r="I240" i="29"/>
  <c r="C240" i="29"/>
  <c r="H240" i="29" s="1"/>
  <c r="B240" i="29"/>
  <c r="C239" i="29"/>
  <c r="J239" i="29" s="1"/>
  <c r="B239" i="29"/>
  <c r="C238" i="29"/>
  <c r="H238" i="29" s="1"/>
  <c r="B238" i="29"/>
  <c r="C237" i="29"/>
  <c r="I237" i="29" s="1"/>
  <c r="B237" i="29"/>
  <c r="A237" i="29"/>
  <c r="F229" i="29"/>
  <c r="E229" i="29"/>
  <c r="D229" i="29"/>
  <c r="C229" i="29"/>
  <c r="H229" i="29" s="1"/>
  <c r="K229" i="29" s="1"/>
  <c r="B229" i="29"/>
  <c r="C228" i="29"/>
  <c r="H228" i="29" s="1"/>
  <c r="B228" i="29"/>
  <c r="C227" i="29"/>
  <c r="H227" i="29" s="1"/>
  <c r="B227" i="29"/>
  <c r="F226" i="29"/>
  <c r="E226" i="29"/>
  <c r="D226" i="29"/>
  <c r="C226" i="29"/>
  <c r="B226" i="29"/>
  <c r="C225" i="29"/>
  <c r="H225" i="29" s="1"/>
  <c r="B225" i="29"/>
  <c r="C224" i="29"/>
  <c r="H224" i="29" s="1"/>
  <c r="B224" i="29"/>
  <c r="C223" i="29"/>
  <c r="I223" i="29" s="1"/>
  <c r="B223" i="29"/>
  <c r="C222" i="29"/>
  <c r="I222" i="29" s="1"/>
  <c r="B222" i="29"/>
  <c r="C221" i="29"/>
  <c r="I221" i="29" s="1"/>
  <c r="B221" i="29"/>
  <c r="I220" i="29"/>
  <c r="C220" i="29"/>
  <c r="H220" i="29" s="1"/>
  <c r="B220" i="29"/>
  <c r="C219" i="29"/>
  <c r="I219" i="29" s="1"/>
  <c r="B219" i="29"/>
  <c r="A219" i="29"/>
  <c r="F211" i="29"/>
  <c r="E211" i="29"/>
  <c r="D211" i="29"/>
  <c r="C211" i="29"/>
  <c r="H211" i="29" s="1"/>
  <c r="K211" i="29" s="1"/>
  <c r="B211" i="29"/>
  <c r="C210" i="29"/>
  <c r="H210" i="29" s="1"/>
  <c r="B210" i="29"/>
  <c r="C209" i="29"/>
  <c r="H209" i="29" s="1"/>
  <c r="B209" i="29"/>
  <c r="F208" i="29"/>
  <c r="E208" i="29"/>
  <c r="D208" i="29"/>
  <c r="C208" i="29"/>
  <c r="H208" i="29" s="1"/>
  <c r="B208" i="29"/>
  <c r="C207" i="29"/>
  <c r="H207" i="29" s="1"/>
  <c r="B207" i="29"/>
  <c r="C206" i="29"/>
  <c r="H206" i="29" s="1"/>
  <c r="B206" i="29"/>
  <c r="C205" i="29"/>
  <c r="I205" i="29" s="1"/>
  <c r="B205" i="29"/>
  <c r="C204" i="29"/>
  <c r="I204" i="29" s="1"/>
  <c r="B204" i="29"/>
  <c r="H203" i="29"/>
  <c r="C203" i="29"/>
  <c r="I203" i="29" s="1"/>
  <c r="B203" i="29"/>
  <c r="C202" i="29"/>
  <c r="I202" i="29" s="1"/>
  <c r="B202" i="29"/>
  <c r="C201" i="29"/>
  <c r="I201" i="29" s="1"/>
  <c r="B201" i="29"/>
  <c r="A201" i="29"/>
  <c r="F193" i="29"/>
  <c r="E193" i="29"/>
  <c r="D193" i="29"/>
  <c r="C193" i="29"/>
  <c r="J193" i="29" s="1"/>
  <c r="M193" i="29" s="1"/>
  <c r="B193" i="29"/>
  <c r="C192" i="29"/>
  <c r="H192" i="29" s="1"/>
  <c r="B192" i="29"/>
  <c r="C191" i="29"/>
  <c r="H191" i="29" s="1"/>
  <c r="B191" i="29"/>
  <c r="F190" i="29"/>
  <c r="E190" i="29"/>
  <c r="D190" i="29"/>
  <c r="C190" i="29"/>
  <c r="H190" i="29" s="1"/>
  <c r="B190" i="29"/>
  <c r="C189" i="29"/>
  <c r="H189" i="29" s="1"/>
  <c r="B189" i="29"/>
  <c r="C188" i="29"/>
  <c r="H188" i="29" s="1"/>
  <c r="B188" i="29"/>
  <c r="C187" i="29"/>
  <c r="I187" i="29" s="1"/>
  <c r="B187" i="29"/>
  <c r="C186" i="29"/>
  <c r="H186" i="29" s="1"/>
  <c r="B186" i="29"/>
  <c r="C185" i="29"/>
  <c r="H185" i="29" s="1"/>
  <c r="B185" i="29"/>
  <c r="C184" i="29"/>
  <c r="H184" i="29" s="1"/>
  <c r="B184" i="29"/>
  <c r="C183" i="29"/>
  <c r="I183" i="29" s="1"/>
  <c r="B183" i="29"/>
  <c r="A183" i="29"/>
  <c r="F175" i="29"/>
  <c r="E175" i="29"/>
  <c r="D175" i="29"/>
  <c r="C175" i="29"/>
  <c r="H175" i="29" s="1"/>
  <c r="K175" i="29" s="1"/>
  <c r="B175" i="29"/>
  <c r="C174" i="29"/>
  <c r="H174" i="29" s="1"/>
  <c r="B174" i="29"/>
  <c r="C173" i="29"/>
  <c r="H173" i="29" s="1"/>
  <c r="B173" i="29"/>
  <c r="F172" i="29"/>
  <c r="E172" i="29"/>
  <c r="D172" i="29"/>
  <c r="C172" i="29"/>
  <c r="H172" i="29" s="1"/>
  <c r="B172" i="29"/>
  <c r="C171" i="29"/>
  <c r="H171" i="29" s="1"/>
  <c r="B171" i="29"/>
  <c r="C170" i="29"/>
  <c r="H170" i="29" s="1"/>
  <c r="B170" i="29"/>
  <c r="C169" i="29"/>
  <c r="I169" i="29" s="1"/>
  <c r="B169" i="29"/>
  <c r="C168" i="29"/>
  <c r="I168" i="29" s="1"/>
  <c r="B168" i="29"/>
  <c r="C167" i="29"/>
  <c r="J167" i="29" s="1"/>
  <c r="B167" i="29"/>
  <c r="C166" i="29"/>
  <c r="I166" i="29" s="1"/>
  <c r="B166" i="29"/>
  <c r="C165" i="29"/>
  <c r="I165" i="29" s="1"/>
  <c r="B165" i="29"/>
  <c r="A165" i="29"/>
  <c r="F157" i="29"/>
  <c r="E157" i="29"/>
  <c r="D157" i="29"/>
  <c r="C157" i="29"/>
  <c r="J157" i="29" s="1"/>
  <c r="M157" i="29" s="1"/>
  <c r="B157" i="29"/>
  <c r="C156" i="29"/>
  <c r="H156" i="29" s="1"/>
  <c r="B156" i="29"/>
  <c r="C155" i="29"/>
  <c r="H155" i="29" s="1"/>
  <c r="B155" i="29"/>
  <c r="F154" i="29"/>
  <c r="E154" i="29"/>
  <c r="D154" i="29"/>
  <c r="C154" i="29"/>
  <c r="H154" i="29" s="1"/>
  <c r="B154" i="29"/>
  <c r="C153" i="29"/>
  <c r="H153" i="29" s="1"/>
  <c r="B153" i="29"/>
  <c r="C152" i="29"/>
  <c r="H152" i="29" s="1"/>
  <c r="B152" i="29"/>
  <c r="C151" i="29"/>
  <c r="I151" i="29" s="1"/>
  <c r="B151" i="29"/>
  <c r="C150" i="29"/>
  <c r="H150" i="29" s="1"/>
  <c r="B150" i="29"/>
  <c r="C149" i="29"/>
  <c r="J149" i="29" s="1"/>
  <c r="B149" i="29"/>
  <c r="C148" i="29"/>
  <c r="I148" i="29" s="1"/>
  <c r="B148" i="29"/>
  <c r="H147" i="29"/>
  <c r="C147" i="29"/>
  <c r="I147" i="29" s="1"/>
  <c r="B147" i="29"/>
  <c r="A147" i="29"/>
  <c r="F139" i="29"/>
  <c r="E139" i="29"/>
  <c r="D139" i="29"/>
  <c r="C139" i="29"/>
  <c r="H139" i="29" s="1"/>
  <c r="K139" i="29" s="1"/>
  <c r="B139" i="29"/>
  <c r="C138" i="29"/>
  <c r="H138" i="29" s="1"/>
  <c r="B138" i="29"/>
  <c r="C137" i="29"/>
  <c r="H137" i="29" s="1"/>
  <c r="B137" i="29"/>
  <c r="F136" i="29"/>
  <c r="E136" i="29"/>
  <c r="D136" i="29"/>
  <c r="C136" i="29"/>
  <c r="H136" i="29" s="1"/>
  <c r="B136" i="29"/>
  <c r="C135" i="29"/>
  <c r="H135" i="29" s="1"/>
  <c r="B135" i="29"/>
  <c r="C134" i="29"/>
  <c r="H134" i="29" s="1"/>
  <c r="B134" i="29"/>
  <c r="C133" i="29"/>
  <c r="I133" i="29" s="1"/>
  <c r="B133" i="29"/>
  <c r="C132" i="29"/>
  <c r="I132" i="29" s="1"/>
  <c r="B132" i="29"/>
  <c r="J131" i="29"/>
  <c r="C131" i="29"/>
  <c r="I131" i="29" s="1"/>
  <c r="B131" i="29"/>
  <c r="C130" i="29"/>
  <c r="I130" i="29" s="1"/>
  <c r="B130" i="29"/>
  <c r="C129" i="29"/>
  <c r="I129" i="29" s="1"/>
  <c r="B129" i="29"/>
  <c r="A129" i="29"/>
  <c r="F121" i="29"/>
  <c r="E121" i="29"/>
  <c r="D121" i="29"/>
  <c r="C121" i="29"/>
  <c r="H121" i="29" s="1"/>
  <c r="K121" i="29" s="1"/>
  <c r="B121" i="29"/>
  <c r="C120" i="29"/>
  <c r="H120" i="29" s="1"/>
  <c r="B120" i="29"/>
  <c r="C119" i="29"/>
  <c r="H119" i="29" s="1"/>
  <c r="B119" i="29"/>
  <c r="F118" i="29"/>
  <c r="E118" i="29"/>
  <c r="D118" i="29"/>
  <c r="C118" i="29"/>
  <c r="H118" i="29" s="1"/>
  <c r="B118" i="29"/>
  <c r="C117" i="29"/>
  <c r="H117" i="29" s="1"/>
  <c r="B117" i="29"/>
  <c r="C116" i="29"/>
  <c r="H116" i="29" s="1"/>
  <c r="B116" i="29"/>
  <c r="C115" i="29"/>
  <c r="I115" i="29" s="1"/>
  <c r="B115" i="29"/>
  <c r="C114" i="29"/>
  <c r="I114" i="29" s="1"/>
  <c r="B114" i="29"/>
  <c r="C113" i="29"/>
  <c r="J113" i="29" s="1"/>
  <c r="B113" i="29"/>
  <c r="C112" i="29"/>
  <c r="I112" i="29" s="1"/>
  <c r="B112" i="29"/>
  <c r="C111" i="29"/>
  <c r="I111" i="29" s="1"/>
  <c r="B111" i="29"/>
  <c r="A111" i="29"/>
  <c r="F103" i="29"/>
  <c r="E103" i="29"/>
  <c r="D103" i="29"/>
  <c r="C103" i="29"/>
  <c r="H103" i="29" s="1"/>
  <c r="K103" i="29" s="1"/>
  <c r="B103" i="29"/>
  <c r="C102" i="29"/>
  <c r="H102" i="29" s="1"/>
  <c r="B102" i="29"/>
  <c r="C101" i="29"/>
  <c r="H101" i="29" s="1"/>
  <c r="B101" i="29"/>
  <c r="F100" i="29"/>
  <c r="E100" i="29"/>
  <c r="D100" i="29"/>
  <c r="C100" i="29"/>
  <c r="H100" i="29" s="1"/>
  <c r="B100" i="29"/>
  <c r="C99" i="29"/>
  <c r="H99" i="29" s="1"/>
  <c r="B99" i="29"/>
  <c r="C98" i="29"/>
  <c r="H98" i="29" s="1"/>
  <c r="B98" i="29"/>
  <c r="C97" i="29"/>
  <c r="I97" i="29" s="1"/>
  <c r="B97" i="29"/>
  <c r="C96" i="29"/>
  <c r="I96" i="29" s="1"/>
  <c r="B96" i="29"/>
  <c r="H95" i="29"/>
  <c r="C95" i="29"/>
  <c r="J95" i="29" s="1"/>
  <c r="B95" i="29"/>
  <c r="C94" i="29"/>
  <c r="I94" i="29" s="1"/>
  <c r="B94" i="29"/>
  <c r="C93" i="29"/>
  <c r="H93" i="29" s="1"/>
  <c r="B93" i="29"/>
  <c r="A93" i="29"/>
  <c r="F85" i="29"/>
  <c r="E85" i="29"/>
  <c r="D85" i="29"/>
  <c r="C85" i="29"/>
  <c r="J85" i="29" s="1"/>
  <c r="M85" i="29" s="1"/>
  <c r="B85" i="29"/>
  <c r="C84" i="29"/>
  <c r="H84" i="29" s="1"/>
  <c r="B84" i="29"/>
  <c r="C83" i="29"/>
  <c r="H83" i="29" s="1"/>
  <c r="B83" i="29"/>
  <c r="F82" i="29"/>
  <c r="E82" i="29"/>
  <c r="D82" i="29"/>
  <c r="C82" i="29"/>
  <c r="B82" i="29"/>
  <c r="C81" i="29"/>
  <c r="H81" i="29" s="1"/>
  <c r="B81" i="29"/>
  <c r="C80" i="29"/>
  <c r="H80" i="29" s="1"/>
  <c r="B80" i="29"/>
  <c r="C79" i="29"/>
  <c r="H79" i="29" s="1"/>
  <c r="B79" i="29"/>
  <c r="C78" i="29"/>
  <c r="H78" i="29" s="1"/>
  <c r="B78" i="29"/>
  <c r="C77" i="29"/>
  <c r="H77" i="29" s="1"/>
  <c r="B77" i="29"/>
  <c r="C76" i="29"/>
  <c r="I76" i="29" s="1"/>
  <c r="B76" i="29"/>
  <c r="C75" i="29"/>
  <c r="H75" i="29" s="1"/>
  <c r="B75" i="29"/>
  <c r="A75" i="29"/>
  <c r="F67" i="29"/>
  <c r="E67" i="29"/>
  <c r="D67" i="29"/>
  <c r="C67" i="29"/>
  <c r="I67" i="29" s="1"/>
  <c r="L67" i="29" s="1"/>
  <c r="B67" i="29"/>
  <c r="C66" i="29"/>
  <c r="H66" i="29" s="1"/>
  <c r="B66" i="29"/>
  <c r="C65" i="29"/>
  <c r="H65" i="29" s="1"/>
  <c r="B65" i="29"/>
  <c r="F64" i="29"/>
  <c r="E64" i="29"/>
  <c r="D64" i="29"/>
  <c r="C64" i="29"/>
  <c r="H64" i="29" s="1"/>
  <c r="B64" i="29"/>
  <c r="C63" i="29"/>
  <c r="H63" i="29" s="1"/>
  <c r="B63" i="29"/>
  <c r="C62" i="29"/>
  <c r="H62" i="29" s="1"/>
  <c r="B62" i="29"/>
  <c r="C61" i="29"/>
  <c r="I61" i="29" s="1"/>
  <c r="B61" i="29"/>
  <c r="C60" i="29"/>
  <c r="I60" i="29" s="1"/>
  <c r="B60" i="29"/>
  <c r="C59" i="29"/>
  <c r="J59" i="29" s="1"/>
  <c r="B59" i="29"/>
  <c r="C58" i="29"/>
  <c r="H58" i="29" s="1"/>
  <c r="B58" i="29"/>
  <c r="C57" i="29"/>
  <c r="H57" i="29" s="1"/>
  <c r="B57" i="29"/>
  <c r="A57" i="29"/>
  <c r="F49" i="29"/>
  <c r="E49" i="29"/>
  <c r="D49" i="29"/>
  <c r="C49" i="29"/>
  <c r="J49" i="29" s="1"/>
  <c r="M49" i="29" s="1"/>
  <c r="B49" i="29"/>
  <c r="C48" i="29"/>
  <c r="H48" i="29" s="1"/>
  <c r="B48" i="29"/>
  <c r="C47" i="29"/>
  <c r="H47" i="29" s="1"/>
  <c r="B47" i="29"/>
  <c r="F46" i="29"/>
  <c r="E46" i="29"/>
  <c r="D46" i="29"/>
  <c r="C46" i="29"/>
  <c r="H46" i="29" s="1"/>
  <c r="B46" i="29"/>
  <c r="C45" i="29"/>
  <c r="H45" i="29" s="1"/>
  <c r="B45" i="29"/>
  <c r="C44" i="29"/>
  <c r="H44" i="29" s="1"/>
  <c r="B44" i="29"/>
  <c r="C43" i="29"/>
  <c r="I43" i="29" s="1"/>
  <c r="B43" i="29"/>
  <c r="C42" i="29"/>
  <c r="H42" i="29" s="1"/>
  <c r="B42" i="29"/>
  <c r="C41" i="29"/>
  <c r="J41" i="29" s="1"/>
  <c r="B41" i="29"/>
  <c r="C40" i="29"/>
  <c r="I40" i="29" s="1"/>
  <c r="B40" i="29"/>
  <c r="C39" i="29"/>
  <c r="I39" i="29" s="1"/>
  <c r="B39" i="29"/>
  <c r="A39" i="29"/>
  <c r="F31" i="29"/>
  <c r="E31" i="29"/>
  <c r="D31" i="29"/>
  <c r="C31" i="29"/>
  <c r="J31" i="29" s="1"/>
  <c r="M31" i="29" s="1"/>
  <c r="B31" i="29"/>
  <c r="C30" i="29"/>
  <c r="H30" i="29" s="1"/>
  <c r="B30" i="29"/>
  <c r="C29" i="29"/>
  <c r="H29" i="29" s="1"/>
  <c r="B29" i="29"/>
  <c r="F28" i="29"/>
  <c r="E28" i="29"/>
  <c r="D28" i="29"/>
  <c r="C28" i="29"/>
  <c r="H28" i="29" s="1"/>
  <c r="B28" i="29"/>
  <c r="C27" i="29"/>
  <c r="H27" i="29" s="1"/>
  <c r="B27" i="29"/>
  <c r="C26" i="29"/>
  <c r="H26" i="29" s="1"/>
  <c r="B26" i="29"/>
  <c r="C25" i="29"/>
  <c r="I25" i="29" s="1"/>
  <c r="B25" i="29"/>
  <c r="C24" i="29"/>
  <c r="H24" i="29" s="1"/>
  <c r="B24" i="29"/>
  <c r="C23" i="29"/>
  <c r="J23" i="29" s="1"/>
  <c r="B23" i="29"/>
  <c r="C22" i="29"/>
  <c r="H22" i="29" s="1"/>
  <c r="B22" i="29"/>
  <c r="C21" i="29"/>
  <c r="H21" i="29" s="1"/>
  <c r="B21" i="29"/>
  <c r="A21" i="29"/>
  <c r="F13" i="29"/>
  <c r="E13" i="29"/>
  <c r="D13" i="29"/>
  <c r="C4" i="29"/>
  <c r="I4" i="29" s="1"/>
  <c r="C5" i="29"/>
  <c r="H5" i="29" s="1"/>
  <c r="C6" i="29"/>
  <c r="I6" i="29" s="1"/>
  <c r="C7" i="29"/>
  <c r="I7" i="29" s="1"/>
  <c r="C8" i="29"/>
  <c r="H8" i="29" s="1"/>
  <c r="C9" i="29"/>
  <c r="H9" i="29" s="1"/>
  <c r="C10" i="29"/>
  <c r="C11" i="29"/>
  <c r="H11" i="29" s="1"/>
  <c r="C12" i="29"/>
  <c r="H12" i="29" s="1"/>
  <c r="C13" i="29"/>
  <c r="C3" i="29"/>
  <c r="H3" i="29" s="1"/>
  <c r="B4" i="29"/>
  <c r="B5" i="29"/>
  <c r="B6" i="29"/>
  <c r="B7" i="29"/>
  <c r="B8" i="29"/>
  <c r="B9" i="29"/>
  <c r="B10" i="29"/>
  <c r="B11" i="29"/>
  <c r="B12" i="29"/>
  <c r="B13" i="29"/>
  <c r="B3" i="29"/>
  <c r="E10" i="29"/>
  <c r="D10" i="29"/>
  <c r="L156" i="29"/>
  <c r="M27" i="29"/>
  <c r="M120" i="29"/>
  <c r="M84" i="29"/>
  <c r="L210" i="29"/>
  <c r="L102" i="29"/>
  <c r="M241" i="29"/>
  <c r="L174" i="29"/>
  <c r="C15" i="29"/>
  <c r="L9" i="29"/>
  <c r="K192" i="29"/>
  <c r="K45" i="29"/>
  <c r="L12" i="29"/>
  <c r="K99" i="29"/>
  <c r="C141" i="29"/>
  <c r="K27" i="29"/>
  <c r="L84" i="29"/>
  <c r="K30" i="29"/>
  <c r="M48" i="29"/>
  <c r="M12" i="29"/>
  <c r="C177" i="29"/>
  <c r="K210" i="29"/>
  <c r="M261" i="29"/>
  <c r="M25" i="29"/>
  <c r="M66" i="29"/>
  <c r="K120" i="29"/>
  <c r="M117" i="29"/>
  <c r="M63" i="29"/>
  <c r="K261" i="29"/>
  <c r="K279" i="29"/>
  <c r="L117" i="29"/>
  <c r="L135" i="29"/>
  <c r="M246" i="29"/>
  <c r="C285" i="29"/>
  <c r="M102" i="29"/>
  <c r="L30" i="29"/>
  <c r="M174" i="29"/>
  <c r="K207" i="29"/>
  <c r="L264" i="29"/>
  <c r="K81" i="29"/>
  <c r="M151" i="29"/>
  <c r="K138" i="29"/>
  <c r="L192" i="29"/>
  <c r="M171" i="29"/>
  <c r="J33" i="29"/>
  <c r="K174" i="29"/>
  <c r="C195" i="29"/>
  <c r="M156" i="29"/>
  <c r="C105" i="29"/>
  <c r="L228" i="29"/>
  <c r="L223" i="29"/>
  <c r="K135" i="29"/>
  <c r="L261" i="29"/>
  <c r="M9" i="29"/>
  <c r="L99" i="29"/>
  <c r="M210" i="29"/>
  <c r="L282" i="29"/>
  <c r="C123" i="29"/>
  <c r="K243" i="29"/>
  <c r="K246" i="29"/>
  <c r="M45" i="29"/>
  <c r="M30" i="29"/>
  <c r="K189" i="29"/>
  <c r="C231" i="29"/>
  <c r="M43" i="29"/>
  <c r="L225" i="29"/>
  <c r="C159" i="29"/>
  <c r="L243" i="29"/>
  <c r="M225" i="29"/>
  <c r="L66" i="29"/>
  <c r="M279" i="29"/>
  <c r="L133" i="29"/>
  <c r="M138" i="29"/>
  <c r="M192" i="29"/>
  <c r="C51" i="29"/>
  <c r="C69" i="29"/>
  <c r="C249" i="29"/>
  <c r="M99" i="29"/>
  <c r="K63" i="29"/>
  <c r="M189" i="29"/>
  <c r="K282" i="29"/>
  <c r="J51" i="29"/>
  <c r="M169" i="29"/>
  <c r="L279" i="29"/>
  <c r="C267" i="29"/>
  <c r="M135" i="29"/>
  <c r="C33" i="29"/>
  <c r="C213" i="29"/>
  <c r="J159" i="29"/>
  <c r="L205" i="29"/>
  <c r="K48" i="29"/>
  <c r="K9" i="29"/>
  <c r="M153" i="29"/>
  <c r="L48" i="29"/>
  <c r="M207" i="29"/>
  <c r="K102" i="29"/>
  <c r="L207" i="29"/>
  <c r="M115" i="29"/>
  <c r="K225" i="29"/>
  <c r="K153" i="29"/>
  <c r="M97" i="29"/>
  <c r="K117" i="29"/>
  <c r="M61" i="29"/>
  <c r="K156" i="29"/>
  <c r="K171" i="29"/>
  <c r="M282" i="29"/>
  <c r="L138" i="29"/>
  <c r="M228" i="29"/>
  <c r="C87" i="29"/>
  <c r="K66" i="29"/>
  <c r="L81" i="29"/>
  <c r="L246" i="29"/>
  <c r="M81" i="29"/>
  <c r="L63" i="29"/>
  <c r="M259" i="29"/>
  <c r="L153" i="29"/>
  <c r="M133" i="29"/>
  <c r="L27" i="29"/>
  <c r="L171" i="29"/>
  <c r="M264" i="29"/>
  <c r="L189" i="29"/>
  <c r="L120" i="29"/>
  <c r="M243" i="29"/>
  <c r="L45" i="29"/>
  <c r="I258" i="29" l="1"/>
  <c r="H221" i="29"/>
  <c r="J221" i="29"/>
  <c r="H219" i="29"/>
  <c r="J211" i="29"/>
  <c r="M211" i="29" s="1"/>
  <c r="H166" i="29"/>
  <c r="I75" i="29"/>
  <c r="I79" i="29"/>
  <c r="H40" i="29"/>
  <c r="H183" i="29"/>
  <c r="H201" i="29"/>
  <c r="J203" i="29"/>
  <c r="H259" i="29"/>
  <c r="H273" i="29"/>
  <c r="I276" i="29"/>
  <c r="H112" i="29"/>
  <c r="I121" i="29"/>
  <c r="L121" i="29" s="1"/>
  <c r="H130" i="29"/>
  <c r="I22" i="29"/>
  <c r="H202" i="29"/>
  <c r="H131" i="29"/>
  <c r="I157" i="29"/>
  <c r="L157" i="29" s="1"/>
  <c r="J175" i="29"/>
  <c r="I184" i="29"/>
  <c r="J265" i="29"/>
  <c r="I21" i="29"/>
  <c r="H114" i="29"/>
  <c r="H129" i="29"/>
  <c r="I150" i="29"/>
  <c r="H4" i="29"/>
  <c r="I3" i="29"/>
  <c r="J103" i="29"/>
  <c r="I77" i="29"/>
  <c r="H82" i="29"/>
  <c r="I58" i="29"/>
  <c r="I24" i="29"/>
  <c r="J275" i="29"/>
  <c r="I274" i="29"/>
  <c r="H255" i="29"/>
  <c r="H257" i="29"/>
  <c r="I257" i="29"/>
  <c r="H262" i="29"/>
  <c r="I265" i="29"/>
  <c r="I238" i="29"/>
  <c r="J247" i="29"/>
  <c r="I229" i="29"/>
  <c r="H222" i="29"/>
  <c r="J229" i="29"/>
  <c r="H223" i="29"/>
  <c r="H226" i="29"/>
  <c r="I211" i="29"/>
  <c r="I185" i="29"/>
  <c r="J185" i="29"/>
  <c r="I186" i="29"/>
  <c r="I193" i="29"/>
  <c r="H165" i="29"/>
  <c r="H167" i="29"/>
  <c r="I167" i="29"/>
  <c r="I175" i="29"/>
  <c r="H148" i="29"/>
  <c r="H149" i="29"/>
  <c r="I139" i="29"/>
  <c r="H132" i="29"/>
  <c r="J139" i="29"/>
  <c r="J121" i="29"/>
  <c r="H111" i="29"/>
  <c r="H113" i="29"/>
  <c r="H115" i="29"/>
  <c r="I113" i="29"/>
  <c r="I93" i="29"/>
  <c r="I95" i="29"/>
  <c r="I103" i="29"/>
  <c r="H94" i="29"/>
  <c r="J77" i="29"/>
  <c r="I85" i="29"/>
  <c r="H76" i="29"/>
  <c r="I78" i="29"/>
  <c r="H61" i="29"/>
  <c r="I59" i="29"/>
  <c r="I57" i="29"/>
  <c r="H60" i="29"/>
  <c r="J67" i="29"/>
  <c r="H43" i="29"/>
  <c r="I42" i="29"/>
  <c r="H277" i="29"/>
  <c r="H283" i="29"/>
  <c r="I283" i="29"/>
  <c r="H237" i="29"/>
  <c r="H239" i="29"/>
  <c r="I239" i="29"/>
  <c r="H241" i="29"/>
  <c r="H247" i="29"/>
  <c r="H204" i="29"/>
  <c r="H205" i="29"/>
  <c r="H187" i="29"/>
  <c r="H193" i="29"/>
  <c r="H168" i="29"/>
  <c r="H169" i="29"/>
  <c r="J161" i="29"/>
  <c r="I149" i="29"/>
  <c r="H151" i="29"/>
  <c r="H157" i="29"/>
  <c r="H133" i="29"/>
  <c r="H96" i="29"/>
  <c r="H97" i="29"/>
  <c r="H85" i="29"/>
  <c r="H59" i="29"/>
  <c r="H67" i="29"/>
  <c r="J53" i="29"/>
  <c r="H39" i="29"/>
  <c r="H41" i="29"/>
  <c r="I41" i="29"/>
  <c r="H49" i="29"/>
  <c r="I49" i="29"/>
  <c r="J35" i="29"/>
  <c r="H23" i="29"/>
  <c r="I23" i="29"/>
  <c r="H25" i="29"/>
  <c r="H31" i="29"/>
  <c r="I31" i="29"/>
  <c r="J13" i="29"/>
  <c r="M13" i="29" s="1"/>
  <c r="J5" i="29"/>
  <c r="H10" i="29"/>
  <c r="H6" i="29"/>
  <c r="I5" i="29"/>
  <c r="H7" i="29"/>
  <c r="H13" i="29"/>
  <c r="I13" i="29"/>
  <c r="M223" i="29"/>
  <c r="J213" i="29"/>
  <c r="M205" i="29"/>
  <c r="J177" i="29"/>
  <c r="J267" i="29"/>
  <c r="H123" i="29"/>
  <c r="K277" i="29"/>
  <c r="K12" i="29"/>
  <c r="I51" i="29"/>
  <c r="H33" i="29"/>
  <c r="I105" i="29"/>
  <c r="L79" i="29"/>
  <c r="I69" i="29"/>
  <c r="L115" i="29"/>
  <c r="H267" i="29"/>
  <c r="M79" i="29"/>
  <c r="M159" i="29"/>
  <c r="L259" i="29"/>
  <c r="K25" i="29"/>
  <c r="K228" i="29"/>
  <c r="K115" i="29"/>
  <c r="H105" i="29"/>
  <c r="H51" i="29"/>
  <c r="L25" i="29"/>
  <c r="M7" i="29"/>
  <c r="I195" i="29"/>
  <c r="H249" i="29"/>
  <c r="H159" i="29"/>
  <c r="I15" i="29"/>
  <c r="L97" i="29"/>
  <c r="K84" i="29"/>
  <c r="J69" i="29"/>
  <c r="L151" i="29"/>
  <c r="J285" i="29"/>
  <c r="M51" i="29"/>
  <c r="H195" i="29"/>
  <c r="H15" i="29"/>
  <c r="I285" i="29"/>
  <c r="K133" i="29"/>
  <c r="I87" i="29"/>
  <c r="K43" i="29"/>
  <c r="H177" i="29"/>
  <c r="H285" i="29"/>
  <c r="H231" i="29"/>
  <c r="M277" i="29"/>
  <c r="I159" i="29"/>
  <c r="H213" i="29"/>
  <c r="K61" i="29"/>
  <c r="L241" i="29"/>
  <c r="H69" i="29"/>
  <c r="K241" i="29"/>
  <c r="M33" i="29"/>
  <c r="J141" i="29"/>
  <c r="K169" i="29"/>
  <c r="J249" i="29"/>
  <c r="J195" i="29"/>
  <c r="M187" i="29"/>
  <c r="I249" i="29"/>
  <c r="H87" i="29"/>
  <c r="L7" i="29"/>
  <c r="K223" i="29"/>
  <c r="L169" i="29"/>
  <c r="J123" i="29"/>
  <c r="I267" i="29"/>
  <c r="K97" i="29"/>
  <c r="J87" i="29"/>
  <c r="K7" i="29"/>
  <c r="K187" i="29"/>
  <c r="I33" i="29"/>
  <c r="K264" i="29"/>
  <c r="J231" i="29"/>
  <c r="M213" i="29"/>
  <c r="L61" i="29"/>
  <c r="I231" i="29"/>
  <c r="J105" i="29"/>
  <c r="L187" i="29"/>
  <c r="L43" i="29"/>
  <c r="J15" i="29"/>
  <c r="I177" i="29"/>
  <c r="K79" i="29"/>
  <c r="I123" i="29"/>
  <c r="I213" i="29"/>
  <c r="K259" i="29"/>
  <c r="H141" i="29"/>
  <c r="L277" i="29"/>
  <c r="K205" i="29"/>
  <c r="I141" i="29"/>
  <c r="K151" i="29"/>
  <c r="J269" i="29" l="1"/>
  <c r="J179" i="29"/>
  <c r="J215" i="29"/>
  <c r="M265" i="29"/>
  <c r="M175" i="29"/>
  <c r="M53" i="29"/>
  <c r="J107" i="29"/>
  <c r="M103" i="29"/>
  <c r="M35" i="29"/>
  <c r="M215" i="29"/>
  <c r="M161" i="29"/>
  <c r="J287" i="29"/>
  <c r="I269" i="29"/>
  <c r="H269" i="29"/>
  <c r="L265" i="29"/>
  <c r="J251" i="29"/>
  <c r="M247" i="29"/>
  <c r="I233" i="29"/>
  <c r="H233" i="29"/>
  <c r="J233" i="29"/>
  <c r="L229" i="29"/>
  <c r="M229" i="29"/>
  <c r="I215" i="29"/>
  <c r="L211" i="29"/>
  <c r="J197" i="29"/>
  <c r="I197" i="29"/>
  <c r="L193" i="29"/>
  <c r="I179" i="29"/>
  <c r="L175" i="29"/>
  <c r="J143" i="29"/>
  <c r="I143" i="29"/>
  <c r="M139" i="29"/>
  <c r="L139" i="29"/>
  <c r="J125" i="29"/>
  <c r="H125" i="29"/>
  <c r="I125" i="29"/>
  <c r="M121" i="29"/>
  <c r="I107" i="29"/>
  <c r="L103" i="29"/>
  <c r="I89" i="29"/>
  <c r="J89" i="29"/>
  <c r="L85" i="29"/>
  <c r="I71" i="29"/>
  <c r="J71" i="29"/>
  <c r="M67" i="29"/>
  <c r="I287" i="29"/>
  <c r="H287" i="29"/>
  <c r="L283" i="29"/>
  <c r="K283" i="29"/>
  <c r="H251" i="29"/>
  <c r="I251" i="29"/>
  <c r="K247" i="29"/>
  <c r="H215" i="29"/>
  <c r="H197" i="29"/>
  <c r="K193" i="29"/>
  <c r="H179" i="29"/>
  <c r="H161" i="29"/>
  <c r="I161" i="29"/>
  <c r="K157" i="29"/>
  <c r="H143" i="29"/>
  <c r="H107" i="29"/>
  <c r="H89" i="29"/>
  <c r="K85" i="29"/>
  <c r="H71" i="29"/>
  <c r="K67" i="29"/>
  <c r="I53" i="29"/>
  <c r="H53" i="29"/>
  <c r="L49" i="29"/>
  <c r="K49" i="29"/>
  <c r="I35" i="29"/>
  <c r="H35" i="29"/>
  <c r="L31" i="29"/>
  <c r="K31" i="29"/>
  <c r="J17" i="29"/>
  <c r="H17" i="29"/>
  <c r="I17" i="29"/>
  <c r="K13" i="29"/>
  <c r="L13" i="29"/>
  <c r="M267" i="29"/>
  <c r="M177" i="29"/>
  <c r="L51" i="29"/>
  <c r="M105" i="29"/>
  <c r="K123" i="29"/>
  <c r="L285" i="29"/>
  <c r="L213" i="29"/>
  <c r="L141" i="29"/>
  <c r="K195" i="29"/>
  <c r="L33" i="29"/>
  <c r="K69" i="29"/>
  <c r="L87" i="29"/>
  <c r="L177" i="29"/>
  <c r="L105" i="29"/>
  <c r="M87" i="29"/>
  <c r="L69" i="29"/>
  <c r="M69" i="29"/>
  <c r="K51" i="29"/>
  <c r="M231" i="29"/>
  <c r="K15" i="29"/>
  <c r="L195" i="29"/>
  <c r="L249" i="29"/>
  <c r="L267" i="29"/>
  <c r="K213" i="29"/>
  <c r="M195" i="29"/>
  <c r="K285" i="29"/>
  <c r="K141" i="29"/>
  <c r="K33" i="29"/>
  <c r="K105" i="29"/>
  <c r="M141" i="29"/>
  <c r="L231" i="29"/>
  <c r="K267" i="29"/>
  <c r="K159" i="29"/>
  <c r="K249" i="29"/>
  <c r="L159" i="29"/>
  <c r="K231" i="29"/>
  <c r="M123" i="29"/>
  <c r="M249" i="29"/>
  <c r="M285" i="29"/>
  <c r="K87" i="29"/>
  <c r="L15" i="29"/>
  <c r="M15" i="29"/>
  <c r="L123" i="29"/>
  <c r="K177" i="29"/>
  <c r="M179" i="29" l="1"/>
  <c r="M269" i="29"/>
  <c r="M17" i="29"/>
  <c r="M107" i="29"/>
  <c r="L125" i="29"/>
  <c r="L251" i="29"/>
  <c r="M287" i="29"/>
  <c r="K179" i="29"/>
  <c r="K107" i="29"/>
  <c r="K269" i="29"/>
  <c r="M89" i="29"/>
  <c r="M197" i="29"/>
  <c r="K143" i="29"/>
  <c r="L161" i="29"/>
  <c r="K215" i="29"/>
  <c r="K125" i="29"/>
  <c r="K233" i="29"/>
  <c r="L71" i="29"/>
  <c r="L269" i="29"/>
  <c r="M251" i="29"/>
  <c r="M233" i="29"/>
  <c r="L233" i="29"/>
  <c r="L215" i="29"/>
  <c r="L197" i="29"/>
  <c r="L179" i="29"/>
  <c r="L143" i="29"/>
  <c r="M143" i="29"/>
  <c r="M125" i="29"/>
  <c r="L107" i="29"/>
  <c r="L89" i="29"/>
  <c r="M71" i="29"/>
  <c r="K287" i="29"/>
  <c r="L287" i="29"/>
  <c r="K251" i="29"/>
  <c r="K197" i="29"/>
  <c r="K161" i="29"/>
  <c r="K89" i="29"/>
  <c r="K71" i="29"/>
  <c r="K53" i="29"/>
  <c r="L53" i="29"/>
  <c r="K35" i="29"/>
  <c r="L35" i="29"/>
  <c r="K17" i="29"/>
  <c r="L17" i="29"/>
</calcChain>
</file>

<file path=xl/sharedStrings.xml><?xml version="1.0" encoding="utf-8"?>
<sst xmlns="http://schemas.openxmlformats.org/spreadsheetml/2006/main" count="1072" uniqueCount="57">
  <si>
    <t>Receiver</t>
  </si>
  <si>
    <t>Leq/dB(A)</t>
  </si>
  <si>
    <t>Source</t>
  </si>
  <si>
    <t>Leq dB(A)</t>
  </si>
  <si>
    <t>2 HRV engine Lwpm</t>
  </si>
  <si>
    <t>2 HRV exhaust Lwpm</t>
  </si>
  <si>
    <t>2 LRV engine Lwpm</t>
  </si>
  <si>
    <t>2 MRV Engine Lwpm</t>
  </si>
  <si>
    <t>2 MRV Exhaust Lwpm</t>
  </si>
  <si>
    <t>3 Garbage truck engine Lwpm</t>
  </si>
  <si>
    <t>3 Garbage truck exhaust Lwpm</t>
  </si>
  <si>
    <t>Day</t>
  </si>
  <si>
    <t>Evening</t>
  </si>
  <si>
    <t>Night</t>
  </si>
  <si>
    <t>DAY</t>
  </si>
  <si>
    <t>EVENING</t>
  </si>
  <si>
    <t>NIGHT</t>
  </si>
  <si>
    <t>DELIVERY</t>
  </si>
  <si>
    <t>WASTE</t>
  </si>
  <si>
    <t>MECH</t>
  </si>
  <si>
    <t>Limit</t>
  </si>
  <si>
    <t>Margin</t>
  </si>
  <si>
    <t>16 (assumed) Bridge Street</t>
  </si>
  <si>
    <t>2 Semi-Trailer Engine Lwpm</t>
  </si>
  <si>
    <t>2 Semi Trailer Exhaust Lwpm</t>
  </si>
  <si>
    <t>3 Bin Emptying (Regular)</t>
  </si>
  <si>
    <t>4 Tyre Inflator  Leq</t>
  </si>
  <si>
    <t>14 (assumed) Bridge Street</t>
  </si>
  <si>
    <t>2/55 Goomalibee Street</t>
  </si>
  <si>
    <t>3/55 Goomalibee Street</t>
  </si>
  <si>
    <t>7/12 Bridge Street</t>
  </si>
  <si>
    <t>1/55 Goomalibee Street</t>
  </si>
  <si>
    <t>3/12 Bridge Street</t>
  </si>
  <si>
    <t>22 Bridge Street (commercial)</t>
  </si>
  <si>
    <t>24 Bridge Street</t>
  </si>
  <si>
    <t>58 Goomalibee Street</t>
  </si>
  <si>
    <t>56 Goomalibee Street</t>
  </si>
  <si>
    <t>6/12 Bridge Street</t>
  </si>
  <si>
    <t>Avondel Motor Inn (21 Bridge Street W)</t>
  </si>
  <si>
    <t>1/12 Bridge Street</t>
  </si>
  <si>
    <t>54 Goomalibee Street</t>
  </si>
  <si>
    <t>52 Goomalibee Street</t>
  </si>
  <si>
    <t>FUEL</t>
  </si>
  <si>
    <t>COMP</t>
  </si>
  <si>
    <t>Lmax dB(A)</t>
  </si>
  <si>
    <t>A dB</t>
  </si>
  <si>
    <t>Fl</t>
  </si>
  <si>
    <t>/dB(A)</t>
  </si>
  <si>
    <t>Lmax/dB(A)</t>
  </si>
  <si>
    <t>Source group</t>
  </si>
  <si>
    <t>Source type</t>
  </si>
  <si>
    <t>Tr. lane</t>
  </si>
  <si>
    <t>GF</t>
  </si>
  <si>
    <t>Default industrial noise</t>
  </si>
  <si>
    <t>Line</t>
  </si>
  <si>
    <t>Point</t>
  </si>
  <si>
    <t>Rec ObjID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</si>
</sst>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0" fontId="0" fillId="0" borderId="0" xfId="0"/>
    <xf numFmtId="164" fontId="2" fillId="0" borderId="0" xfId="0" applyNumberFormat="1" applyFont="1"/>
    <xf numFmtId="1" fontId="0" fillId="0" borderId="0" xfId="0" applyNumberForma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" fontId="0" fillId="0" borderId="0" xfId="0" applyNumberFormat="1"/>
    <xf numFmtId="0" fontId="0" fillId="0" borderId="2" xfId="0" applyBorder="1"/>
    <xf numFmtId="0" fontId="2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8" xfId="0" applyBorder="1"/>
    <xf numFmtId="0" fontId="0" fillId="0" borderId="6" xfId="0" applyBorder="1"/>
    <xf numFmtId="0" fontId="0" fillId="0" borderId="1" xfId="0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1" fillId="0" borderId="7" xfId="0" applyFont="1" applyBorder="1"/>
    <xf numFmtId="164" fontId="3" fillId="0" borderId="8" xfId="0" applyNumberFormat="1" applyFont="1" applyBorder="1"/>
    <xf numFmtId="0" fontId="0" fillId="0" borderId="4" xfId="0" applyBorder="1"/>
    <xf numFmtId="0" fontId="0" fillId="2" borderId="0" xfId="0" applyFill="1"/>
    <xf numFmtId="0" fontId="2" fillId="0" borderId="8" xfId="0" applyFont="1" applyBorder="1"/>
    <xf numFmtId="1" fontId="0" fillId="0" borderId="9" xfId="0" applyNumberFormat="1" applyBorder="1"/>
    <xf numFmtId="1" fontId="0" fillId="0" borderId="10" xfId="0" applyNumberFormat="1" applyBorder="1"/>
    <xf numFmtId="0" fontId="0" fillId="0" borderId="11" xfId="0" applyBorder="1"/>
    <xf numFmtId="1" fontId="0" fillId="3" borderId="0" xfId="0" applyNumberFormat="1" applyFill="1"/>
    <xf numFmtId="0" fontId="0" fillId="3" borderId="6" xfId="0" applyFill="1" applyBorder="1"/>
    <xf numFmtId="164" fontId="3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art/Documents/Acoustic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_factors"/>
      <sheetName val="2250_Headers"/>
      <sheetName val="BNC"/>
      <sheetName val="Logger_Summary"/>
      <sheetName val="infos"/>
      <sheetName val="octave"/>
      <sheetName val="3rd octave"/>
      <sheetName val="Oros_Summary"/>
      <sheetName val="Settings"/>
      <sheetName val="Sheet3"/>
      <sheetName val="Sheet2"/>
      <sheetName val="Sheet1"/>
    </sheetNames>
    <definedNames>
      <definedName name="dbadd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6060-47C2-45BF-8B65-4146DCA4165E}">
  <dimension ref="A2:AC433"/>
  <sheetViews>
    <sheetView tabSelected="1" zoomScaleNormal="100" workbookViewId="0">
      <selection activeCell="H3" sqref="H3:H4"/>
    </sheetView>
  </sheetViews>
  <sheetFormatPr defaultRowHeight="15" x14ac:dyDescent="0.25"/>
  <cols>
    <col min="1" max="1" width="25.140625" style="3" bestFit="1" customWidth="1"/>
    <col min="2" max="2" width="28.28515625" style="3" bestFit="1" customWidth="1"/>
    <col min="3" max="16384" width="9.140625" style="3"/>
  </cols>
  <sheetData>
    <row r="2" spans="1:29" x14ac:dyDescent="0.25">
      <c r="A2" s="6" t="s">
        <v>0</v>
      </c>
      <c r="B2" s="6" t="s">
        <v>3</v>
      </c>
      <c r="C2" s="6" t="s">
        <v>3</v>
      </c>
      <c r="D2" s="7" t="s">
        <v>11</v>
      </c>
      <c r="E2" s="7" t="s">
        <v>12</v>
      </c>
      <c r="F2" s="7" t="s">
        <v>13</v>
      </c>
      <c r="G2" s="7"/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N2" s="24"/>
      <c r="P2" s="3" t="s">
        <v>0</v>
      </c>
      <c r="Q2" s="3" t="s">
        <v>56</v>
      </c>
      <c r="R2" s="3" t="s">
        <v>46</v>
      </c>
      <c r="S2" s="3" t="s">
        <v>47</v>
      </c>
      <c r="T2" s="3" t="s">
        <v>1</v>
      </c>
      <c r="U2" s="3" t="s">
        <v>48</v>
      </c>
      <c r="W2" s="3" t="s">
        <v>2</v>
      </c>
      <c r="X2" s="3" t="s">
        <v>49</v>
      </c>
      <c r="Y2" s="3" t="s">
        <v>50</v>
      </c>
      <c r="Z2" s="3" t="s">
        <v>51</v>
      </c>
      <c r="AA2" s="3" t="s">
        <v>3</v>
      </c>
      <c r="AB2" s="3" t="s">
        <v>44</v>
      </c>
      <c r="AC2" s="3" t="s">
        <v>45</v>
      </c>
    </row>
    <row r="3" spans="1:29" x14ac:dyDescent="0.25">
      <c r="A3" s="3" t="str">
        <f>P3</f>
        <v>2/55 Goomalibee Street</v>
      </c>
      <c r="B3" s="3" t="str">
        <f>W3</f>
        <v>2 HRV engine Lwpm</v>
      </c>
      <c r="C3" s="3">
        <f>AA3</f>
        <v>34.200000000000003</v>
      </c>
      <c r="D3" s="3">
        <v>2</v>
      </c>
      <c r="E3" s="3">
        <v>2</v>
      </c>
      <c r="F3" s="3">
        <v>2</v>
      </c>
      <c r="H3" s="1">
        <f>$C3+D3</f>
        <v>36.200000000000003</v>
      </c>
      <c r="I3" s="2">
        <f t="shared" ref="I3:J7" si="0">$C3+E3</f>
        <v>36.200000000000003</v>
      </c>
      <c r="J3" s="2"/>
      <c r="K3" s="9"/>
      <c r="L3" s="9"/>
      <c r="M3" s="9"/>
      <c r="N3" s="10"/>
      <c r="P3" s="3" t="s">
        <v>28</v>
      </c>
      <c r="Q3" s="3">
        <v>127</v>
      </c>
      <c r="R3" s="3" t="s">
        <v>52</v>
      </c>
      <c r="T3" s="3">
        <v>63.1</v>
      </c>
      <c r="U3" s="3">
        <v>69.900000000000006</v>
      </c>
      <c r="W3" s="3" t="s">
        <v>4</v>
      </c>
      <c r="X3" s="3" t="s">
        <v>53</v>
      </c>
      <c r="Y3" s="3" t="s">
        <v>54</v>
      </c>
      <c r="AA3" s="3">
        <v>34.200000000000003</v>
      </c>
      <c r="AB3" s="3">
        <v>65.900000000000006</v>
      </c>
      <c r="AC3" s="3">
        <v>0</v>
      </c>
    </row>
    <row r="4" spans="1:29" x14ac:dyDescent="0.25">
      <c r="B4" s="3" t="str">
        <f t="shared" ref="B4:B13" si="1">W4</f>
        <v>2 HRV exhaust Lwpm</v>
      </c>
      <c r="C4" s="3">
        <f t="shared" ref="C4:C13" si="2">AA4</f>
        <v>33.799999999999997</v>
      </c>
      <c r="D4" s="3">
        <v>2</v>
      </c>
      <c r="E4" s="3">
        <v>2</v>
      </c>
      <c r="F4" s="3">
        <v>2</v>
      </c>
      <c r="H4" s="14">
        <f t="shared" ref="H4:J13" si="3">$C4+D4</f>
        <v>35.799999999999997</v>
      </c>
      <c r="I4" s="8">
        <f t="shared" si="0"/>
        <v>35.799999999999997</v>
      </c>
      <c r="J4" s="8"/>
      <c r="K4" s="8"/>
      <c r="L4" s="8"/>
      <c r="M4" s="8"/>
      <c r="N4" s="15"/>
      <c r="W4" s="3" t="s">
        <v>5</v>
      </c>
      <c r="X4" s="3" t="s">
        <v>53</v>
      </c>
      <c r="Y4" s="3" t="s">
        <v>54</v>
      </c>
      <c r="AA4" s="3">
        <v>33.799999999999997</v>
      </c>
      <c r="AC4" s="3">
        <v>0</v>
      </c>
    </row>
    <row r="5" spans="1:29" x14ac:dyDescent="0.25">
      <c r="B5" s="3" t="str">
        <f t="shared" si="1"/>
        <v>2 LRV engine Lwpm</v>
      </c>
      <c r="C5" s="3">
        <f t="shared" si="2"/>
        <v>25.8</v>
      </c>
      <c r="D5" s="3">
        <v>2</v>
      </c>
      <c r="E5" s="3">
        <v>2</v>
      </c>
      <c r="F5" s="3">
        <v>2</v>
      </c>
      <c r="H5" s="14">
        <f t="shared" si="3"/>
        <v>27.8</v>
      </c>
      <c r="I5" s="8">
        <f t="shared" si="0"/>
        <v>27.8</v>
      </c>
      <c r="J5" s="8">
        <f t="shared" si="0"/>
        <v>27.8</v>
      </c>
      <c r="N5" s="25"/>
      <c r="W5" s="3" t="s">
        <v>6</v>
      </c>
      <c r="X5" s="3" t="s">
        <v>53</v>
      </c>
      <c r="Y5" s="3" t="s">
        <v>54</v>
      </c>
      <c r="AA5" s="3">
        <v>25.8</v>
      </c>
      <c r="AB5" s="3">
        <v>50.6</v>
      </c>
      <c r="AC5" s="3">
        <v>0</v>
      </c>
    </row>
    <row r="6" spans="1:29" x14ac:dyDescent="0.25">
      <c r="B6" s="3" t="str">
        <f t="shared" si="1"/>
        <v>2 MRV Engine Lwpm</v>
      </c>
      <c r="C6" s="3">
        <f t="shared" si="2"/>
        <v>32.200000000000003</v>
      </c>
      <c r="D6" s="3">
        <v>2</v>
      </c>
      <c r="E6" s="3">
        <v>2</v>
      </c>
      <c r="F6" s="3">
        <v>2</v>
      </c>
      <c r="H6" s="14">
        <f t="shared" si="3"/>
        <v>34.200000000000003</v>
      </c>
      <c r="I6" s="8">
        <f t="shared" si="0"/>
        <v>34.200000000000003</v>
      </c>
      <c r="J6" s="8"/>
      <c r="N6" s="15"/>
      <c r="W6" s="3" t="s">
        <v>7</v>
      </c>
      <c r="X6" s="3" t="s">
        <v>53</v>
      </c>
      <c r="Y6" s="3" t="s">
        <v>54</v>
      </c>
      <c r="AA6" s="3">
        <v>32.200000000000003</v>
      </c>
      <c r="AB6" s="3">
        <v>63.9</v>
      </c>
      <c r="AC6" s="3">
        <v>0</v>
      </c>
    </row>
    <row r="7" spans="1:29" x14ac:dyDescent="0.25">
      <c r="B7" s="3" t="str">
        <f t="shared" si="1"/>
        <v>2 MRV Exhaust Lwpm</v>
      </c>
      <c r="C7" s="3">
        <f t="shared" si="2"/>
        <v>31.8</v>
      </c>
      <c r="D7" s="3">
        <v>2</v>
      </c>
      <c r="E7" s="3">
        <v>2</v>
      </c>
      <c r="F7" s="3">
        <v>2</v>
      </c>
      <c r="H7" s="11">
        <f t="shared" si="3"/>
        <v>33.799999999999997</v>
      </c>
      <c r="I7" s="12">
        <f t="shared" si="0"/>
        <v>33.799999999999997</v>
      </c>
      <c r="J7" s="12"/>
      <c r="K7" s="12">
        <f>[1]!dbadd(H3:H7)</f>
        <v>41.336106981766783</v>
      </c>
      <c r="L7" s="12">
        <f>[1]!dbadd(I3:I7)</f>
        <v>41.336106981766783</v>
      </c>
      <c r="M7" s="12">
        <f>[1]!dbadd(J3:J7)</f>
        <v>27.800000000000004</v>
      </c>
      <c r="N7" s="13" t="s">
        <v>17</v>
      </c>
      <c r="W7" s="3" t="s">
        <v>8</v>
      </c>
      <c r="X7" s="3" t="s">
        <v>53</v>
      </c>
      <c r="Y7" s="3" t="s">
        <v>54</v>
      </c>
      <c r="AA7" s="3">
        <v>31.8</v>
      </c>
      <c r="AC7" s="3">
        <v>0</v>
      </c>
    </row>
    <row r="8" spans="1:29" x14ac:dyDescent="0.25">
      <c r="B8" s="3" t="str">
        <f t="shared" si="1"/>
        <v>2 Semi-Trailer Engine Lwpm</v>
      </c>
      <c r="C8" s="3">
        <f t="shared" si="2"/>
        <v>38.1</v>
      </c>
      <c r="D8" s="3">
        <v>2</v>
      </c>
      <c r="E8" s="3">
        <v>2</v>
      </c>
      <c r="F8" s="3">
        <v>2</v>
      </c>
      <c r="H8" s="14">
        <f t="shared" si="3"/>
        <v>40.1</v>
      </c>
      <c r="I8" s="8"/>
      <c r="J8" s="8"/>
      <c r="N8" s="16"/>
      <c r="W8" s="3" t="s">
        <v>23</v>
      </c>
      <c r="X8" s="3" t="s">
        <v>53</v>
      </c>
      <c r="Y8" s="3" t="s">
        <v>54</v>
      </c>
      <c r="AA8" s="3">
        <v>38.1</v>
      </c>
      <c r="AB8" s="3">
        <v>68.3</v>
      </c>
      <c r="AC8" s="3">
        <v>0</v>
      </c>
    </row>
    <row r="9" spans="1:29" x14ac:dyDescent="0.25">
      <c r="B9" s="3" t="str">
        <f t="shared" si="1"/>
        <v>2 Semi Trailer Exhaust Lwpm</v>
      </c>
      <c r="C9" s="3">
        <f t="shared" si="2"/>
        <v>34.1</v>
      </c>
      <c r="D9" s="3">
        <v>2</v>
      </c>
      <c r="E9" s="3">
        <v>2</v>
      </c>
      <c r="F9" s="3">
        <v>2</v>
      </c>
      <c r="H9" s="11">
        <f t="shared" si="3"/>
        <v>36.1</v>
      </c>
      <c r="I9" s="12"/>
      <c r="J9" s="12"/>
      <c r="K9" s="12">
        <f>[1]!dbadd(H8:H9)</f>
        <v>41.555404631092934</v>
      </c>
      <c r="L9" s="12">
        <f>[1]!dbadd(I8:I9)</f>
        <v>0</v>
      </c>
      <c r="M9" s="12">
        <f>[1]!dbadd(J8:J9)</f>
        <v>0</v>
      </c>
      <c r="N9" s="13" t="s">
        <v>42</v>
      </c>
      <c r="W9" s="3" t="s">
        <v>24</v>
      </c>
      <c r="X9" s="3" t="s">
        <v>53</v>
      </c>
      <c r="Y9" s="3" t="s">
        <v>54</v>
      </c>
      <c r="AA9" s="3">
        <v>34.1</v>
      </c>
      <c r="AC9" s="3">
        <v>0</v>
      </c>
    </row>
    <row r="10" spans="1:29" x14ac:dyDescent="0.25">
      <c r="B10" s="3" t="str">
        <f t="shared" si="1"/>
        <v>3 Bin Emptying (Regular)</v>
      </c>
      <c r="C10" s="3">
        <f t="shared" si="2"/>
        <v>63</v>
      </c>
      <c r="D10" s="8">
        <f>10*LOG(1/30)</f>
        <v>-14.771212547196624</v>
      </c>
      <c r="E10" s="8">
        <f>10*LOG(1/30)</f>
        <v>-14.771212547196624</v>
      </c>
      <c r="F10" s="8">
        <f>10*LOG(1/30)</f>
        <v>-14.771212547196624</v>
      </c>
      <c r="H10" s="1">
        <f t="shared" si="3"/>
        <v>48.228787452803374</v>
      </c>
      <c r="I10" s="8"/>
      <c r="J10" s="2"/>
      <c r="K10" s="9"/>
      <c r="L10" s="9"/>
      <c r="M10" s="9"/>
      <c r="N10" s="10"/>
      <c r="W10" s="3" t="s">
        <v>25</v>
      </c>
      <c r="X10" s="3" t="s">
        <v>53</v>
      </c>
      <c r="Y10" s="3" t="s">
        <v>55</v>
      </c>
      <c r="AA10" s="3">
        <v>63</v>
      </c>
      <c r="AC10" s="3">
        <v>0</v>
      </c>
    </row>
    <row r="11" spans="1:29" x14ac:dyDescent="0.25">
      <c r="B11" s="3" t="str">
        <f t="shared" si="1"/>
        <v>3 Garbage truck engine Lwpm</v>
      </c>
      <c r="C11" s="3">
        <f t="shared" si="2"/>
        <v>36.5</v>
      </c>
      <c r="D11" s="3">
        <v>2</v>
      </c>
      <c r="E11" s="3">
        <v>2</v>
      </c>
      <c r="F11" s="3">
        <v>2</v>
      </c>
      <c r="H11" s="14">
        <f t="shared" si="3"/>
        <v>38.5</v>
      </c>
      <c r="I11" s="8"/>
      <c r="J11" s="8"/>
      <c r="N11" s="16"/>
      <c r="W11" s="3" t="s">
        <v>9</v>
      </c>
      <c r="X11" s="3" t="s">
        <v>53</v>
      </c>
      <c r="Y11" s="3" t="s">
        <v>54</v>
      </c>
      <c r="AA11" s="3">
        <v>36.5</v>
      </c>
      <c r="AB11" s="3">
        <v>69.900000000000006</v>
      </c>
      <c r="AC11" s="3">
        <v>0</v>
      </c>
    </row>
    <row r="12" spans="1:29" x14ac:dyDescent="0.25">
      <c r="B12" s="3" t="str">
        <f t="shared" si="1"/>
        <v>3 Garbage truck exhaust Lwpm</v>
      </c>
      <c r="C12" s="3">
        <f t="shared" si="2"/>
        <v>36.200000000000003</v>
      </c>
      <c r="D12" s="3">
        <v>2</v>
      </c>
      <c r="E12" s="3">
        <v>2</v>
      </c>
      <c r="F12" s="3">
        <v>2</v>
      </c>
      <c r="H12" s="11">
        <f t="shared" si="3"/>
        <v>38.200000000000003</v>
      </c>
      <c r="I12" s="12"/>
      <c r="J12" s="12"/>
      <c r="K12" s="12">
        <f>[1]!dbadd(H10:H12)</f>
        <v>49.041480290750236</v>
      </c>
      <c r="L12" s="12">
        <f>[1]!dbadd(I10:I12)</f>
        <v>0</v>
      </c>
      <c r="M12" s="12">
        <f>[1]!dbadd(J10:J12)</f>
        <v>0</v>
      </c>
      <c r="N12" s="17" t="s">
        <v>18</v>
      </c>
      <c r="W12" s="3" t="s">
        <v>10</v>
      </c>
      <c r="X12" s="3" t="s">
        <v>53</v>
      </c>
      <c r="Y12" s="3" t="s">
        <v>54</v>
      </c>
      <c r="AA12" s="3">
        <v>36.200000000000003</v>
      </c>
      <c r="AC12" s="3">
        <v>0</v>
      </c>
    </row>
    <row r="13" spans="1:29" x14ac:dyDescent="0.25">
      <c r="B13" s="3" t="str">
        <f t="shared" si="1"/>
        <v>4 Tyre Inflator  Leq</v>
      </c>
      <c r="C13" s="3">
        <f t="shared" si="2"/>
        <v>33.700000000000003</v>
      </c>
      <c r="D13" s="5">
        <f>10*LOG(7/30)</f>
        <v>-6.3202321470540559</v>
      </c>
      <c r="E13" s="5">
        <f>10*LOG(7/30)</f>
        <v>-6.3202321470540559</v>
      </c>
      <c r="F13" s="5">
        <f>10*LOG(5/30)</f>
        <v>-7.7815125038364368</v>
      </c>
      <c r="H13" s="26">
        <f t="shared" si="3"/>
        <v>27.379767852945946</v>
      </c>
      <c r="I13" s="27">
        <f t="shared" si="3"/>
        <v>27.379767852945946</v>
      </c>
      <c r="J13" s="27">
        <f t="shared" si="3"/>
        <v>25.918487496163564</v>
      </c>
      <c r="K13" s="27">
        <f>H13</f>
        <v>27.379767852945946</v>
      </c>
      <c r="L13" s="27">
        <f t="shared" ref="L13:M13" si="4">I13</f>
        <v>27.379767852945946</v>
      </c>
      <c r="M13" s="27">
        <f t="shared" si="4"/>
        <v>25.918487496163564</v>
      </c>
      <c r="N13" s="28" t="s">
        <v>43</v>
      </c>
      <c r="W13" s="3" t="s">
        <v>26</v>
      </c>
      <c r="X13" s="3" t="s">
        <v>53</v>
      </c>
      <c r="Y13" s="3" t="s">
        <v>55</v>
      </c>
      <c r="AA13" s="3">
        <v>33.700000000000003</v>
      </c>
      <c r="AC13" s="3">
        <v>0</v>
      </c>
    </row>
    <row r="14" spans="1:29" x14ac:dyDescent="0.25">
      <c r="H14" s="14"/>
      <c r="I14" s="8"/>
      <c r="J14" s="8"/>
      <c r="K14" s="29">
        <v>34</v>
      </c>
      <c r="L14" s="29">
        <v>34</v>
      </c>
      <c r="M14" s="29">
        <v>34</v>
      </c>
      <c r="N14" s="30" t="s">
        <v>19</v>
      </c>
    </row>
    <row r="15" spans="1:29" x14ac:dyDescent="0.25">
      <c r="C15" s="4">
        <f>[1]!dbadd(C3:C14)</f>
        <v>63.061786322885055</v>
      </c>
      <c r="G15" s="18"/>
      <c r="H15" s="19">
        <f>[1]!dbadd(H3:H14)</f>
        <v>50.360341430322279</v>
      </c>
      <c r="I15" s="19">
        <f>[1]!dbadd(I3:I14)</f>
        <v>41.507329602676009</v>
      </c>
      <c r="J15" s="19">
        <f>[1]!dbadd(J3:J14)</f>
        <v>29.970648650501701</v>
      </c>
      <c r="K15" s="19">
        <f>[1]!dbadd(K3:K14)</f>
        <v>50.459602208723453</v>
      </c>
      <c r="L15" s="19">
        <f>[1]!dbadd(L3:L14)</f>
        <v>42.217563597071518</v>
      </c>
      <c r="M15" s="20">
        <f>[1]!dbadd(M3:M14)</f>
        <v>35.449544425125183</v>
      </c>
    </row>
    <row r="16" spans="1:29" x14ac:dyDescent="0.25">
      <c r="G16" s="21" t="s">
        <v>20</v>
      </c>
      <c r="H16" s="31">
        <v>49</v>
      </c>
      <c r="I16" s="31">
        <v>43</v>
      </c>
      <c r="J16" s="31">
        <v>37</v>
      </c>
      <c r="K16" s="31">
        <v>49</v>
      </c>
      <c r="L16" s="31">
        <v>43</v>
      </c>
      <c r="M16" s="22">
        <v>37</v>
      </c>
    </row>
    <row r="17" spans="1:29" x14ac:dyDescent="0.25">
      <c r="G17" s="23" t="s">
        <v>21</v>
      </c>
      <c r="H17" s="12">
        <f>H16-H15</f>
        <v>-1.3603414303222792</v>
      </c>
      <c r="I17" s="12">
        <f t="shared" ref="I17:M17" si="5">I16-I15</f>
        <v>1.492670397323991</v>
      </c>
      <c r="J17" s="12">
        <f t="shared" si="5"/>
        <v>7.0293513494982989</v>
      </c>
      <c r="K17" s="12">
        <f t="shared" si="5"/>
        <v>-1.459602208723453</v>
      </c>
      <c r="L17" s="12">
        <f t="shared" si="5"/>
        <v>0.78243640292848227</v>
      </c>
      <c r="M17" s="13">
        <f t="shared" si="5"/>
        <v>1.5504555748748174</v>
      </c>
    </row>
    <row r="19" spans="1:29" x14ac:dyDescent="0.25">
      <c r="H19" s="8"/>
      <c r="I19" s="8"/>
      <c r="J19" s="8"/>
    </row>
    <row r="20" spans="1:29" x14ac:dyDescent="0.25">
      <c r="A20" s="6" t="s">
        <v>0</v>
      </c>
      <c r="B20" s="6" t="s">
        <v>3</v>
      </c>
      <c r="C20" s="6" t="s">
        <v>3</v>
      </c>
      <c r="D20" s="7" t="s">
        <v>11</v>
      </c>
      <c r="E20" s="7" t="s">
        <v>12</v>
      </c>
      <c r="F20" s="7" t="s">
        <v>13</v>
      </c>
      <c r="G20" s="7"/>
      <c r="H20" s="7" t="s">
        <v>11</v>
      </c>
      <c r="I20" s="7" t="s">
        <v>12</v>
      </c>
      <c r="J20" s="7" t="s">
        <v>13</v>
      </c>
      <c r="K20" s="7" t="s">
        <v>14</v>
      </c>
      <c r="L20" s="7" t="s">
        <v>15</v>
      </c>
      <c r="M20" s="7" t="s">
        <v>16</v>
      </c>
      <c r="N20" s="24"/>
      <c r="P20" s="3" t="s">
        <v>0</v>
      </c>
      <c r="Q20" s="3" t="s">
        <v>56</v>
      </c>
      <c r="R20" s="3" t="s">
        <v>46</v>
      </c>
      <c r="S20" s="3" t="s">
        <v>47</v>
      </c>
      <c r="T20" s="3" t="s">
        <v>1</v>
      </c>
      <c r="U20" s="3" t="s">
        <v>48</v>
      </c>
      <c r="W20" s="3" t="s">
        <v>2</v>
      </c>
      <c r="X20" s="3" t="s">
        <v>49</v>
      </c>
      <c r="Y20" s="3" t="s">
        <v>50</v>
      </c>
      <c r="Z20" s="3" t="s">
        <v>51</v>
      </c>
      <c r="AA20" s="3" t="s">
        <v>3</v>
      </c>
      <c r="AB20" s="3" t="s">
        <v>44</v>
      </c>
      <c r="AC20" s="3" t="s">
        <v>45</v>
      </c>
    </row>
    <row r="21" spans="1:29" x14ac:dyDescent="0.25">
      <c r="A21" s="3" t="str">
        <f>P21</f>
        <v>1/55 Goomalibee Street</v>
      </c>
      <c r="B21" s="3" t="str">
        <f>W21</f>
        <v>2 HRV engine Lwpm</v>
      </c>
      <c r="C21" s="3">
        <f>AA21</f>
        <v>37.299999999999997</v>
      </c>
      <c r="D21" s="3">
        <v>2</v>
      </c>
      <c r="E21" s="3">
        <v>2</v>
      </c>
      <c r="F21" s="3">
        <v>2</v>
      </c>
      <c r="H21" s="1">
        <f>$C21+D21</f>
        <v>39.299999999999997</v>
      </c>
      <c r="I21" s="2">
        <f t="shared" ref="I21:I25" si="6">$C21+E21</f>
        <v>39.299999999999997</v>
      </c>
      <c r="J21" s="2"/>
      <c r="K21" s="9"/>
      <c r="L21" s="9"/>
      <c r="M21" s="9"/>
      <c r="N21" s="10"/>
      <c r="P21" s="3" t="s">
        <v>31</v>
      </c>
      <c r="Q21" s="3">
        <v>121</v>
      </c>
      <c r="R21" s="3" t="s">
        <v>52</v>
      </c>
      <c r="T21" s="3">
        <v>60.1</v>
      </c>
      <c r="U21" s="3">
        <v>73.599999999999994</v>
      </c>
      <c r="W21" s="3" t="s">
        <v>4</v>
      </c>
      <c r="X21" s="3" t="s">
        <v>53</v>
      </c>
      <c r="Y21" s="3" t="s">
        <v>54</v>
      </c>
      <c r="AA21" s="3">
        <v>37.299999999999997</v>
      </c>
      <c r="AB21" s="3">
        <v>68.099999999999994</v>
      </c>
      <c r="AC21" s="3">
        <v>0</v>
      </c>
    </row>
    <row r="22" spans="1:29" x14ac:dyDescent="0.25">
      <c r="B22" s="3" t="str">
        <f t="shared" ref="B22:B31" si="7">W22</f>
        <v>2 HRV exhaust Lwpm</v>
      </c>
      <c r="C22" s="3">
        <f t="shared" ref="C22:C31" si="8">AA22</f>
        <v>36.1</v>
      </c>
      <c r="D22" s="3">
        <v>2</v>
      </c>
      <c r="E22" s="3">
        <v>2</v>
      </c>
      <c r="F22" s="3">
        <v>2</v>
      </c>
      <c r="H22" s="14">
        <f t="shared" ref="H22:H31" si="9">$C22+D22</f>
        <v>38.1</v>
      </c>
      <c r="I22" s="8">
        <f t="shared" si="6"/>
        <v>38.1</v>
      </c>
      <c r="J22" s="8"/>
      <c r="K22" s="8"/>
      <c r="L22" s="8"/>
      <c r="M22" s="8"/>
      <c r="N22" s="15"/>
      <c r="W22" s="3" t="s">
        <v>5</v>
      </c>
      <c r="X22" s="3" t="s">
        <v>53</v>
      </c>
      <c r="Y22" s="3" t="s">
        <v>54</v>
      </c>
      <c r="AA22" s="3">
        <v>36.1</v>
      </c>
      <c r="AC22" s="3">
        <v>0</v>
      </c>
    </row>
    <row r="23" spans="1:29" x14ac:dyDescent="0.25">
      <c r="B23" s="3" t="str">
        <f t="shared" si="7"/>
        <v>2 LRV engine Lwpm</v>
      </c>
      <c r="C23" s="3">
        <f t="shared" si="8"/>
        <v>28.8</v>
      </c>
      <c r="D23" s="3">
        <v>2</v>
      </c>
      <c r="E23" s="3">
        <v>2</v>
      </c>
      <c r="F23" s="3">
        <v>2</v>
      </c>
      <c r="H23" s="14">
        <f t="shared" si="9"/>
        <v>30.8</v>
      </c>
      <c r="I23" s="8">
        <f t="shared" si="6"/>
        <v>30.8</v>
      </c>
      <c r="J23" s="8">
        <f t="shared" ref="J23" si="10">$C23+F23</f>
        <v>30.8</v>
      </c>
      <c r="N23" s="25"/>
      <c r="W23" s="3" t="s">
        <v>6</v>
      </c>
      <c r="X23" s="3" t="s">
        <v>53</v>
      </c>
      <c r="Y23" s="3" t="s">
        <v>54</v>
      </c>
      <c r="AA23" s="3">
        <v>28.8</v>
      </c>
      <c r="AB23" s="3">
        <v>52.2</v>
      </c>
      <c r="AC23" s="3">
        <v>0</v>
      </c>
    </row>
    <row r="24" spans="1:29" x14ac:dyDescent="0.25">
      <c r="B24" s="3" t="str">
        <f t="shared" si="7"/>
        <v>2 MRV Engine Lwpm</v>
      </c>
      <c r="C24" s="3">
        <f t="shared" si="8"/>
        <v>35.299999999999997</v>
      </c>
      <c r="D24" s="3">
        <v>2</v>
      </c>
      <c r="E24" s="3">
        <v>2</v>
      </c>
      <c r="F24" s="3">
        <v>2</v>
      </c>
      <c r="H24" s="14">
        <f t="shared" si="9"/>
        <v>37.299999999999997</v>
      </c>
      <c r="I24" s="8">
        <f t="shared" si="6"/>
        <v>37.299999999999997</v>
      </c>
      <c r="J24" s="8"/>
      <c r="N24" s="15"/>
      <c r="W24" s="3" t="s">
        <v>7</v>
      </c>
      <c r="X24" s="3" t="s">
        <v>53</v>
      </c>
      <c r="Y24" s="3" t="s">
        <v>54</v>
      </c>
      <c r="AA24" s="3">
        <v>35.299999999999997</v>
      </c>
      <c r="AB24" s="3">
        <v>66.099999999999994</v>
      </c>
      <c r="AC24" s="3">
        <v>0</v>
      </c>
    </row>
    <row r="25" spans="1:29" x14ac:dyDescent="0.25">
      <c r="B25" s="3" t="str">
        <f t="shared" si="7"/>
        <v>2 MRV Exhaust Lwpm</v>
      </c>
      <c r="C25" s="3">
        <f t="shared" si="8"/>
        <v>34.1</v>
      </c>
      <c r="D25" s="3">
        <v>2</v>
      </c>
      <c r="E25" s="3">
        <v>2</v>
      </c>
      <c r="F25" s="3">
        <v>2</v>
      </c>
      <c r="H25" s="11">
        <f t="shared" si="9"/>
        <v>36.1</v>
      </c>
      <c r="I25" s="12">
        <f t="shared" si="6"/>
        <v>36.1</v>
      </c>
      <c r="J25" s="12"/>
      <c r="K25" s="12">
        <f>[1]!dbadd(H21:H25)</f>
        <v>44.084826248409776</v>
      </c>
      <c r="L25" s="12">
        <f>[1]!dbadd(I21:I25)</f>
        <v>44.084826248409776</v>
      </c>
      <c r="M25" s="12">
        <f>[1]!dbadd(J21:J25)</f>
        <v>30.799999999999997</v>
      </c>
      <c r="N25" s="13" t="s">
        <v>17</v>
      </c>
      <c r="W25" s="3" t="s">
        <v>8</v>
      </c>
      <c r="X25" s="3" t="s">
        <v>53</v>
      </c>
      <c r="Y25" s="3" t="s">
        <v>54</v>
      </c>
      <c r="AA25" s="3">
        <v>34.1</v>
      </c>
      <c r="AC25" s="3">
        <v>0</v>
      </c>
    </row>
    <row r="26" spans="1:29" x14ac:dyDescent="0.25">
      <c r="B26" s="3" t="str">
        <f t="shared" si="7"/>
        <v>2 Semi-Trailer Engine Lwpm</v>
      </c>
      <c r="C26" s="3">
        <f t="shared" si="8"/>
        <v>42.7</v>
      </c>
      <c r="D26" s="3">
        <v>2</v>
      </c>
      <c r="E26" s="3">
        <v>2</v>
      </c>
      <c r="F26" s="3">
        <v>2</v>
      </c>
      <c r="H26" s="14">
        <f t="shared" si="9"/>
        <v>44.7</v>
      </c>
      <c r="I26" s="8"/>
      <c r="J26" s="8"/>
      <c r="N26" s="16"/>
      <c r="W26" s="3" t="s">
        <v>23</v>
      </c>
      <c r="X26" s="3" t="s">
        <v>53</v>
      </c>
      <c r="Y26" s="3" t="s">
        <v>54</v>
      </c>
      <c r="AA26" s="3">
        <v>42.7</v>
      </c>
      <c r="AB26" s="3">
        <v>73.599999999999994</v>
      </c>
      <c r="AC26" s="3">
        <v>0</v>
      </c>
    </row>
    <row r="27" spans="1:29" x14ac:dyDescent="0.25">
      <c r="B27" s="3" t="str">
        <f t="shared" si="7"/>
        <v>2 Semi Trailer Exhaust Lwpm</v>
      </c>
      <c r="C27" s="3">
        <f t="shared" si="8"/>
        <v>39.4</v>
      </c>
      <c r="D27" s="3">
        <v>2</v>
      </c>
      <c r="E27" s="3">
        <v>2</v>
      </c>
      <c r="F27" s="3">
        <v>2</v>
      </c>
      <c r="H27" s="11">
        <f t="shared" si="9"/>
        <v>41.4</v>
      </c>
      <c r="I27" s="12"/>
      <c r="J27" s="12"/>
      <c r="K27" s="12">
        <f>[1]!dbadd(H26:H27)</f>
        <v>46.366476924633332</v>
      </c>
      <c r="L27" s="12">
        <f>[1]!dbadd(I26:I27)</f>
        <v>0</v>
      </c>
      <c r="M27" s="12">
        <f>[1]!dbadd(J26:J27)</f>
        <v>0</v>
      </c>
      <c r="N27" s="13" t="s">
        <v>42</v>
      </c>
      <c r="W27" s="3" t="s">
        <v>24</v>
      </c>
      <c r="X27" s="3" t="s">
        <v>53</v>
      </c>
      <c r="Y27" s="3" t="s">
        <v>54</v>
      </c>
      <c r="AA27" s="3">
        <v>39.4</v>
      </c>
      <c r="AC27" s="3">
        <v>0</v>
      </c>
    </row>
    <row r="28" spans="1:29" x14ac:dyDescent="0.25">
      <c r="B28" s="3" t="str">
        <f t="shared" si="7"/>
        <v>3 Bin Emptying (Regular)</v>
      </c>
      <c r="C28" s="3">
        <f t="shared" si="8"/>
        <v>59.9</v>
      </c>
      <c r="D28" s="8">
        <f>10*LOG(1/30)</f>
        <v>-14.771212547196624</v>
      </c>
      <c r="E28" s="8">
        <f>10*LOG(1/30)</f>
        <v>-14.771212547196624</v>
      </c>
      <c r="F28" s="8">
        <f>10*LOG(1/30)</f>
        <v>-14.771212547196624</v>
      </c>
      <c r="H28" s="1">
        <f t="shared" si="9"/>
        <v>45.128787452803373</v>
      </c>
      <c r="I28" s="8"/>
      <c r="J28" s="2"/>
      <c r="K28" s="9"/>
      <c r="L28" s="9"/>
      <c r="M28" s="9"/>
      <c r="N28" s="10"/>
      <c r="W28" s="3" t="s">
        <v>25</v>
      </c>
      <c r="X28" s="3" t="s">
        <v>53</v>
      </c>
      <c r="Y28" s="3" t="s">
        <v>55</v>
      </c>
      <c r="AA28" s="3">
        <v>59.9</v>
      </c>
      <c r="AC28" s="3">
        <v>0</v>
      </c>
    </row>
    <row r="29" spans="1:29" x14ac:dyDescent="0.25">
      <c r="B29" s="3" t="str">
        <f t="shared" si="7"/>
        <v>3 Garbage truck engine Lwpm</v>
      </c>
      <c r="C29" s="3">
        <f t="shared" si="8"/>
        <v>39.6</v>
      </c>
      <c r="D29" s="3">
        <v>2</v>
      </c>
      <c r="E29" s="3">
        <v>2</v>
      </c>
      <c r="F29" s="3">
        <v>2</v>
      </c>
      <c r="H29" s="14">
        <f t="shared" si="9"/>
        <v>41.6</v>
      </c>
      <c r="I29" s="8"/>
      <c r="J29" s="8"/>
      <c r="N29" s="16"/>
      <c r="W29" s="3" t="s">
        <v>9</v>
      </c>
      <c r="X29" s="3" t="s">
        <v>53</v>
      </c>
      <c r="Y29" s="3" t="s">
        <v>54</v>
      </c>
      <c r="AA29" s="3">
        <v>39.6</v>
      </c>
      <c r="AB29" s="3">
        <v>72.099999999999994</v>
      </c>
      <c r="AC29" s="3">
        <v>0</v>
      </c>
    </row>
    <row r="30" spans="1:29" x14ac:dyDescent="0.25">
      <c r="B30" s="3" t="str">
        <f t="shared" si="7"/>
        <v>3 Garbage truck exhaust Lwpm</v>
      </c>
      <c r="C30" s="3">
        <f t="shared" si="8"/>
        <v>38.6</v>
      </c>
      <c r="D30" s="3">
        <v>2</v>
      </c>
      <c r="E30" s="3">
        <v>2</v>
      </c>
      <c r="F30" s="3">
        <v>2</v>
      </c>
      <c r="H30" s="11">
        <f t="shared" si="9"/>
        <v>40.6</v>
      </c>
      <c r="I30" s="12"/>
      <c r="J30" s="12"/>
      <c r="K30" s="12">
        <f>[1]!dbadd(H28:H30)</f>
        <v>47.672338684198436</v>
      </c>
      <c r="L30" s="12">
        <f>[1]!dbadd(I28:I30)</f>
        <v>0</v>
      </c>
      <c r="M30" s="12">
        <f>[1]!dbadd(J28:J30)</f>
        <v>0</v>
      </c>
      <c r="N30" s="17" t="s">
        <v>18</v>
      </c>
      <c r="W30" s="3" t="s">
        <v>10</v>
      </c>
      <c r="X30" s="3" t="s">
        <v>53</v>
      </c>
      <c r="Y30" s="3" t="s">
        <v>54</v>
      </c>
      <c r="AA30" s="3">
        <v>38.6</v>
      </c>
      <c r="AC30" s="3">
        <v>0</v>
      </c>
    </row>
    <row r="31" spans="1:29" x14ac:dyDescent="0.25">
      <c r="B31" s="3" t="str">
        <f t="shared" si="7"/>
        <v>4 Tyre Inflator  Leq</v>
      </c>
      <c r="C31" s="3">
        <f t="shared" si="8"/>
        <v>37.200000000000003</v>
      </c>
      <c r="D31" s="5">
        <f>10*LOG(7/30)</f>
        <v>-6.3202321470540559</v>
      </c>
      <c r="E31" s="5">
        <f>10*LOG(7/30)</f>
        <v>-6.3202321470540559</v>
      </c>
      <c r="F31" s="5">
        <f>10*LOG(5/30)</f>
        <v>-7.7815125038364368</v>
      </c>
      <c r="H31" s="26">
        <f t="shared" si="9"/>
        <v>30.879767852945946</v>
      </c>
      <c r="I31" s="27">
        <f t="shared" ref="I31" si="11">$C31+E31</f>
        <v>30.879767852945946</v>
      </c>
      <c r="J31" s="27">
        <f t="shared" ref="J31" si="12">$C31+F31</f>
        <v>29.418487496163564</v>
      </c>
      <c r="K31" s="27">
        <f>H31</f>
        <v>30.879767852945946</v>
      </c>
      <c r="L31" s="27">
        <f t="shared" ref="L31" si="13">I31</f>
        <v>30.879767852945946</v>
      </c>
      <c r="M31" s="27">
        <f t="shared" ref="M31" si="14">J31</f>
        <v>29.418487496163564</v>
      </c>
      <c r="N31" s="28" t="s">
        <v>43</v>
      </c>
      <c r="W31" s="3" t="s">
        <v>26</v>
      </c>
      <c r="X31" s="3" t="s">
        <v>53</v>
      </c>
      <c r="Y31" s="3" t="s">
        <v>55</v>
      </c>
      <c r="AA31" s="3">
        <v>37.200000000000003</v>
      </c>
      <c r="AC31" s="3">
        <v>0</v>
      </c>
    </row>
    <row r="32" spans="1:29" x14ac:dyDescent="0.25">
      <c r="H32" s="14"/>
      <c r="I32" s="8"/>
      <c r="J32" s="8"/>
      <c r="K32" s="29">
        <v>34</v>
      </c>
      <c r="L32" s="29">
        <v>34</v>
      </c>
      <c r="M32" s="29">
        <v>34</v>
      </c>
      <c r="N32" s="30" t="s">
        <v>19</v>
      </c>
    </row>
    <row r="33" spans="1:29" x14ac:dyDescent="0.25">
      <c r="C33" s="4">
        <f>[1]!dbadd(C21:C32)</f>
        <v>60.180101568965732</v>
      </c>
      <c r="G33" s="18"/>
      <c r="H33" s="19">
        <f>[1]!dbadd(H21:H32)</f>
        <v>51.094614418706698</v>
      </c>
      <c r="I33" s="19">
        <f>[1]!dbadd(I21:I32)</f>
        <v>44.28764042089238</v>
      </c>
      <c r="J33" s="19">
        <f>[1]!dbadd(J21:J32)</f>
        <v>33.174246897192006</v>
      </c>
      <c r="K33" s="19">
        <f>[1]!dbadd(K21:K32)</f>
        <v>51.178583164737802</v>
      </c>
      <c r="L33" s="19">
        <f>[1]!dbadd(L21:L32)</f>
        <v>44.676487219942246</v>
      </c>
      <c r="M33" s="20">
        <f>[1]!dbadd(M21:M32)</f>
        <v>36.618912078260315</v>
      </c>
    </row>
    <row r="34" spans="1:29" x14ac:dyDescent="0.25">
      <c r="G34" s="21" t="s">
        <v>20</v>
      </c>
      <c r="H34" s="31">
        <v>49</v>
      </c>
      <c r="I34" s="31">
        <v>43</v>
      </c>
      <c r="J34" s="31">
        <v>37</v>
      </c>
      <c r="K34" s="31">
        <v>49</v>
      </c>
      <c r="L34" s="31">
        <v>43</v>
      </c>
      <c r="M34" s="22">
        <v>37</v>
      </c>
    </row>
    <row r="35" spans="1:29" x14ac:dyDescent="0.25">
      <c r="G35" s="23" t="s">
        <v>21</v>
      </c>
      <c r="H35" s="12">
        <f>H34-H33</f>
        <v>-2.0946144187066977</v>
      </c>
      <c r="I35" s="12">
        <f t="shared" ref="I35:M35" si="15">I34-I33</f>
        <v>-1.2876404208923802</v>
      </c>
      <c r="J35" s="12">
        <f t="shared" si="15"/>
        <v>3.8257531028079939</v>
      </c>
      <c r="K35" s="12">
        <f t="shared" si="15"/>
        <v>-2.1785831647378018</v>
      </c>
      <c r="L35" s="12">
        <f t="shared" si="15"/>
        <v>-1.6764872199422456</v>
      </c>
      <c r="M35" s="13">
        <f t="shared" si="15"/>
        <v>0.38108792173968453</v>
      </c>
    </row>
    <row r="37" spans="1:29" x14ac:dyDescent="0.25">
      <c r="H37" s="8"/>
      <c r="I37" s="8"/>
      <c r="J37" s="8"/>
    </row>
    <row r="38" spans="1:29" x14ac:dyDescent="0.25">
      <c r="A38" s="6" t="s">
        <v>0</v>
      </c>
      <c r="B38" s="6" t="s">
        <v>3</v>
      </c>
      <c r="C38" s="6" t="s">
        <v>3</v>
      </c>
      <c r="D38" s="7" t="s">
        <v>11</v>
      </c>
      <c r="E38" s="7" t="s">
        <v>12</v>
      </c>
      <c r="F38" s="7" t="s">
        <v>13</v>
      </c>
      <c r="G38" s="7"/>
      <c r="H38" s="7" t="s">
        <v>11</v>
      </c>
      <c r="I38" s="7" t="s">
        <v>12</v>
      </c>
      <c r="J38" s="7" t="s">
        <v>13</v>
      </c>
      <c r="K38" s="7" t="s">
        <v>14</v>
      </c>
      <c r="L38" s="7" t="s">
        <v>15</v>
      </c>
      <c r="M38" s="7" t="s">
        <v>16</v>
      </c>
      <c r="N38" s="24"/>
      <c r="P38" s="3" t="s">
        <v>0</v>
      </c>
      <c r="Q38" s="3" t="s">
        <v>56</v>
      </c>
      <c r="R38" s="3" t="s">
        <v>46</v>
      </c>
      <c r="S38" s="3" t="s">
        <v>47</v>
      </c>
      <c r="T38" s="3" t="s">
        <v>1</v>
      </c>
      <c r="U38" s="3" t="s">
        <v>48</v>
      </c>
      <c r="W38" s="3" t="s">
        <v>2</v>
      </c>
      <c r="X38" s="3" t="s">
        <v>49</v>
      </c>
      <c r="Y38" s="3" t="s">
        <v>50</v>
      </c>
      <c r="Z38" s="3" t="s">
        <v>51</v>
      </c>
      <c r="AA38" s="3" t="s">
        <v>3</v>
      </c>
      <c r="AB38" s="3" t="s">
        <v>44</v>
      </c>
      <c r="AC38" s="3" t="s">
        <v>45</v>
      </c>
    </row>
    <row r="39" spans="1:29" x14ac:dyDescent="0.25">
      <c r="A39" s="3" t="str">
        <f>P39</f>
        <v>16 (assumed) Bridge Street</v>
      </c>
      <c r="B39" s="3" t="str">
        <f>W39</f>
        <v>2 HRV engine Lwpm</v>
      </c>
      <c r="C39" s="3">
        <f>AA39</f>
        <v>29.5</v>
      </c>
      <c r="D39" s="3">
        <v>2</v>
      </c>
      <c r="E39" s="3">
        <v>2</v>
      </c>
      <c r="F39" s="3">
        <v>2</v>
      </c>
      <c r="H39" s="1">
        <f>$C39+D39</f>
        <v>31.5</v>
      </c>
      <c r="I39" s="2">
        <f t="shared" ref="I39:I43" si="16">$C39+E39</f>
        <v>31.5</v>
      </c>
      <c r="J39" s="2"/>
      <c r="K39" s="9"/>
      <c r="L39" s="9"/>
      <c r="M39" s="9"/>
      <c r="N39" s="10"/>
      <c r="P39" s="3" t="s">
        <v>22</v>
      </c>
      <c r="Q39" s="3">
        <v>148</v>
      </c>
      <c r="R39" s="3" t="s">
        <v>52</v>
      </c>
      <c r="T39" s="3">
        <v>59.8</v>
      </c>
      <c r="U39" s="3">
        <v>66.8</v>
      </c>
      <c r="W39" s="3" t="s">
        <v>4</v>
      </c>
      <c r="X39" s="3" t="s">
        <v>53</v>
      </c>
      <c r="Y39" s="3" t="s">
        <v>54</v>
      </c>
      <c r="AA39" s="3">
        <v>29.5</v>
      </c>
      <c r="AB39" s="3">
        <v>62.3</v>
      </c>
      <c r="AC39" s="3">
        <v>0</v>
      </c>
    </row>
    <row r="40" spans="1:29" x14ac:dyDescent="0.25">
      <c r="B40" s="3" t="str">
        <f t="shared" ref="B40:B49" si="17">W40</f>
        <v>2 HRV exhaust Lwpm</v>
      </c>
      <c r="C40" s="3">
        <f t="shared" ref="C40:C49" si="18">AA40</f>
        <v>22.9</v>
      </c>
      <c r="D40" s="3">
        <v>2</v>
      </c>
      <c r="E40" s="3">
        <v>2</v>
      </c>
      <c r="F40" s="3">
        <v>2</v>
      </c>
      <c r="H40" s="14">
        <f t="shared" ref="H40:H49" si="19">$C40+D40</f>
        <v>24.9</v>
      </c>
      <c r="I40" s="8">
        <f t="shared" si="16"/>
        <v>24.9</v>
      </c>
      <c r="J40" s="8"/>
      <c r="K40" s="8"/>
      <c r="L40" s="8"/>
      <c r="M40" s="8"/>
      <c r="N40" s="15"/>
      <c r="W40" s="3" t="s">
        <v>5</v>
      </c>
      <c r="X40" s="3" t="s">
        <v>53</v>
      </c>
      <c r="Y40" s="3" t="s">
        <v>54</v>
      </c>
      <c r="AA40" s="3">
        <v>22.9</v>
      </c>
      <c r="AC40" s="3">
        <v>0</v>
      </c>
    </row>
    <row r="41" spans="1:29" x14ac:dyDescent="0.25">
      <c r="B41" s="3" t="str">
        <f t="shared" si="17"/>
        <v>2 LRV engine Lwpm</v>
      </c>
      <c r="C41" s="3">
        <f t="shared" si="18"/>
        <v>20.3</v>
      </c>
      <c r="D41" s="3">
        <v>2</v>
      </c>
      <c r="E41" s="3">
        <v>2</v>
      </c>
      <c r="F41" s="3">
        <v>2</v>
      </c>
      <c r="H41" s="14">
        <f t="shared" si="19"/>
        <v>22.3</v>
      </c>
      <c r="I41" s="8">
        <f t="shared" si="16"/>
        <v>22.3</v>
      </c>
      <c r="J41" s="8">
        <f t="shared" ref="J41" si="20">$C41+F41</f>
        <v>22.3</v>
      </c>
      <c r="N41" s="25"/>
      <c r="W41" s="3" t="s">
        <v>6</v>
      </c>
      <c r="X41" s="3" t="s">
        <v>53</v>
      </c>
      <c r="Y41" s="3" t="s">
        <v>54</v>
      </c>
      <c r="AA41" s="3">
        <v>20.3</v>
      </c>
      <c r="AB41" s="3">
        <v>46.3</v>
      </c>
      <c r="AC41" s="3">
        <v>0</v>
      </c>
    </row>
    <row r="42" spans="1:29" x14ac:dyDescent="0.25">
      <c r="B42" s="3" t="str">
        <f t="shared" si="17"/>
        <v>2 MRV Engine Lwpm</v>
      </c>
      <c r="C42" s="3">
        <f t="shared" si="18"/>
        <v>27.5</v>
      </c>
      <c r="D42" s="3">
        <v>2</v>
      </c>
      <c r="E42" s="3">
        <v>2</v>
      </c>
      <c r="F42" s="3">
        <v>2</v>
      </c>
      <c r="H42" s="14">
        <f t="shared" si="19"/>
        <v>29.5</v>
      </c>
      <c r="I42" s="8">
        <f t="shared" si="16"/>
        <v>29.5</v>
      </c>
      <c r="J42" s="8"/>
      <c r="N42" s="15"/>
      <c r="W42" s="3" t="s">
        <v>7</v>
      </c>
      <c r="X42" s="3" t="s">
        <v>53</v>
      </c>
      <c r="Y42" s="3" t="s">
        <v>54</v>
      </c>
      <c r="AA42" s="3">
        <v>27.5</v>
      </c>
      <c r="AB42" s="3">
        <v>60.3</v>
      </c>
      <c r="AC42" s="3">
        <v>0</v>
      </c>
    </row>
    <row r="43" spans="1:29" x14ac:dyDescent="0.25">
      <c r="B43" s="3" t="str">
        <f t="shared" si="17"/>
        <v>2 MRV Exhaust Lwpm</v>
      </c>
      <c r="C43" s="3">
        <f t="shared" si="18"/>
        <v>20.9</v>
      </c>
      <c r="D43" s="3">
        <v>2</v>
      </c>
      <c r="E43" s="3">
        <v>2</v>
      </c>
      <c r="F43" s="3">
        <v>2</v>
      </c>
      <c r="H43" s="11">
        <f t="shared" si="19"/>
        <v>22.9</v>
      </c>
      <c r="I43" s="12">
        <f t="shared" si="16"/>
        <v>22.9</v>
      </c>
      <c r="J43" s="12"/>
      <c r="K43" s="12">
        <f>[1]!dbadd(H39:H43)</f>
        <v>34.738702721248067</v>
      </c>
      <c r="L43" s="12">
        <f>[1]!dbadd(I39:I43)</f>
        <v>34.738702721248067</v>
      </c>
      <c r="M43" s="12">
        <f>[1]!dbadd(J39:J43)</f>
        <v>22.3</v>
      </c>
      <c r="N43" s="13" t="s">
        <v>17</v>
      </c>
      <c r="W43" s="3" t="s">
        <v>8</v>
      </c>
      <c r="X43" s="3" t="s">
        <v>53</v>
      </c>
      <c r="Y43" s="3" t="s">
        <v>54</v>
      </c>
      <c r="AA43" s="3">
        <v>20.9</v>
      </c>
      <c r="AC43" s="3">
        <v>0</v>
      </c>
    </row>
    <row r="44" spans="1:29" x14ac:dyDescent="0.25">
      <c r="B44" s="3" t="str">
        <f t="shared" si="17"/>
        <v>2 Semi-Trailer Engine Lwpm</v>
      </c>
      <c r="C44" s="3">
        <f t="shared" si="18"/>
        <v>31.8</v>
      </c>
      <c r="D44" s="3">
        <v>2</v>
      </c>
      <c r="E44" s="3">
        <v>2</v>
      </c>
      <c r="F44" s="3">
        <v>2</v>
      </c>
      <c r="H44" s="14">
        <f t="shared" si="19"/>
        <v>33.799999999999997</v>
      </c>
      <c r="I44" s="8"/>
      <c r="J44" s="8"/>
      <c r="N44" s="16"/>
      <c r="W44" s="3" t="s">
        <v>23</v>
      </c>
      <c r="X44" s="3" t="s">
        <v>53</v>
      </c>
      <c r="Y44" s="3" t="s">
        <v>54</v>
      </c>
      <c r="AA44" s="3">
        <v>31.8</v>
      </c>
      <c r="AB44" s="3">
        <v>66.8</v>
      </c>
      <c r="AC44" s="3">
        <v>0</v>
      </c>
    </row>
    <row r="45" spans="1:29" x14ac:dyDescent="0.25">
      <c r="B45" s="3" t="str">
        <f t="shared" si="17"/>
        <v>2 Semi Trailer Exhaust Lwpm</v>
      </c>
      <c r="C45" s="3">
        <f t="shared" si="18"/>
        <v>25.8</v>
      </c>
      <c r="D45" s="3">
        <v>2</v>
      </c>
      <c r="E45" s="3">
        <v>2</v>
      </c>
      <c r="F45" s="3">
        <v>2</v>
      </c>
      <c r="H45" s="11">
        <f t="shared" si="19"/>
        <v>27.8</v>
      </c>
      <c r="I45" s="12"/>
      <c r="J45" s="12"/>
      <c r="K45" s="12">
        <f>[1]!dbadd(H44:H45)</f>
        <v>34.773227937086951</v>
      </c>
      <c r="L45" s="12">
        <f>[1]!dbadd(I44:I45)</f>
        <v>0</v>
      </c>
      <c r="M45" s="12">
        <f>[1]!dbadd(J44:J45)</f>
        <v>0</v>
      </c>
      <c r="N45" s="13" t="s">
        <v>42</v>
      </c>
      <c r="W45" s="3" t="s">
        <v>24</v>
      </c>
      <c r="X45" s="3" t="s">
        <v>53</v>
      </c>
      <c r="Y45" s="3" t="s">
        <v>54</v>
      </c>
      <c r="AA45" s="3">
        <v>25.8</v>
      </c>
      <c r="AC45" s="3">
        <v>0</v>
      </c>
    </row>
    <row r="46" spans="1:29" x14ac:dyDescent="0.25">
      <c r="B46" s="3" t="str">
        <f t="shared" si="17"/>
        <v>3 Bin Emptying (Regular)</v>
      </c>
      <c r="C46" s="3">
        <f t="shared" si="18"/>
        <v>59.8</v>
      </c>
      <c r="D46" s="8">
        <f>10*LOG(1/30)</f>
        <v>-14.771212547196624</v>
      </c>
      <c r="E46" s="8">
        <f>10*LOG(1/30)</f>
        <v>-14.771212547196624</v>
      </c>
      <c r="F46" s="8">
        <f>10*LOG(1/30)</f>
        <v>-14.771212547196624</v>
      </c>
      <c r="H46" s="1">
        <f t="shared" si="19"/>
        <v>45.028787452803371</v>
      </c>
      <c r="I46" s="8"/>
      <c r="J46" s="2"/>
      <c r="K46" s="9"/>
      <c r="L46" s="9"/>
      <c r="M46" s="9"/>
      <c r="N46" s="10"/>
      <c r="W46" s="3" t="s">
        <v>25</v>
      </c>
      <c r="X46" s="3" t="s">
        <v>53</v>
      </c>
      <c r="Y46" s="3" t="s">
        <v>55</v>
      </c>
      <c r="AA46" s="3">
        <v>59.8</v>
      </c>
      <c r="AC46" s="3">
        <v>0</v>
      </c>
    </row>
    <row r="47" spans="1:29" x14ac:dyDescent="0.25">
      <c r="B47" s="3" t="str">
        <f t="shared" si="17"/>
        <v>3 Garbage truck engine Lwpm</v>
      </c>
      <c r="C47" s="3">
        <f t="shared" si="18"/>
        <v>31</v>
      </c>
      <c r="D47" s="3">
        <v>2</v>
      </c>
      <c r="E47" s="3">
        <v>2</v>
      </c>
      <c r="F47" s="3">
        <v>2</v>
      </c>
      <c r="H47" s="14">
        <f t="shared" si="19"/>
        <v>33</v>
      </c>
      <c r="I47" s="8"/>
      <c r="J47" s="8"/>
      <c r="N47" s="16"/>
      <c r="W47" s="3" t="s">
        <v>9</v>
      </c>
      <c r="X47" s="3" t="s">
        <v>53</v>
      </c>
      <c r="Y47" s="3" t="s">
        <v>54</v>
      </c>
      <c r="AA47" s="3">
        <v>31</v>
      </c>
      <c r="AB47" s="3">
        <v>66</v>
      </c>
      <c r="AC47" s="3">
        <v>0</v>
      </c>
    </row>
    <row r="48" spans="1:29" x14ac:dyDescent="0.25">
      <c r="B48" s="3" t="str">
        <f t="shared" si="17"/>
        <v>3 Garbage truck exhaust Lwpm</v>
      </c>
      <c r="C48" s="3">
        <f t="shared" si="18"/>
        <v>24.5</v>
      </c>
      <c r="D48" s="3">
        <v>2</v>
      </c>
      <c r="E48" s="3">
        <v>2</v>
      </c>
      <c r="F48" s="3">
        <v>2</v>
      </c>
      <c r="H48" s="11">
        <f t="shared" si="19"/>
        <v>26.5</v>
      </c>
      <c r="I48" s="12"/>
      <c r="J48" s="12"/>
      <c r="K48" s="12">
        <f>[1]!dbadd(H46:H48)</f>
        <v>45.349778702959405</v>
      </c>
      <c r="L48" s="12">
        <f>[1]!dbadd(I46:I48)</f>
        <v>0</v>
      </c>
      <c r="M48" s="12">
        <f>[1]!dbadd(J46:J48)</f>
        <v>0</v>
      </c>
      <c r="N48" s="17" t="s">
        <v>18</v>
      </c>
      <c r="W48" s="3" t="s">
        <v>10</v>
      </c>
      <c r="X48" s="3" t="s">
        <v>53</v>
      </c>
      <c r="Y48" s="3" t="s">
        <v>54</v>
      </c>
      <c r="AA48" s="3">
        <v>24.5</v>
      </c>
      <c r="AC48" s="3">
        <v>0</v>
      </c>
    </row>
    <row r="49" spans="1:29" x14ac:dyDescent="0.25">
      <c r="B49" s="3" t="str">
        <f t="shared" si="17"/>
        <v>4 Tyre Inflator  Leq</v>
      </c>
      <c r="C49" s="3">
        <f t="shared" si="18"/>
        <v>24.4</v>
      </c>
      <c r="D49" s="5">
        <f>10*LOG(7/30)</f>
        <v>-6.3202321470540559</v>
      </c>
      <c r="E49" s="5">
        <f>10*LOG(7/30)</f>
        <v>-6.3202321470540559</v>
      </c>
      <c r="F49" s="5">
        <f>10*LOG(5/30)</f>
        <v>-7.7815125038364368</v>
      </c>
      <c r="H49" s="26">
        <f t="shared" si="19"/>
        <v>18.079767852945942</v>
      </c>
      <c r="I49" s="27">
        <f t="shared" ref="I49" si="21">$C49+E49</f>
        <v>18.079767852945942</v>
      </c>
      <c r="J49" s="27">
        <f t="shared" ref="J49" si="22">$C49+F49</f>
        <v>16.61848749616356</v>
      </c>
      <c r="K49" s="27">
        <f>H49</f>
        <v>18.079767852945942</v>
      </c>
      <c r="L49" s="27">
        <f t="shared" ref="L49" si="23">I49</f>
        <v>18.079767852945942</v>
      </c>
      <c r="M49" s="27">
        <f t="shared" ref="M49" si="24">J49</f>
        <v>16.61848749616356</v>
      </c>
      <c r="N49" s="28" t="s">
        <v>43</v>
      </c>
      <c r="W49" s="3" t="s">
        <v>26</v>
      </c>
      <c r="X49" s="3" t="s">
        <v>53</v>
      </c>
      <c r="Y49" s="3" t="s">
        <v>55</v>
      </c>
      <c r="AA49" s="3">
        <v>24.4</v>
      </c>
      <c r="AC49" s="3">
        <v>0</v>
      </c>
    </row>
    <row r="50" spans="1:29" x14ac:dyDescent="0.25">
      <c r="H50" s="14"/>
      <c r="I50" s="8"/>
      <c r="J50" s="8"/>
      <c r="K50" s="29">
        <v>34</v>
      </c>
      <c r="L50" s="29">
        <v>34</v>
      </c>
      <c r="M50" s="29">
        <v>34</v>
      </c>
      <c r="N50" s="30" t="s">
        <v>19</v>
      </c>
    </row>
    <row r="51" spans="1:29" x14ac:dyDescent="0.25">
      <c r="C51" s="4">
        <f>[1]!dbadd(C39:C50)</f>
        <v>59.825341182126948</v>
      </c>
      <c r="G51" s="18"/>
      <c r="H51" s="19">
        <f>[1]!dbadd(H39:H50)</f>
        <v>46.055023929939324</v>
      </c>
      <c r="I51" s="19">
        <f>[1]!dbadd(I39:I50)</f>
        <v>34.831438174939976</v>
      </c>
      <c r="J51" s="19">
        <f>[1]!dbadd(J39:J50)</f>
        <v>23.33906873441569</v>
      </c>
      <c r="K51" s="19">
        <f>[1]!dbadd(K39:K50)</f>
        <v>46.317501351568062</v>
      </c>
      <c r="L51" s="19">
        <f>[1]!dbadd(L39:L50)</f>
        <v>37.447449320985541</v>
      </c>
      <c r="M51" s="20">
        <f>[1]!dbadd(M39:M50)</f>
        <v>34.361013337709984</v>
      </c>
    </row>
    <row r="52" spans="1:29" x14ac:dyDescent="0.25">
      <c r="G52" s="21" t="s">
        <v>20</v>
      </c>
      <c r="H52" s="31">
        <v>49</v>
      </c>
      <c r="I52" s="31">
        <v>43</v>
      </c>
      <c r="J52" s="31">
        <v>37</v>
      </c>
      <c r="K52" s="31">
        <v>49</v>
      </c>
      <c r="L52" s="31">
        <v>43</v>
      </c>
      <c r="M52" s="22">
        <v>37</v>
      </c>
    </row>
    <row r="53" spans="1:29" x14ac:dyDescent="0.25">
      <c r="G53" s="23" t="s">
        <v>21</v>
      </c>
      <c r="H53" s="12">
        <f>H52-H51</f>
        <v>2.944976070060676</v>
      </c>
      <c r="I53" s="12">
        <f t="shared" ref="I53:M53" si="25">I52-I51</f>
        <v>8.1685618250600243</v>
      </c>
      <c r="J53" s="12">
        <f t="shared" si="25"/>
        <v>13.66093126558431</v>
      </c>
      <c r="K53" s="12">
        <f t="shared" si="25"/>
        <v>2.6824986484319382</v>
      </c>
      <c r="L53" s="12">
        <f t="shared" si="25"/>
        <v>5.552550679014459</v>
      </c>
      <c r="M53" s="13">
        <f t="shared" si="25"/>
        <v>2.6389866622900158</v>
      </c>
    </row>
    <row r="55" spans="1:29" x14ac:dyDescent="0.25">
      <c r="H55" s="8"/>
      <c r="I55" s="8"/>
      <c r="J55" s="8"/>
    </row>
    <row r="56" spans="1:29" x14ac:dyDescent="0.25">
      <c r="A56" s="6" t="s">
        <v>0</v>
      </c>
      <c r="B56" s="6" t="s">
        <v>3</v>
      </c>
      <c r="C56" s="6" t="s">
        <v>3</v>
      </c>
      <c r="D56" s="7" t="s">
        <v>11</v>
      </c>
      <c r="E56" s="7" t="s">
        <v>12</v>
      </c>
      <c r="F56" s="7" t="s">
        <v>13</v>
      </c>
      <c r="G56" s="7"/>
      <c r="H56" s="7" t="s">
        <v>11</v>
      </c>
      <c r="I56" s="7" t="s">
        <v>12</v>
      </c>
      <c r="J56" s="7" t="s">
        <v>13</v>
      </c>
      <c r="K56" s="7" t="s">
        <v>14</v>
      </c>
      <c r="L56" s="7" t="s">
        <v>15</v>
      </c>
      <c r="M56" s="7" t="s">
        <v>16</v>
      </c>
      <c r="N56" s="24"/>
      <c r="P56" s="3" t="s">
        <v>0</v>
      </c>
      <c r="Q56" s="3" t="s">
        <v>56</v>
      </c>
      <c r="R56" s="3" t="s">
        <v>46</v>
      </c>
      <c r="S56" s="3" t="s">
        <v>47</v>
      </c>
      <c r="T56" s="3" t="s">
        <v>1</v>
      </c>
      <c r="U56" s="3" t="s">
        <v>48</v>
      </c>
      <c r="W56" s="3" t="s">
        <v>2</v>
      </c>
      <c r="X56" s="3" t="s">
        <v>49</v>
      </c>
      <c r="Y56" s="3" t="s">
        <v>50</v>
      </c>
      <c r="Z56" s="3" t="s">
        <v>51</v>
      </c>
      <c r="AA56" s="3" t="s">
        <v>3</v>
      </c>
      <c r="AB56" s="3" t="s">
        <v>44</v>
      </c>
      <c r="AC56" s="3" t="s">
        <v>45</v>
      </c>
    </row>
    <row r="57" spans="1:29" x14ac:dyDescent="0.25">
      <c r="A57" s="3" t="str">
        <f>P57</f>
        <v>3/55 Goomalibee Street</v>
      </c>
      <c r="B57" s="3" t="str">
        <f>W57</f>
        <v>2 HRV engine Lwpm</v>
      </c>
      <c r="C57" s="3">
        <f>AA57</f>
        <v>30</v>
      </c>
      <c r="D57" s="3">
        <v>2</v>
      </c>
      <c r="E57" s="3">
        <v>2</v>
      </c>
      <c r="F57" s="3">
        <v>2</v>
      </c>
      <c r="H57" s="1">
        <f>$C57+D57</f>
        <v>32</v>
      </c>
      <c r="I57" s="2">
        <f t="shared" ref="I57:I61" si="26">$C57+E57</f>
        <v>32</v>
      </c>
      <c r="J57" s="2"/>
      <c r="K57" s="9"/>
      <c r="L57" s="9"/>
      <c r="M57" s="9"/>
      <c r="N57" s="10"/>
      <c r="P57" s="3" t="s">
        <v>29</v>
      </c>
      <c r="Q57" s="3">
        <v>128</v>
      </c>
      <c r="R57" s="3" t="s">
        <v>52</v>
      </c>
      <c r="T57" s="3">
        <v>57.8</v>
      </c>
      <c r="U57" s="3">
        <v>68.3</v>
      </c>
      <c r="W57" s="3" t="s">
        <v>4</v>
      </c>
      <c r="X57" s="3" t="s">
        <v>53</v>
      </c>
      <c r="Y57" s="3" t="s">
        <v>54</v>
      </c>
      <c r="AA57" s="3">
        <v>30</v>
      </c>
      <c r="AB57" s="3">
        <v>64.099999999999994</v>
      </c>
      <c r="AC57" s="3">
        <v>0</v>
      </c>
    </row>
    <row r="58" spans="1:29" x14ac:dyDescent="0.25">
      <c r="B58" s="3" t="str">
        <f t="shared" ref="B58:B67" si="27">W58</f>
        <v>2 HRV exhaust Lwpm</v>
      </c>
      <c r="C58" s="3">
        <f t="shared" ref="C58:C67" si="28">AA58</f>
        <v>25.8</v>
      </c>
      <c r="D58" s="3">
        <v>2</v>
      </c>
      <c r="E58" s="3">
        <v>2</v>
      </c>
      <c r="F58" s="3">
        <v>2</v>
      </c>
      <c r="H58" s="14">
        <f t="shared" ref="H58:H67" si="29">$C58+D58</f>
        <v>27.8</v>
      </c>
      <c r="I58" s="8">
        <f t="shared" si="26"/>
        <v>27.8</v>
      </c>
      <c r="J58" s="8"/>
      <c r="K58" s="8"/>
      <c r="L58" s="8"/>
      <c r="M58" s="8"/>
      <c r="N58" s="15"/>
      <c r="W58" s="3" t="s">
        <v>5</v>
      </c>
      <c r="X58" s="3" t="s">
        <v>53</v>
      </c>
      <c r="Y58" s="3" t="s">
        <v>54</v>
      </c>
      <c r="AA58" s="3">
        <v>25.8</v>
      </c>
      <c r="AC58" s="3">
        <v>0</v>
      </c>
    </row>
    <row r="59" spans="1:29" x14ac:dyDescent="0.25">
      <c r="B59" s="3" t="str">
        <f t="shared" si="27"/>
        <v>2 LRV engine Lwpm</v>
      </c>
      <c r="C59" s="3">
        <f t="shared" si="28"/>
        <v>21.5</v>
      </c>
      <c r="D59" s="3">
        <v>2</v>
      </c>
      <c r="E59" s="3">
        <v>2</v>
      </c>
      <c r="F59" s="3">
        <v>2</v>
      </c>
      <c r="H59" s="14">
        <f t="shared" si="29"/>
        <v>23.5</v>
      </c>
      <c r="I59" s="8">
        <f t="shared" si="26"/>
        <v>23.5</v>
      </c>
      <c r="J59" s="8">
        <f t="shared" ref="J59" si="30">$C59+F59</f>
        <v>23.5</v>
      </c>
      <c r="N59" s="25"/>
      <c r="W59" s="3" t="s">
        <v>6</v>
      </c>
      <c r="X59" s="3" t="s">
        <v>53</v>
      </c>
      <c r="Y59" s="3" t="s">
        <v>54</v>
      </c>
      <c r="AA59" s="3">
        <v>21.5</v>
      </c>
      <c r="AB59" s="3">
        <v>48.4</v>
      </c>
      <c r="AC59" s="3">
        <v>0</v>
      </c>
    </row>
    <row r="60" spans="1:29" x14ac:dyDescent="0.25">
      <c r="B60" s="3" t="str">
        <f t="shared" si="27"/>
        <v>2 MRV Engine Lwpm</v>
      </c>
      <c r="C60" s="3">
        <f t="shared" si="28"/>
        <v>28</v>
      </c>
      <c r="D60" s="3">
        <v>2</v>
      </c>
      <c r="E60" s="3">
        <v>2</v>
      </c>
      <c r="F60" s="3">
        <v>2</v>
      </c>
      <c r="H60" s="14">
        <f t="shared" si="29"/>
        <v>30</v>
      </c>
      <c r="I60" s="8">
        <f t="shared" si="26"/>
        <v>30</v>
      </c>
      <c r="J60" s="8"/>
      <c r="N60" s="15"/>
      <c r="W60" s="3" t="s">
        <v>7</v>
      </c>
      <c r="X60" s="3" t="s">
        <v>53</v>
      </c>
      <c r="Y60" s="3" t="s">
        <v>54</v>
      </c>
      <c r="AA60" s="3">
        <v>28</v>
      </c>
      <c r="AB60" s="3">
        <v>62.1</v>
      </c>
      <c r="AC60" s="3">
        <v>0</v>
      </c>
    </row>
    <row r="61" spans="1:29" x14ac:dyDescent="0.25">
      <c r="B61" s="3" t="str">
        <f t="shared" si="27"/>
        <v>2 MRV Exhaust Lwpm</v>
      </c>
      <c r="C61" s="3">
        <f t="shared" si="28"/>
        <v>23.8</v>
      </c>
      <c r="D61" s="3">
        <v>2</v>
      </c>
      <c r="E61" s="3">
        <v>2</v>
      </c>
      <c r="F61" s="3">
        <v>2</v>
      </c>
      <c r="H61" s="11">
        <f t="shared" si="29"/>
        <v>25.8</v>
      </c>
      <c r="I61" s="12">
        <f t="shared" si="26"/>
        <v>25.8</v>
      </c>
      <c r="J61" s="12"/>
      <c r="K61" s="12">
        <f>[1]!dbadd(H57:H61)</f>
        <v>35.788126970092378</v>
      </c>
      <c r="L61" s="12">
        <f>[1]!dbadd(I57:I61)</f>
        <v>35.788126970092378</v>
      </c>
      <c r="M61" s="12">
        <f>[1]!dbadd(J57:J61)</f>
        <v>23.499999999999996</v>
      </c>
      <c r="N61" s="13" t="s">
        <v>17</v>
      </c>
      <c r="W61" s="3" t="s">
        <v>8</v>
      </c>
      <c r="X61" s="3" t="s">
        <v>53</v>
      </c>
      <c r="Y61" s="3" t="s">
        <v>54</v>
      </c>
      <c r="AA61" s="3">
        <v>23.8</v>
      </c>
      <c r="AC61" s="3">
        <v>0</v>
      </c>
    </row>
    <row r="62" spans="1:29" x14ac:dyDescent="0.25">
      <c r="B62" s="3" t="str">
        <f t="shared" si="27"/>
        <v>2 Semi-Trailer Engine Lwpm</v>
      </c>
      <c r="C62" s="3">
        <f t="shared" si="28"/>
        <v>33.4</v>
      </c>
      <c r="D62" s="3">
        <v>2</v>
      </c>
      <c r="E62" s="3">
        <v>2</v>
      </c>
      <c r="F62" s="3">
        <v>2</v>
      </c>
      <c r="H62" s="14">
        <f t="shared" si="29"/>
        <v>35.4</v>
      </c>
      <c r="I62" s="8"/>
      <c r="J62" s="8"/>
      <c r="N62" s="16"/>
      <c r="W62" s="3" t="s">
        <v>23</v>
      </c>
      <c r="X62" s="3" t="s">
        <v>53</v>
      </c>
      <c r="Y62" s="3" t="s">
        <v>54</v>
      </c>
      <c r="AA62" s="3">
        <v>33.4</v>
      </c>
      <c r="AB62" s="3">
        <v>64.900000000000006</v>
      </c>
      <c r="AC62" s="3">
        <v>0</v>
      </c>
    </row>
    <row r="63" spans="1:29" x14ac:dyDescent="0.25">
      <c r="B63" s="3" t="str">
        <f t="shared" si="27"/>
        <v>2 Semi Trailer Exhaust Lwpm</v>
      </c>
      <c r="C63" s="3">
        <f t="shared" si="28"/>
        <v>28.8</v>
      </c>
      <c r="D63" s="3">
        <v>2</v>
      </c>
      <c r="E63" s="3">
        <v>2</v>
      </c>
      <c r="F63" s="3">
        <v>2</v>
      </c>
      <c r="H63" s="11">
        <f t="shared" si="29"/>
        <v>30.8</v>
      </c>
      <c r="I63" s="12"/>
      <c r="J63" s="12"/>
      <c r="K63" s="12">
        <f>[1]!dbadd(H62:H63)</f>
        <v>36.692827437845153</v>
      </c>
      <c r="L63" s="12">
        <f>[1]!dbadd(I62:I63)</f>
        <v>0</v>
      </c>
      <c r="M63" s="12">
        <f>[1]!dbadd(J62:J63)</f>
        <v>0</v>
      </c>
      <c r="N63" s="13" t="s">
        <v>42</v>
      </c>
      <c r="W63" s="3" t="s">
        <v>24</v>
      </c>
      <c r="X63" s="3" t="s">
        <v>53</v>
      </c>
      <c r="Y63" s="3" t="s">
        <v>54</v>
      </c>
      <c r="AA63" s="3">
        <v>28.8</v>
      </c>
      <c r="AC63" s="3">
        <v>0</v>
      </c>
    </row>
    <row r="64" spans="1:29" x14ac:dyDescent="0.25">
      <c r="B64" s="3" t="str">
        <f t="shared" si="27"/>
        <v>3 Bin Emptying (Regular)</v>
      </c>
      <c r="C64" s="3">
        <f t="shared" si="28"/>
        <v>57.7</v>
      </c>
      <c r="D64" s="8">
        <f>10*LOG(1/30)</f>
        <v>-14.771212547196624</v>
      </c>
      <c r="E64" s="8">
        <f>10*LOG(1/30)</f>
        <v>-14.771212547196624</v>
      </c>
      <c r="F64" s="8">
        <f>10*LOG(1/30)</f>
        <v>-14.771212547196624</v>
      </c>
      <c r="H64" s="1">
        <f t="shared" si="29"/>
        <v>42.928787452803377</v>
      </c>
      <c r="I64" s="8"/>
      <c r="J64" s="2"/>
      <c r="K64" s="9"/>
      <c r="L64" s="9"/>
      <c r="M64" s="9"/>
      <c r="N64" s="10"/>
      <c r="W64" s="3" t="s">
        <v>25</v>
      </c>
      <c r="X64" s="3" t="s">
        <v>53</v>
      </c>
      <c r="Y64" s="3" t="s">
        <v>55</v>
      </c>
      <c r="AA64" s="3">
        <v>57.7</v>
      </c>
      <c r="AC64" s="3">
        <v>0</v>
      </c>
    </row>
    <row r="65" spans="1:29" x14ac:dyDescent="0.25">
      <c r="B65" s="3" t="str">
        <f t="shared" si="27"/>
        <v>3 Garbage truck engine Lwpm</v>
      </c>
      <c r="C65" s="3">
        <f t="shared" si="28"/>
        <v>32.200000000000003</v>
      </c>
      <c r="D65" s="3">
        <v>2</v>
      </c>
      <c r="E65" s="3">
        <v>2</v>
      </c>
      <c r="F65" s="3">
        <v>2</v>
      </c>
      <c r="H65" s="14">
        <f t="shared" si="29"/>
        <v>34.200000000000003</v>
      </c>
      <c r="I65" s="8"/>
      <c r="J65" s="8"/>
      <c r="N65" s="16"/>
      <c r="W65" s="3" t="s">
        <v>9</v>
      </c>
      <c r="X65" s="3" t="s">
        <v>53</v>
      </c>
      <c r="Y65" s="3" t="s">
        <v>54</v>
      </c>
      <c r="AA65" s="3">
        <v>32.200000000000003</v>
      </c>
      <c r="AB65" s="3">
        <v>68.3</v>
      </c>
      <c r="AC65" s="3">
        <v>0</v>
      </c>
    </row>
    <row r="66" spans="1:29" x14ac:dyDescent="0.25">
      <c r="B66" s="3" t="str">
        <f t="shared" si="27"/>
        <v>3 Garbage truck exhaust Lwpm</v>
      </c>
      <c r="C66" s="3">
        <f t="shared" si="28"/>
        <v>28.3</v>
      </c>
      <c r="D66" s="3">
        <v>2</v>
      </c>
      <c r="E66" s="3">
        <v>2</v>
      </c>
      <c r="F66" s="3">
        <v>2</v>
      </c>
      <c r="H66" s="11">
        <f t="shared" si="29"/>
        <v>30.3</v>
      </c>
      <c r="I66" s="12"/>
      <c r="J66" s="12"/>
      <c r="K66" s="12">
        <f>[1]!dbadd(H64:H66)</f>
        <v>43.679130474492936</v>
      </c>
      <c r="L66" s="12">
        <f>[1]!dbadd(I64:I66)</f>
        <v>0</v>
      </c>
      <c r="M66" s="12">
        <f>[1]!dbadd(J64:J66)</f>
        <v>0</v>
      </c>
      <c r="N66" s="17" t="s">
        <v>18</v>
      </c>
      <c r="W66" s="3" t="s">
        <v>10</v>
      </c>
      <c r="X66" s="3" t="s">
        <v>53</v>
      </c>
      <c r="Y66" s="3" t="s">
        <v>54</v>
      </c>
      <c r="AA66" s="3">
        <v>28.3</v>
      </c>
      <c r="AC66" s="3">
        <v>0</v>
      </c>
    </row>
    <row r="67" spans="1:29" x14ac:dyDescent="0.25">
      <c r="B67" s="3" t="str">
        <f t="shared" si="27"/>
        <v>4 Tyre Inflator  Leq</v>
      </c>
      <c r="C67" s="3">
        <f t="shared" si="28"/>
        <v>30.8</v>
      </c>
      <c r="D67" s="5">
        <f>10*LOG(7/30)</f>
        <v>-6.3202321470540559</v>
      </c>
      <c r="E67" s="5">
        <f>10*LOG(7/30)</f>
        <v>-6.3202321470540559</v>
      </c>
      <c r="F67" s="5">
        <f>10*LOG(5/30)</f>
        <v>-7.7815125038364368</v>
      </c>
      <c r="H67" s="26">
        <f t="shared" si="29"/>
        <v>24.479767852945944</v>
      </c>
      <c r="I67" s="27">
        <f t="shared" ref="I67" si="31">$C67+E67</f>
        <v>24.479767852945944</v>
      </c>
      <c r="J67" s="27">
        <f t="shared" ref="J67" si="32">$C67+F67</f>
        <v>23.018487496163566</v>
      </c>
      <c r="K67" s="27">
        <f>H67</f>
        <v>24.479767852945944</v>
      </c>
      <c r="L67" s="27">
        <f t="shared" ref="L67" si="33">I67</f>
        <v>24.479767852945944</v>
      </c>
      <c r="M67" s="27">
        <f t="shared" ref="M67" si="34">J67</f>
        <v>23.018487496163566</v>
      </c>
      <c r="N67" s="28" t="s">
        <v>43</v>
      </c>
      <c r="W67" s="3" t="s">
        <v>26</v>
      </c>
      <c r="X67" s="3" t="s">
        <v>53</v>
      </c>
      <c r="Y67" s="3" t="s">
        <v>55</v>
      </c>
      <c r="AA67" s="3">
        <v>30.8</v>
      </c>
      <c r="AC67" s="3">
        <v>0</v>
      </c>
    </row>
    <row r="68" spans="1:29" x14ac:dyDescent="0.25">
      <c r="H68" s="14"/>
      <c r="I68" s="8"/>
      <c r="J68" s="8"/>
      <c r="K68" s="29">
        <v>34</v>
      </c>
      <c r="L68" s="29">
        <v>34</v>
      </c>
      <c r="M68" s="29">
        <v>34</v>
      </c>
      <c r="N68" s="30" t="s">
        <v>19</v>
      </c>
    </row>
    <row r="69" spans="1:29" x14ac:dyDescent="0.25">
      <c r="C69" s="4">
        <f>[1]!dbadd(C57:C68)</f>
        <v>57.76497942294985</v>
      </c>
      <c r="G69" s="18"/>
      <c r="H69" s="19">
        <f>[1]!dbadd(H57:H68)</f>
        <v>45.061204200492391</v>
      </c>
      <c r="I69" s="19">
        <f>[1]!dbadd(I57:I68)</f>
        <v>36.098123188158326</v>
      </c>
      <c r="J69" s="19">
        <f>[1]!dbadd(J57:J68)</f>
        <v>26.276213592425815</v>
      </c>
      <c r="K69" s="19">
        <f>[1]!dbadd(K57:K68)</f>
        <v>45.38868581598858</v>
      </c>
      <c r="L69" s="19">
        <f>[1]!dbadd(L57:L68)</f>
        <v>38.186170502863234</v>
      </c>
      <c r="M69" s="20">
        <f>[1]!dbadd(M57:M68)</f>
        <v>34.68071887254834</v>
      </c>
    </row>
    <row r="70" spans="1:29" x14ac:dyDescent="0.25">
      <c r="G70" s="21" t="s">
        <v>20</v>
      </c>
      <c r="H70" s="31">
        <v>49</v>
      </c>
      <c r="I70" s="31">
        <v>43</v>
      </c>
      <c r="J70" s="31">
        <v>37</v>
      </c>
      <c r="K70" s="31">
        <v>49</v>
      </c>
      <c r="L70" s="31">
        <v>43</v>
      </c>
      <c r="M70" s="22">
        <v>37</v>
      </c>
    </row>
    <row r="71" spans="1:29" x14ac:dyDescent="0.25">
      <c r="G71" s="23" t="s">
        <v>21</v>
      </c>
      <c r="H71" s="12">
        <f>H70-H69</f>
        <v>3.9387957995076093</v>
      </c>
      <c r="I71" s="12">
        <f t="shared" ref="I71:M71" si="35">I70-I69</f>
        <v>6.9018768118416745</v>
      </c>
      <c r="J71" s="12">
        <f t="shared" si="35"/>
        <v>10.723786407574185</v>
      </c>
      <c r="K71" s="12">
        <f t="shared" si="35"/>
        <v>3.6113141840114196</v>
      </c>
      <c r="L71" s="12">
        <f t="shared" si="35"/>
        <v>4.8138294971367657</v>
      </c>
      <c r="M71" s="13">
        <f t="shared" si="35"/>
        <v>2.31928112745166</v>
      </c>
    </row>
    <row r="73" spans="1:29" x14ac:dyDescent="0.25">
      <c r="H73" s="8"/>
      <c r="I73" s="8"/>
      <c r="J73" s="8"/>
    </row>
    <row r="74" spans="1:29" x14ac:dyDescent="0.25">
      <c r="A74" s="6" t="s">
        <v>0</v>
      </c>
      <c r="B74" s="6" t="s">
        <v>3</v>
      </c>
      <c r="C74" s="6" t="s">
        <v>3</v>
      </c>
      <c r="D74" s="7" t="s">
        <v>11</v>
      </c>
      <c r="E74" s="7" t="s">
        <v>12</v>
      </c>
      <c r="F74" s="7" t="s">
        <v>13</v>
      </c>
      <c r="G74" s="7"/>
      <c r="H74" s="7" t="s">
        <v>11</v>
      </c>
      <c r="I74" s="7" t="s">
        <v>12</v>
      </c>
      <c r="J74" s="7" t="s">
        <v>13</v>
      </c>
      <c r="K74" s="7" t="s">
        <v>14</v>
      </c>
      <c r="L74" s="7" t="s">
        <v>15</v>
      </c>
      <c r="M74" s="7" t="s">
        <v>16</v>
      </c>
      <c r="N74" s="24"/>
      <c r="P74" s="3" t="s">
        <v>0</v>
      </c>
      <c r="Q74" s="3" t="s">
        <v>56</v>
      </c>
      <c r="R74" s="3" t="s">
        <v>46</v>
      </c>
      <c r="S74" s="3" t="s">
        <v>47</v>
      </c>
      <c r="T74" s="3" t="s">
        <v>1</v>
      </c>
      <c r="U74" s="3" t="s">
        <v>48</v>
      </c>
      <c r="W74" s="3" t="s">
        <v>2</v>
      </c>
      <c r="X74" s="3" t="s">
        <v>49</v>
      </c>
      <c r="Y74" s="3" t="s">
        <v>50</v>
      </c>
      <c r="Z74" s="3" t="s">
        <v>51</v>
      </c>
      <c r="AA74" s="3" t="s">
        <v>3</v>
      </c>
      <c r="AB74" s="3" t="s">
        <v>44</v>
      </c>
      <c r="AC74" s="3" t="s">
        <v>45</v>
      </c>
    </row>
    <row r="75" spans="1:29" x14ac:dyDescent="0.25">
      <c r="A75" s="3" t="str">
        <f>P75</f>
        <v>14 (assumed) Bridge Street</v>
      </c>
      <c r="B75" s="3" t="str">
        <f>W75</f>
        <v>2 HRV engine Lwpm</v>
      </c>
      <c r="C75" s="3">
        <f>AA75</f>
        <v>27.2</v>
      </c>
      <c r="D75" s="3">
        <v>2</v>
      </c>
      <c r="E75" s="3">
        <v>2</v>
      </c>
      <c r="F75" s="3">
        <v>2</v>
      </c>
      <c r="H75" s="1">
        <f>$C75+D75</f>
        <v>29.2</v>
      </c>
      <c r="I75" s="2">
        <f t="shared" ref="I75:I79" si="36">$C75+E75</f>
        <v>29.2</v>
      </c>
      <c r="J75" s="2"/>
      <c r="K75" s="9"/>
      <c r="L75" s="9"/>
      <c r="M75" s="9"/>
      <c r="N75" s="10"/>
      <c r="P75" s="3" t="s">
        <v>27</v>
      </c>
      <c r="Q75" s="3">
        <v>153</v>
      </c>
      <c r="R75" s="3" t="s">
        <v>52</v>
      </c>
      <c r="T75" s="3">
        <v>56.4</v>
      </c>
      <c r="U75" s="3">
        <v>64.8</v>
      </c>
      <c r="W75" s="3" t="s">
        <v>4</v>
      </c>
      <c r="X75" s="3" t="s">
        <v>53</v>
      </c>
      <c r="Y75" s="3" t="s">
        <v>54</v>
      </c>
      <c r="AA75" s="3">
        <v>27.2</v>
      </c>
      <c r="AB75" s="3">
        <v>60.9</v>
      </c>
      <c r="AC75" s="3">
        <v>0</v>
      </c>
    </row>
    <row r="76" spans="1:29" x14ac:dyDescent="0.25">
      <c r="B76" s="3" t="str">
        <f t="shared" ref="B76:B85" si="37">W76</f>
        <v>2 HRV exhaust Lwpm</v>
      </c>
      <c r="C76" s="3">
        <f t="shared" ref="C76:C85" si="38">AA76</f>
        <v>23.5</v>
      </c>
      <c r="D76" s="3">
        <v>2</v>
      </c>
      <c r="E76" s="3">
        <v>2</v>
      </c>
      <c r="F76" s="3">
        <v>2</v>
      </c>
      <c r="H76" s="14">
        <f t="shared" ref="H76:H85" si="39">$C76+D76</f>
        <v>25.5</v>
      </c>
      <c r="I76" s="8">
        <f t="shared" si="36"/>
        <v>25.5</v>
      </c>
      <c r="J76" s="8"/>
      <c r="K76" s="8"/>
      <c r="L76" s="8"/>
      <c r="M76" s="8"/>
      <c r="N76" s="15"/>
      <c r="W76" s="3" t="s">
        <v>5</v>
      </c>
      <c r="X76" s="3" t="s">
        <v>53</v>
      </c>
      <c r="Y76" s="3" t="s">
        <v>54</v>
      </c>
      <c r="AA76" s="3">
        <v>23.5</v>
      </c>
      <c r="AC76" s="3">
        <v>0</v>
      </c>
    </row>
    <row r="77" spans="1:29" x14ac:dyDescent="0.25">
      <c r="B77" s="3" t="str">
        <f t="shared" si="37"/>
        <v>2 LRV engine Lwpm</v>
      </c>
      <c r="C77" s="3">
        <f t="shared" si="38"/>
        <v>18.100000000000001</v>
      </c>
      <c r="D77" s="3">
        <v>2</v>
      </c>
      <c r="E77" s="3">
        <v>2</v>
      </c>
      <c r="F77" s="3">
        <v>2</v>
      </c>
      <c r="H77" s="14">
        <f t="shared" si="39"/>
        <v>20.100000000000001</v>
      </c>
      <c r="I77" s="8">
        <f t="shared" si="36"/>
        <v>20.100000000000001</v>
      </c>
      <c r="J77" s="8">
        <f t="shared" ref="J77" si="40">$C77+F77</f>
        <v>20.100000000000001</v>
      </c>
      <c r="N77" s="25"/>
      <c r="W77" s="3" t="s">
        <v>6</v>
      </c>
      <c r="X77" s="3" t="s">
        <v>53</v>
      </c>
      <c r="Y77" s="3" t="s">
        <v>54</v>
      </c>
      <c r="AA77" s="3">
        <v>18.100000000000001</v>
      </c>
      <c r="AB77" s="3">
        <v>44.6</v>
      </c>
      <c r="AC77" s="3">
        <v>0</v>
      </c>
    </row>
    <row r="78" spans="1:29" x14ac:dyDescent="0.25">
      <c r="B78" s="3" t="str">
        <f t="shared" si="37"/>
        <v>2 MRV Engine Lwpm</v>
      </c>
      <c r="C78" s="3">
        <f t="shared" si="38"/>
        <v>25.2</v>
      </c>
      <c r="D78" s="3">
        <v>2</v>
      </c>
      <c r="E78" s="3">
        <v>2</v>
      </c>
      <c r="F78" s="3">
        <v>2</v>
      </c>
      <c r="H78" s="14">
        <f t="shared" si="39"/>
        <v>27.2</v>
      </c>
      <c r="I78" s="8">
        <f t="shared" si="36"/>
        <v>27.2</v>
      </c>
      <c r="J78" s="8"/>
      <c r="N78" s="15"/>
      <c r="W78" s="3" t="s">
        <v>7</v>
      </c>
      <c r="X78" s="3" t="s">
        <v>53</v>
      </c>
      <c r="Y78" s="3" t="s">
        <v>54</v>
      </c>
      <c r="AA78" s="3">
        <v>25.2</v>
      </c>
      <c r="AB78" s="3">
        <v>58.9</v>
      </c>
      <c r="AC78" s="3">
        <v>0</v>
      </c>
    </row>
    <row r="79" spans="1:29" x14ac:dyDescent="0.25">
      <c r="B79" s="3" t="str">
        <f t="shared" si="37"/>
        <v>2 MRV Exhaust Lwpm</v>
      </c>
      <c r="C79" s="3">
        <f t="shared" si="38"/>
        <v>21.5</v>
      </c>
      <c r="D79" s="3">
        <v>2</v>
      </c>
      <c r="E79" s="3">
        <v>2</v>
      </c>
      <c r="F79" s="3">
        <v>2</v>
      </c>
      <c r="H79" s="11">
        <f t="shared" si="39"/>
        <v>23.5</v>
      </c>
      <c r="I79" s="12">
        <f t="shared" si="36"/>
        <v>23.5</v>
      </c>
      <c r="J79" s="12"/>
      <c r="K79" s="12">
        <f>[1]!dbadd(H75:H79)</f>
        <v>33.09115955159114</v>
      </c>
      <c r="L79" s="12">
        <f>[1]!dbadd(I75:I79)</f>
        <v>33.09115955159114</v>
      </c>
      <c r="M79" s="12">
        <f>[1]!dbadd(J75:J79)</f>
        <v>20.099999999999998</v>
      </c>
      <c r="N79" s="13" t="s">
        <v>17</v>
      </c>
      <c r="W79" s="3" t="s">
        <v>8</v>
      </c>
      <c r="X79" s="3" t="s">
        <v>53</v>
      </c>
      <c r="Y79" s="3" t="s">
        <v>54</v>
      </c>
      <c r="AA79" s="3">
        <v>21.5</v>
      </c>
      <c r="AC79" s="3">
        <v>0</v>
      </c>
    </row>
    <row r="80" spans="1:29" x14ac:dyDescent="0.25">
      <c r="B80" s="3" t="str">
        <f t="shared" si="37"/>
        <v>2 Semi-Trailer Engine Lwpm</v>
      </c>
      <c r="C80" s="3">
        <f t="shared" si="38"/>
        <v>29.1</v>
      </c>
      <c r="D80" s="3">
        <v>2</v>
      </c>
      <c r="E80" s="3">
        <v>2</v>
      </c>
      <c r="F80" s="3">
        <v>2</v>
      </c>
      <c r="H80" s="14">
        <f t="shared" si="39"/>
        <v>31.1</v>
      </c>
      <c r="I80" s="8"/>
      <c r="J80" s="8"/>
      <c r="N80" s="16"/>
      <c r="W80" s="3" t="s">
        <v>23</v>
      </c>
      <c r="X80" s="3" t="s">
        <v>53</v>
      </c>
      <c r="Y80" s="3" t="s">
        <v>54</v>
      </c>
      <c r="AA80" s="3">
        <v>29.1</v>
      </c>
      <c r="AB80" s="3">
        <v>60.5</v>
      </c>
      <c r="AC80" s="3">
        <v>0</v>
      </c>
    </row>
    <row r="81" spans="1:29" x14ac:dyDescent="0.25">
      <c r="B81" s="3" t="str">
        <f t="shared" si="37"/>
        <v>2 Semi Trailer Exhaust Lwpm</v>
      </c>
      <c r="C81" s="3">
        <f t="shared" si="38"/>
        <v>25.5</v>
      </c>
      <c r="D81" s="3">
        <v>2</v>
      </c>
      <c r="E81" s="3">
        <v>2</v>
      </c>
      <c r="F81" s="3">
        <v>2</v>
      </c>
      <c r="H81" s="11">
        <f t="shared" si="39"/>
        <v>27.5</v>
      </c>
      <c r="I81" s="12"/>
      <c r="J81" s="12"/>
      <c r="K81" s="12">
        <f>[1]!dbadd(H80:H81)</f>
        <v>32.673104168345098</v>
      </c>
      <c r="L81" s="12">
        <f>[1]!dbadd(I80:I81)</f>
        <v>0</v>
      </c>
      <c r="M81" s="12">
        <f>[1]!dbadd(J80:J81)</f>
        <v>0</v>
      </c>
      <c r="N81" s="13" t="s">
        <v>42</v>
      </c>
      <c r="W81" s="3" t="s">
        <v>24</v>
      </c>
      <c r="X81" s="3" t="s">
        <v>53</v>
      </c>
      <c r="Y81" s="3" t="s">
        <v>54</v>
      </c>
      <c r="AA81" s="3">
        <v>25.5</v>
      </c>
      <c r="AC81" s="3">
        <v>0</v>
      </c>
    </row>
    <row r="82" spans="1:29" x14ac:dyDescent="0.25">
      <c r="B82" s="3" t="str">
        <f t="shared" si="37"/>
        <v>3 Bin Emptying (Regular)</v>
      </c>
      <c r="C82" s="3">
        <f t="shared" si="38"/>
        <v>56.3</v>
      </c>
      <c r="D82" s="8">
        <f>10*LOG(1/30)</f>
        <v>-14.771212547196624</v>
      </c>
      <c r="E82" s="8">
        <f>10*LOG(1/30)</f>
        <v>-14.771212547196624</v>
      </c>
      <c r="F82" s="8">
        <f>10*LOG(1/30)</f>
        <v>-14.771212547196624</v>
      </c>
      <c r="H82" s="1">
        <f t="shared" si="39"/>
        <v>41.528787452803371</v>
      </c>
      <c r="I82" s="8"/>
      <c r="J82" s="2"/>
      <c r="K82" s="9"/>
      <c r="L82" s="9"/>
      <c r="M82" s="9"/>
      <c r="N82" s="10"/>
      <c r="W82" s="3" t="s">
        <v>25</v>
      </c>
      <c r="X82" s="3" t="s">
        <v>53</v>
      </c>
      <c r="Y82" s="3" t="s">
        <v>55</v>
      </c>
      <c r="AA82" s="3">
        <v>56.3</v>
      </c>
      <c r="AC82" s="3">
        <v>0</v>
      </c>
    </row>
    <row r="83" spans="1:29" x14ac:dyDescent="0.25">
      <c r="B83" s="3" t="str">
        <f t="shared" si="37"/>
        <v>3 Garbage truck engine Lwpm</v>
      </c>
      <c r="C83" s="3">
        <f t="shared" si="38"/>
        <v>29</v>
      </c>
      <c r="D83" s="3">
        <v>2</v>
      </c>
      <c r="E83" s="3">
        <v>2</v>
      </c>
      <c r="F83" s="3">
        <v>2</v>
      </c>
      <c r="H83" s="14">
        <f t="shared" si="39"/>
        <v>31</v>
      </c>
      <c r="I83" s="8"/>
      <c r="J83" s="8"/>
      <c r="N83" s="16"/>
      <c r="W83" s="3" t="s">
        <v>9</v>
      </c>
      <c r="X83" s="3" t="s">
        <v>53</v>
      </c>
      <c r="Y83" s="3" t="s">
        <v>54</v>
      </c>
      <c r="AA83" s="3">
        <v>29</v>
      </c>
      <c r="AB83" s="3">
        <v>64.8</v>
      </c>
      <c r="AC83" s="3">
        <v>0</v>
      </c>
    </row>
    <row r="84" spans="1:29" x14ac:dyDescent="0.25">
      <c r="B84" s="3" t="str">
        <f t="shared" si="37"/>
        <v>3 Garbage truck exhaust Lwpm</v>
      </c>
      <c r="C84" s="3">
        <f t="shared" si="38"/>
        <v>25.7</v>
      </c>
      <c r="D84" s="3">
        <v>2</v>
      </c>
      <c r="E84" s="3">
        <v>2</v>
      </c>
      <c r="F84" s="3">
        <v>2</v>
      </c>
      <c r="H84" s="11">
        <f t="shared" si="39"/>
        <v>27.7</v>
      </c>
      <c r="I84" s="12"/>
      <c r="J84" s="12"/>
      <c r="K84" s="12">
        <f>[1]!dbadd(H82:H84)</f>
        <v>42.059371280223623</v>
      </c>
      <c r="L84" s="12">
        <f>[1]!dbadd(I82:I84)</f>
        <v>0</v>
      </c>
      <c r="M84" s="12">
        <f>[1]!dbadd(J82:J84)</f>
        <v>0</v>
      </c>
      <c r="N84" s="17" t="s">
        <v>18</v>
      </c>
      <c r="W84" s="3" t="s">
        <v>10</v>
      </c>
      <c r="X84" s="3" t="s">
        <v>53</v>
      </c>
      <c r="Y84" s="3" t="s">
        <v>54</v>
      </c>
      <c r="AA84" s="3">
        <v>25.7</v>
      </c>
      <c r="AC84" s="3">
        <v>0</v>
      </c>
    </row>
    <row r="85" spans="1:29" x14ac:dyDescent="0.25">
      <c r="B85" s="3" t="str">
        <f t="shared" si="37"/>
        <v>4 Tyre Inflator  Leq</v>
      </c>
      <c r="C85" s="3">
        <f t="shared" si="38"/>
        <v>26.5</v>
      </c>
      <c r="D85" s="5">
        <f>10*LOG(7/30)</f>
        <v>-6.3202321470540559</v>
      </c>
      <c r="E85" s="5">
        <f>10*LOG(7/30)</f>
        <v>-6.3202321470540559</v>
      </c>
      <c r="F85" s="5">
        <f>10*LOG(5/30)</f>
        <v>-7.7815125038364368</v>
      </c>
      <c r="H85" s="26">
        <f t="shared" si="39"/>
        <v>20.179767852945943</v>
      </c>
      <c r="I85" s="27">
        <f t="shared" ref="I85" si="41">$C85+E85</f>
        <v>20.179767852945943</v>
      </c>
      <c r="J85" s="27">
        <f t="shared" ref="J85" si="42">$C85+F85</f>
        <v>18.718487496163561</v>
      </c>
      <c r="K85" s="27">
        <f>H85</f>
        <v>20.179767852945943</v>
      </c>
      <c r="L85" s="27">
        <f t="shared" ref="L85" si="43">I85</f>
        <v>20.179767852945943</v>
      </c>
      <c r="M85" s="27">
        <f t="shared" ref="M85" si="44">J85</f>
        <v>18.718487496163561</v>
      </c>
      <c r="N85" s="28" t="s">
        <v>43</v>
      </c>
      <c r="W85" s="3" t="s">
        <v>26</v>
      </c>
      <c r="X85" s="3" t="s">
        <v>53</v>
      </c>
      <c r="Y85" s="3" t="s">
        <v>55</v>
      </c>
      <c r="AA85" s="3">
        <v>26.5</v>
      </c>
      <c r="AC85" s="3">
        <v>0</v>
      </c>
    </row>
    <row r="86" spans="1:29" x14ac:dyDescent="0.25">
      <c r="H86" s="14"/>
      <c r="I86" s="8"/>
      <c r="J86" s="8"/>
      <c r="K86" s="29">
        <v>34</v>
      </c>
      <c r="L86" s="29">
        <v>34</v>
      </c>
      <c r="M86" s="29">
        <v>34</v>
      </c>
      <c r="N86" s="30" t="s">
        <v>19</v>
      </c>
    </row>
    <row r="87" spans="1:29" x14ac:dyDescent="0.25">
      <c r="C87" s="4">
        <f>[1]!dbadd(C75:C86)</f>
        <v>56.341197517231933</v>
      </c>
      <c r="G87" s="18"/>
      <c r="H87" s="19">
        <f>[1]!dbadd(H75:H86)</f>
        <v>43.023198750908527</v>
      </c>
      <c r="I87" s="19">
        <f>[1]!dbadd(I75:I86)</f>
        <v>33.307813890763228</v>
      </c>
      <c r="J87" s="19">
        <f>[1]!dbadd(J75:J86)</f>
        <v>22.474246897192</v>
      </c>
      <c r="K87" s="19">
        <f>[1]!dbadd(K75:K86)</f>
        <v>43.535580329952673</v>
      </c>
      <c r="L87" s="19">
        <f>[1]!dbadd(L75:L86)</f>
        <v>36.679848606749644</v>
      </c>
      <c r="M87" s="20">
        <f>[1]!dbadd(M75:M86)</f>
        <v>34.298593060502192</v>
      </c>
    </row>
    <row r="88" spans="1:29" x14ac:dyDescent="0.25">
      <c r="G88" s="21" t="s">
        <v>20</v>
      </c>
      <c r="H88" s="31">
        <v>49</v>
      </c>
      <c r="I88" s="31">
        <v>43</v>
      </c>
      <c r="J88" s="31">
        <v>37</v>
      </c>
      <c r="K88" s="31">
        <v>49</v>
      </c>
      <c r="L88" s="31">
        <v>43</v>
      </c>
      <c r="M88" s="22">
        <v>37</v>
      </c>
    </row>
    <row r="89" spans="1:29" x14ac:dyDescent="0.25">
      <c r="G89" s="23" t="s">
        <v>21</v>
      </c>
      <c r="H89" s="12">
        <f>H88-H87</f>
        <v>5.9768012490914728</v>
      </c>
      <c r="I89" s="12">
        <f t="shared" ref="I89:M89" si="45">I88-I87</f>
        <v>9.692186109236772</v>
      </c>
      <c r="J89" s="12">
        <f t="shared" si="45"/>
        <v>14.525753102808</v>
      </c>
      <c r="K89" s="12">
        <f t="shared" si="45"/>
        <v>5.4644196700473273</v>
      </c>
      <c r="L89" s="12">
        <f t="shared" si="45"/>
        <v>6.3201513932503559</v>
      </c>
      <c r="M89" s="13">
        <f t="shared" si="45"/>
        <v>2.701406939497808</v>
      </c>
    </row>
    <row r="91" spans="1:29" x14ac:dyDescent="0.25">
      <c r="H91" s="8"/>
      <c r="I91" s="8"/>
      <c r="J91" s="8"/>
    </row>
    <row r="92" spans="1:29" x14ac:dyDescent="0.25">
      <c r="A92" s="6" t="s">
        <v>0</v>
      </c>
      <c r="B92" s="6" t="s">
        <v>3</v>
      </c>
      <c r="C92" s="6" t="s">
        <v>3</v>
      </c>
      <c r="D92" s="7" t="s">
        <v>11</v>
      </c>
      <c r="E92" s="7" t="s">
        <v>12</v>
      </c>
      <c r="F92" s="7" t="s">
        <v>13</v>
      </c>
      <c r="G92" s="7"/>
      <c r="H92" s="7" t="s">
        <v>11</v>
      </c>
      <c r="I92" s="7" t="s">
        <v>12</v>
      </c>
      <c r="J92" s="7" t="s">
        <v>13</v>
      </c>
      <c r="K92" s="7" t="s">
        <v>14</v>
      </c>
      <c r="L92" s="7" t="s">
        <v>15</v>
      </c>
      <c r="M92" s="7" t="s">
        <v>16</v>
      </c>
      <c r="N92" s="24"/>
      <c r="P92" s="3" t="s">
        <v>0</v>
      </c>
      <c r="Q92" s="3" t="s">
        <v>56</v>
      </c>
      <c r="R92" s="3" t="s">
        <v>46</v>
      </c>
      <c r="S92" s="3" t="s">
        <v>47</v>
      </c>
      <c r="T92" s="3" t="s">
        <v>1</v>
      </c>
      <c r="U92" s="3" t="s">
        <v>48</v>
      </c>
      <c r="W92" s="3" t="s">
        <v>2</v>
      </c>
      <c r="X92" s="3" t="s">
        <v>49</v>
      </c>
      <c r="Y92" s="3" t="s">
        <v>50</v>
      </c>
      <c r="Z92" s="3" t="s">
        <v>51</v>
      </c>
      <c r="AA92" s="3" t="s">
        <v>3</v>
      </c>
      <c r="AB92" s="3" t="s">
        <v>44</v>
      </c>
      <c r="AC92" s="3" t="s">
        <v>45</v>
      </c>
    </row>
    <row r="93" spans="1:29" x14ac:dyDescent="0.25">
      <c r="A93" s="3" t="str">
        <f>P93</f>
        <v>7/12 Bridge Street</v>
      </c>
      <c r="B93" s="3" t="str">
        <f>W93</f>
        <v>2 HRV engine Lwpm</v>
      </c>
      <c r="C93" s="3">
        <f>AA93</f>
        <v>27.4</v>
      </c>
      <c r="D93" s="3">
        <v>2</v>
      </c>
      <c r="E93" s="3">
        <v>2</v>
      </c>
      <c r="F93" s="3">
        <v>2</v>
      </c>
      <c r="H93" s="1">
        <f>$C93+D93</f>
        <v>29.4</v>
      </c>
      <c r="I93" s="2">
        <f t="shared" ref="I93:I97" si="46">$C93+E93</f>
        <v>29.4</v>
      </c>
      <c r="J93" s="2"/>
      <c r="K93" s="9"/>
      <c r="L93" s="9"/>
      <c r="M93" s="9"/>
      <c r="N93" s="10"/>
      <c r="P93" s="3" t="s">
        <v>30</v>
      </c>
      <c r="Q93" s="3">
        <v>130</v>
      </c>
      <c r="R93" s="3" t="s">
        <v>52</v>
      </c>
      <c r="T93" s="3">
        <v>55.2</v>
      </c>
      <c r="U93" s="3">
        <v>65.599999999999994</v>
      </c>
      <c r="W93" s="3" t="s">
        <v>4</v>
      </c>
      <c r="X93" s="3" t="s">
        <v>53</v>
      </c>
      <c r="Y93" s="3" t="s">
        <v>54</v>
      </c>
      <c r="AA93" s="3">
        <v>27.4</v>
      </c>
      <c r="AB93" s="3">
        <v>61.5</v>
      </c>
      <c r="AC93" s="3">
        <v>0</v>
      </c>
    </row>
    <row r="94" spans="1:29" x14ac:dyDescent="0.25">
      <c r="B94" s="3" t="str">
        <f t="shared" ref="B94:B103" si="47">W94</f>
        <v>2 HRV exhaust Lwpm</v>
      </c>
      <c r="C94" s="3">
        <f t="shared" ref="C94:C103" si="48">AA94</f>
        <v>24.2</v>
      </c>
      <c r="D94" s="3">
        <v>2</v>
      </c>
      <c r="E94" s="3">
        <v>2</v>
      </c>
      <c r="F94" s="3">
        <v>2</v>
      </c>
      <c r="H94" s="14">
        <f t="shared" ref="H94:H103" si="49">$C94+D94</f>
        <v>26.2</v>
      </c>
      <c r="I94" s="8">
        <f t="shared" si="46"/>
        <v>26.2</v>
      </c>
      <c r="J94" s="8"/>
      <c r="K94" s="8"/>
      <c r="L94" s="8"/>
      <c r="M94" s="8"/>
      <c r="N94" s="15"/>
      <c r="W94" s="3" t="s">
        <v>5</v>
      </c>
      <c r="X94" s="3" t="s">
        <v>53</v>
      </c>
      <c r="Y94" s="3" t="s">
        <v>54</v>
      </c>
      <c r="AA94" s="3">
        <v>24.2</v>
      </c>
      <c r="AC94" s="3">
        <v>0</v>
      </c>
    </row>
    <row r="95" spans="1:29" x14ac:dyDescent="0.25">
      <c r="B95" s="3" t="str">
        <f t="shared" si="47"/>
        <v>2 LRV engine Lwpm</v>
      </c>
      <c r="C95" s="3">
        <f t="shared" si="48"/>
        <v>18.899999999999999</v>
      </c>
      <c r="D95" s="3">
        <v>2</v>
      </c>
      <c r="E95" s="3">
        <v>2</v>
      </c>
      <c r="F95" s="3">
        <v>2</v>
      </c>
      <c r="H95" s="14">
        <f t="shared" si="49"/>
        <v>20.9</v>
      </c>
      <c r="I95" s="8">
        <f t="shared" si="46"/>
        <v>20.9</v>
      </c>
      <c r="J95" s="8">
        <f t="shared" ref="J95" si="50">$C95+F95</f>
        <v>20.9</v>
      </c>
      <c r="N95" s="25"/>
      <c r="W95" s="3" t="s">
        <v>6</v>
      </c>
      <c r="X95" s="3" t="s">
        <v>53</v>
      </c>
      <c r="Y95" s="3" t="s">
        <v>54</v>
      </c>
      <c r="AA95" s="3">
        <v>18.899999999999999</v>
      </c>
      <c r="AB95" s="3">
        <v>45.6</v>
      </c>
      <c r="AC95" s="3">
        <v>0</v>
      </c>
    </row>
    <row r="96" spans="1:29" x14ac:dyDescent="0.25">
      <c r="B96" s="3" t="str">
        <f t="shared" si="47"/>
        <v>2 MRV Engine Lwpm</v>
      </c>
      <c r="C96" s="3">
        <f t="shared" si="48"/>
        <v>25.4</v>
      </c>
      <c r="D96" s="3">
        <v>2</v>
      </c>
      <c r="E96" s="3">
        <v>2</v>
      </c>
      <c r="F96" s="3">
        <v>2</v>
      </c>
      <c r="H96" s="14">
        <f t="shared" si="49"/>
        <v>27.4</v>
      </c>
      <c r="I96" s="8">
        <f t="shared" si="46"/>
        <v>27.4</v>
      </c>
      <c r="J96" s="8"/>
      <c r="N96" s="15"/>
      <c r="W96" s="3" t="s">
        <v>7</v>
      </c>
      <c r="X96" s="3" t="s">
        <v>53</v>
      </c>
      <c r="Y96" s="3" t="s">
        <v>54</v>
      </c>
      <c r="AA96" s="3">
        <v>25.4</v>
      </c>
      <c r="AB96" s="3">
        <v>59.5</v>
      </c>
      <c r="AC96" s="3">
        <v>0</v>
      </c>
    </row>
    <row r="97" spans="1:29" x14ac:dyDescent="0.25">
      <c r="B97" s="3" t="str">
        <f t="shared" si="47"/>
        <v>2 MRV Exhaust Lwpm</v>
      </c>
      <c r="C97" s="3">
        <f t="shared" si="48"/>
        <v>22.2</v>
      </c>
      <c r="D97" s="3">
        <v>2</v>
      </c>
      <c r="E97" s="3">
        <v>2</v>
      </c>
      <c r="F97" s="3">
        <v>2</v>
      </c>
      <c r="H97" s="11">
        <f t="shared" si="49"/>
        <v>24.2</v>
      </c>
      <c r="I97" s="12">
        <f t="shared" si="46"/>
        <v>24.2</v>
      </c>
      <c r="J97" s="12"/>
      <c r="K97" s="12">
        <f>[1]!dbadd(H93:H97)</f>
        <v>33.470229774399051</v>
      </c>
      <c r="L97" s="12">
        <f>[1]!dbadd(I93:I97)</f>
        <v>33.470229774399051</v>
      </c>
      <c r="M97" s="12">
        <f>[1]!dbadd(J93:J97)</f>
        <v>20.899999999999995</v>
      </c>
      <c r="N97" s="13" t="s">
        <v>17</v>
      </c>
      <c r="W97" s="3" t="s">
        <v>8</v>
      </c>
      <c r="X97" s="3" t="s">
        <v>53</v>
      </c>
      <c r="Y97" s="3" t="s">
        <v>54</v>
      </c>
      <c r="AA97" s="3">
        <v>22.2</v>
      </c>
      <c r="AC97" s="3">
        <v>0</v>
      </c>
    </row>
    <row r="98" spans="1:29" x14ac:dyDescent="0.25">
      <c r="B98" s="3" t="str">
        <f t="shared" si="47"/>
        <v>2 Semi-Trailer Engine Lwpm</v>
      </c>
      <c r="C98" s="3">
        <f t="shared" si="48"/>
        <v>30.8</v>
      </c>
      <c r="D98" s="3">
        <v>2</v>
      </c>
      <c r="E98" s="3">
        <v>2</v>
      </c>
      <c r="F98" s="3">
        <v>2</v>
      </c>
      <c r="H98" s="14">
        <f t="shared" si="49"/>
        <v>32.799999999999997</v>
      </c>
      <c r="I98" s="8"/>
      <c r="J98" s="8"/>
      <c r="N98" s="16"/>
      <c r="W98" s="3" t="s">
        <v>23</v>
      </c>
      <c r="X98" s="3" t="s">
        <v>53</v>
      </c>
      <c r="Y98" s="3" t="s">
        <v>54</v>
      </c>
      <c r="AA98" s="3">
        <v>30.8</v>
      </c>
      <c r="AB98" s="3">
        <v>62.4</v>
      </c>
      <c r="AC98" s="3">
        <v>0</v>
      </c>
    </row>
    <row r="99" spans="1:29" x14ac:dyDescent="0.25">
      <c r="B99" s="3" t="str">
        <f t="shared" si="47"/>
        <v>2 Semi Trailer Exhaust Lwpm</v>
      </c>
      <c r="C99" s="3">
        <f t="shared" si="48"/>
        <v>27.3</v>
      </c>
      <c r="D99" s="3">
        <v>2</v>
      </c>
      <c r="E99" s="3">
        <v>2</v>
      </c>
      <c r="F99" s="3">
        <v>2</v>
      </c>
      <c r="H99" s="11">
        <f t="shared" si="49"/>
        <v>29.3</v>
      </c>
      <c r="I99" s="12"/>
      <c r="J99" s="12"/>
      <c r="K99" s="12">
        <f>[1]!dbadd(H98:H99)</f>
        <v>34.40373555853747</v>
      </c>
      <c r="L99" s="12">
        <f>[1]!dbadd(I98:I99)</f>
        <v>0</v>
      </c>
      <c r="M99" s="12">
        <f>[1]!dbadd(J98:J99)</f>
        <v>0</v>
      </c>
      <c r="N99" s="13" t="s">
        <v>42</v>
      </c>
      <c r="W99" s="3" t="s">
        <v>24</v>
      </c>
      <c r="X99" s="3" t="s">
        <v>53</v>
      </c>
      <c r="Y99" s="3" t="s">
        <v>54</v>
      </c>
      <c r="AA99" s="3">
        <v>27.3</v>
      </c>
      <c r="AC99" s="3">
        <v>0</v>
      </c>
    </row>
    <row r="100" spans="1:29" x14ac:dyDescent="0.25">
      <c r="B100" s="3" t="str">
        <f t="shared" si="47"/>
        <v>3 Bin Emptying (Regular)</v>
      </c>
      <c r="C100" s="3">
        <f t="shared" si="48"/>
        <v>55.1</v>
      </c>
      <c r="D100" s="8">
        <f>10*LOG(1/30)</f>
        <v>-14.771212547196624</v>
      </c>
      <c r="E100" s="8">
        <f>10*LOG(1/30)</f>
        <v>-14.771212547196624</v>
      </c>
      <c r="F100" s="8">
        <f>10*LOG(1/30)</f>
        <v>-14.771212547196624</v>
      </c>
      <c r="H100" s="1">
        <f t="shared" si="49"/>
        <v>40.328787452803375</v>
      </c>
      <c r="I100" s="8"/>
      <c r="J100" s="2"/>
      <c r="K100" s="9"/>
      <c r="L100" s="9"/>
      <c r="M100" s="9"/>
      <c r="N100" s="10"/>
      <c r="W100" s="3" t="s">
        <v>25</v>
      </c>
      <c r="X100" s="3" t="s">
        <v>53</v>
      </c>
      <c r="Y100" s="3" t="s">
        <v>55</v>
      </c>
      <c r="AA100" s="3">
        <v>55.1</v>
      </c>
      <c r="AC100" s="3">
        <v>0</v>
      </c>
    </row>
    <row r="101" spans="1:29" x14ac:dyDescent="0.25">
      <c r="B101" s="3" t="str">
        <f t="shared" si="47"/>
        <v>3 Garbage truck engine Lwpm</v>
      </c>
      <c r="C101" s="3">
        <f t="shared" si="48"/>
        <v>29.7</v>
      </c>
      <c r="D101" s="3">
        <v>2</v>
      </c>
      <c r="E101" s="3">
        <v>2</v>
      </c>
      <c r="F101" s="3">
        <v>2</v>
      </c>
      <c r="H101" s="14">
        <f t="shared" si="49"/>
        <v>31.7</v>
      </c>
      <c r="I101" s="8"/>
      <c r="J101" s="8"/>
      <c r="N101" s="16"/>
      <c r="W101" s="3" t="s">
        <v>9</v>
      </c>
      <c r="X101" s="3" t="s">
        <v>53</v>
      </c>
      <c r="Y101" s="3" t="s">
        <v>54</v>
      </c>
      <c r="AA101" s="3">
        <v>29.7</v>
      </c>
      <c r="AB101" s="3">
        <v>65.599999999999994</v>
      </c>
      <c r="AC101" s="3">
        <v>0</v>
      </c>
    </row>
    <row r="102" spans="1:29" x14ac:dyDescent="0.25">
      <c r="B102" s="3" t="str">
        <f t="shared" si="47"/>
        <v>3 Garbage truck exhaust Lwpm</v>
      </c>
      <c r="C102" s="3">
        <f t="shared" si="48"/>
        <v>26.6</v>
      </c>
      <c r="D102" s="3">
        <v>2</v>
      </c>
      <c r="E102" s="3">
        <v>2</v>
      </c>
      <c r="F102" s="3">
        <v>2</v>
      </c>
      <c r="H102" s="11">
        <f t="shared" si="49"/>
        <v>28.6</v>
      </c>
      <c r="I102" s="12"/>
      <c r="J102" s="12"/>
      <c r="K102" s="12">
        <f>[1]!dbadd(H100:H102)</f>
        <v>41.136091370054558</v>
      </c>
      <c r="L102" s="12">
        <f>[1]!dbadd(I100:I102)</f>
        <v>0</v>
      </c>
      <c r="M102" s="12">
        <f>[1]!dbadd(J100:J102)</f>
        <v>0</v>
      </c>
      <c r="N102" s="17" t="s">
        <v>18</v>
      </c>
      <c r="W102" s="3" t="s">
        <v>10</v>
      </c>
      <c r="X102" s="3" t="s">
        <v>53</v>
      </c>
      <c r="Y102" s="3" t="s">
        <v>54</v>
      </c>
      <c r="AA102" s="3">
        <v>26.6</v>
      </c>
      <c r="AC102" s="3">
        <v>0</v>
      </c>
    </row>
    <row r="103" spans="1:29" x14ac:dyDescent="0.25">
      <c r="B103" s="3" t="str">
        <f t="shared" si="47"/>
        <v>4 Tyre Inflator  Leq</v>
      </c>
      <c r="C103" s="3">
        <f t="shared" si="48"/>
        <v>27.8</v>
      </c>
      <c r="D103" s="5">
        <f>10*LOG(7/30)</f>
        <v>-6.3202321470540559</v>
      </c>
      <c r="E103" s="5">
        <f>10*LOG(7/30)</f>
        <v>-6.3202321470540559</v>
      </c>
      <c r="F103" s="5">
        <f>10*LOG(5/30)</f>
        <v>-7.7815125038364368</v>
      </c>
      <c r="H103" s="26">
        <f t="shared" si="49"/>
        <v>21.479767852945944</v>
      </c>
      <c r="I103" s="27">
        <f t="shared" ref="I103" si="51">$C103+E103</f>
        <v>21.479767852945944</v>
      </c>
      <c r="J103" s="27">
        <f t="shared" ref="J103" si="52">$C103+F103</f>
        <v>20.018487496163566</v>
      </c>
      <c r="K103" s="27">
        <f>H103</f>
        <v>21.479767852945944</v>
      </c>
      <c r="L103" s="27">
        <f t="shared" ref="L103" si="53">I103</f>
        <v>21.479767852945944</v>
      </c>
      <c r="M103" s="27">
        <f t="shared" ref="M103" si="54">J103</f>
        <v>20.018487496163566</v>
      </c>
      <c r="N103" s="28" t="s">
        <v>43</v>
      </c>
      <c r="W103" s="3" t="s">
        <v>26</v>
      </c>
      <c r="X103" s="3" t="s">
        <v>53</v>
      </c>
      <c r="Y103" s="3" t="s">
        <v>55</v>
      </c>
      <c r="AA103" s="3">
        <v>27.8</v>
      </c>
      <c r="AC103" s="3">
        <v>0</v>
      </c>
    </row>
    <row r="104" spans="1:29" x14ac:dyDescent="0.25">
      <c r="H104" s="14"/>
      <c r="I104" s="8"/>
      <c r="J104" s="8"/>
      <c r="K104" s="29">
        <v>34</v>
      </c>
      <c r="L104" s="29">
        <v>34</v>
      </c>
      <c r="M104" s="29">
        <v>34</v>
      </c>
      <c r="N104" s="30" t="s">
        <v>19</v>
      </c>
    </row>
    <row r="105" spans="1:29" x14ac:dyDescent="0.25">
      <c r="C105" s="4">
        <f>[1]!dbadd(C93:C104)</f>
        <v>55.16837679291028</v>
      </c>
      <c r="G105" s="18"/>
      <c r="H105" s="19">
        <f>[1]!dbadd(H93:H104)</f>
        <v>42.579333924659011</v>
      </c>
      <c r="I105" s="19">
        <f>[1]!dbadd(I93:I104)</f>
        <v>33.736520209434538</v>
      </c>
      <c r="J105" s="19">
        <f>[1]!dbadd(J93:J104)</f>
        <v>23.491871124422939</v>
      </c>
      <c r="K105" s="19">
        <f>[1]!dbadd(K93:K104)</f>
        <v>43.143415129118395</v>
      </c>
      <c r="L105" s="19">
        <f>[1]!dbadd(L93:L104)</f>
        <v>36.882338892012143</v>
      </c>
      <c r="M105" s="20">
        <f>[1]!dbadd(M93:M104)</f>
        <v>34.37328728813759</v>
      </c>
    </row>
    <row r="106" spans="1:29" x14ac:dyDescent="0.25">
      <c r="G106" s="21" t="s">
        <v>20</v>
      </c>
      <c r="H106" s="31">
        <v>49</v>
      </c>
      <c r="I106" s="31">
        <v>43</v>
      </c>
      <c r="J106" s="31">
        <v>37</v>
      </c>
      <c r="K106" s="31">
        <v>49</v>
      </c>
      <c r="L106" s="31">
        <v>43</v>
      </c>
      <c r="M106" s="22">
        <v>37</v>
      </c>
    </row>
    <row r="107" spans="1:29" x14ac:dyDescent="0.25">
      <c r="G107" s="23" t="s">
        <v>21</v>
      </c>
      <c r="H107" s="12">
        <f>H106-H105</f>
        <v>6.4206660753409892</v>
      </c>
      <c r="I107" s="12">
        <f t="shared" ref="I107:M107" si="55">I106-I105</f>
        <v>9.2634797905654622</v>
      </c>
      <c r="J107" s="12">
        <f t="shared" si="55"/>
        <v>13.508128875577061</v>
      </c>
      <c r="K107" s="12">
        <f t="shared" si="55"/>
        <v>5.8565848708816048</v>
      </c>
      <c r="L107" s="12">
        <f t="shared" si="55"/>
        <v>6.1176611079878569</v>
      </c>
      <c r="M107" s="13">
        <f t="shared" si="55"/>
        <v>2.6267127118624103</v>
      </c>
    </row>
    <row r="109" spans="1:29" x14ac:dyDescent="0.25">
      <c r="H109" s="8"/>
      <c r="I109" s="8"/>
      <c r="J109" s="8"/>
    </row>
    <row r="110" spans="1:29" x14ac:dyDescent="0.25">
      <c r="A110" s="6" t="s">
        <v>0</v>
      </c>
      <c r="B110" s="6" t="s">
        <v>3</v>
      </c>
      <c r="C110" s="6" t="s">
        <v>3</v>
      </c>
      <c r="D110" s="7" t="s">
        <v>11</v>
      </c>
      <c r="E110" s="7" t="s">
        <v>12</v>
      </c>
      <c r="F110" s="7" t="s">
        <v>13</v>
      </c>
      <c r="G110" s="7"/>
      <c r="H110" s="7" t="s">
        <v>11</v>
      </c>
      <c r="I110" s="7" t="s">
        <v>12</v>
      </c>
      <c r="J110" s="7" t="s">
        <v>13</v>
      </c>
      <c r="K110" s="7" t="s">
        <v>14</v>
      </c>
      <c r="L110" s="7" t="s">
        <v>15</v>
      </c>
      <c r="M110" s="7" t="s">
        <v>16</v>
      </c>
      <c r="N110" s="24"/>
      <c r="P110" s="3" t="s">
        <v>0</v>
      </c>
      <c r="Q110" s="3" t="s">
        <v>56</v>
      </c>
      <c r="R110" s="3" t="s">
        <v>46</v>
      </c>
      <c r="S110" s="3" t="s">
        <v>47</v>
      </c>
      <c r="T110" s="3" t="s">
        <v>1</v>
      </c>
      <c r="U110" s="3" t="s">
        <v>48</v>
      </c>
      <c r="W110" s="3" t="s">
        <v>2</v>
      </c>
      <c r="X110" s="3" t="s">
        <v>49</v>
      </c>
      <c r="Y110" s="3" t="s">
        <v>50</v>
      </c>
      <c r="Z110" s="3" t="s">
        <v>51</v>
      </c>
      <c r="AA110" s="3" t="s">
        <v>3</v>
      </c>
      <c r="AB110" s="3" t="s">
        <v>44</v>
      </c>
      <c r="AC110" s="3" t="s">
        <v>45</v>
      </c>
    </row>
    <row r="111" spans="1:29" x14ac:dyDescent="0.25">
      <c r="A111" s="3" t="str">
        <f>P111</f>
        <v>22 Bridge Street (commercial)</v>
      </c>
      <c r="B111" s="3" t="str">
        <f>W111</f>
        <v>2 HRV engine Lwpm</v>
      </c>
      <c r="C111" s="3">
        <f>AA111</f>
        <v>37.6</v>
      </c>
      <c r="D111" s="3">
        <v>2</v>
      </c>
      <c r="E111" s="3">
        <v>2</v>
      </c>
      <c r="F111" s="3">
        <v>2</v>
      </c>
      <c r="H111" s="1">
        <f>$C111+D111</f>
        <v>39.6</v>
      </c>
      <c r="I111" s="2">
        <f t="shared" ref="I111:I115" si="56">$C111+E111</f>
        <v>39.6</v>
      </c>
      <c r="J111" s="2"/>
      <c r="K111" s="9"/>
      <c r="L111" s="9"/>
      <c r="M111" s="9"/>
      <c r="N111" s="10"/>
      <c r="P111" s="3" t="s">
        <v>33</v>
      </c>
      <c r="Q111" s="3">
        <v>174</v>
      </c>
      <c r="R111" s="3" t="s">
        <v>52</v>
      </c>
      <c r="T111" s="3">
        <v>54.1</v>
      </c>
      <c r="U111" s="3">
        <v>73</v>
      </c>
      <c r="W111" s="3" t="s">
        <v>4</v>
      </c>
      <c r="X111" s="3" t="s">
        <v>53</v>
      </c>
      <c r="Y111" s="3" t="s">
        <v>54</v>
      </c>
      <c r="AA111" s="3">
        <v>37.6</v>
      </c>
      <c r="AB111" s="3">
        <v>68</v>
      </c>
      <c r="AC111" s="3">
        <v>0</v>
      </c>
    </row>
    <row r="112" spans="1:29" x14ac:dyDescent="0.25">
      <c r="B112" s="3" t="str">
        <f t="shared" ref="B112:B121" si="57">W112</f>
        <v>2 HRV exhaust Lwpm</v>
      </c>
      <c r="C112" s="3">
        <f t="shared" ref="C112:C121" si="58">AA112</f>
        <v>29.5</v>
      </c>
      <c r="D112" s="3">
        <v>2</v>
      </c>
      <c r="E112" s="3">
        <v>2</v>
      </c>
      <c r="F112" s="3">
        <v>2</v>
      </c>
      <c r="H112" s="14">
        <f t="shared" ref="H112:H121" si="59">$C112+D112</f>
        <v>31.5</v>
      </c>
      <c r="I112" s="8">
        <f t="shared" si="56"/>
        <v>31.5</v>
      </c>
      <c r="J112" s="8"/>
      <c r="K112" s="8"/>
      <c r="L112" s="8"/>
      <c r="M112" s="8"/>
      <c r="N112" s="15"/>
      <c r="W112" s="3" t="s">
        <v>5</v>
      </c>
      <c r="X112" s="3" t="s">
        <v>53</v>
      </c>
      <c r="Y112" s="3" t="s">
        <v>54</v>
      </c>
      <c r="AA112" s="3">
        <v>29.5</v>
      </c>
      <c r="AC112" s="3">
        <v>0</v>
      </c>
    </row>
    <row r="113" spans="1:29" x14ac:dyDescent="0.25">
      <c r="B113" s="3" t="str">
        <f t="shared" si="57"/>
        <v>2 LRV engine Lwpm</v>
      </c>
      <c r="C113" s="3">
        <f t="shared" si="58"/>
        <v>28.5</v>
      </c>
      <c r="D113" s="3">
        <v>2</v>
      </c>
      <c r="E113" s="3">
        <v>2</v>
      </c>
      <c r="F113" s="3">
        <v>2</v>
      </c>
      <c r="H113" s="14">
        <f t="shared" si="59"/>
        <v>30.5</v>
      </c>
      <c r="I113" s="8">
        <f t="shared" si="56"/>
        <v>30.5</v>
      </c>
      <c r="J113" s="8">
        <f t="shared" ref="J113" si="60">$C113+F113</f>
        <v>30.5</v>
      </c>
      <c r="N113" s="25"/>
      <c r="W113" s="3" t="s">
        <v>6</v>
      </c>
      <c r="X113" s="3" t="s">
        <v>53</v>
      </c>
      <c r="Y113" s="3" t="s">
        <v>54</v>
      </c>
      <c r="AA113" s="3">
        <v>28.5</v>
      </c>
      <c r="AB113" s="3">
        <v>51.8</v>
      </c>
      <c r="AC113" s="3">
        <v>0</v>
      </c>
    </row>
    <row r="114" spans="1:29" x14ac:dyDescent="0.25">
      <c r="B114" s="3" t="str">
        <f t="shared" si="57"/>
        <v>2 MRV Engine Lwpm</v>
      </c>
      <c r="C114" s="3">
        <f t="shared" si="58"/>
        <v>35.6</v>
      </c>
      <c r="D114" s="3">
        <v>2</v>
      </c>
      <c r="E114" s="3">
        <v>2</v>
      </c>
      <c r="F114" s="3">
        <v>2</v>
      </c>
      <c r="H114" s="14">
        <f t="shared" si="59"/>
        <v>37.6</v>
      </c>
      <c r="I114" s="8">
        <f t="shared" si="56"/>
        <v>37.6</v>
      </c>
      <c r="J114" s="8"/>
      <c r="N114" s="15"/>
      <c r="W114" s="3" t="s">
        <v>7</v>
      </c>
      <c r="X114" s="3" t="s">
        <v>53</v>
      </c>
      <c r="Y114" s="3" t="s">
        <v>54</v>
      </c>
      <c r="AA114" s="3">
        <v>35.6</v>
      </c>
      <c r="AB114" s="3">
        <v>66</v>
      </c>
      <c r="AC114" s="3">
        <v>0</v>
      </c>
    </row>
    <row r="115" spans="1:29" x14ac:dyDescent="0.25">
      <c r="B115" s="3" t="str">
        <f t="shared" si="57"/>
        <v>2 MRV Exhaust Lwpm</v>
      </c>
      <c r="C115" s="3">
        <f t="shared" si="58"/>
        <v>27.5</v>
      </c>
      <c r="D115" s="3">
        <v>2</v>
      </c>
      <c r="E115" s="3">
        <v>2</v>
      </c>
      <c r="F115" s="3">
        <v>2</v>
      </c>
      <c r="H115" s="11">
        <f t="shared" si="59"/>
        <v>29.5</v>
      </c>
      <c r="I115" s="12">
        <f t="shared" si="56"/>
        <v>29.5</v>
      </c>
      <c r="J115" s="12"/>
      <c r="K115" s="12">
        <f>[1]!dbadd(H111:H115)</f>
        <v>42.624585582020543</v>
      </c>
      <c r="L115" s="12">
        <f>[1]!dbadd(I111:I115)</f>
        <v>42.624585582020543</v>
      </c>
      <c r="M115" s="12">
        <f>[1]!dbadd(J111:J115)</f>
        <v>30.499999999999993</v>
      </c>
      <c r="N115" s="13" t="s">
        <v>17</v>
      </c>
      <c r="W115" s="3" t="s">
        <v>8</v>
      </c>
      <c r="X115" s="3" t="s">
        <v>53</v>
      </c>
      <c r="Y115" s="3" t="s">
        <v>54</v>
      </c>
      <c r="AA115" s="3">
        <v>27.5</v>
      </c>
      <c r="AC115" s="3">
        <v>0</v>
      </c>
    </row>
    <row r="116" spans="1:29" x14ac:dyDescent="0.25">
      <c r="B116" s="3" t="str">
        <f t="shared" si="57"/>
        <v>2 Semi-Trailer Engine Lwpm</v>
      </c>
      <c r="C116" s="3">
        <f t="shared" si="58"/>
        <v>43.2</v>
      </c>
      <c r="D116" s="3">
        <v>2</v>
      </c>
      <c r="E116" s="3">
        <v>2</v>
      </c>
      <c r="F116" s="3">
        <v>2</v>
      </c>
      <c r="H116" s="14">
        <f t="shared" si="59"/>
        <v>45.2</v>
      </c>
      <c r="I116" s="8"/>
      <c r="J116" s="8"/>
      <c r="N116" s="16"/>
      <c r="W116" s="3" t="s">
        <v>23</v>
      </c>
      <c r="X116" s="3" t="s">
        <v>53</v>
      </c>
      <c r="Y116" s="3" t="s">
        <v>54</v>
      </c>
      <c r="AA116" s="3">
        <v>43.2</v>
      </c>
      <c r="AB116" s="3">
        <v>73</v>
      </c>
      <c r="AC116" s="3">
        <v>0</v>
      </c>
    </row>
    <row r="117" spans="1:29" x14ac:dyDescent="0.25">
      <c r="B117" s="3" t="str">
        <f t="shared" si="57"/>
        <v>2 Semi Trailer Exhaust Lwpm</v>
      </c>
      <c r="C117" s="3">
        <f t="shared" si="58"/>
        <v>35.5</v>
      </c>
      <c r="D117" s="3">
        <v>2</v>
      </c>
      <c r="E117" s="3">
        <v>2</v>
      </c>
      <c r="F117" s="3">
        <v>2</v>
      </c>
      <c r="H117" s="11">
        <f t="shared" si="59"/>
        <v>37.5</v>
      </c>
      <c r="I117" s="12"/>
      <c r="J117" s="12"/>
      <c r="K117" s="12">
        <f>[1]!dbadd(H116:H117)</f>
        <v>45.88120662660544</v>
      </c>
      <c r="L117" s="12">
        <f>[1]!dbadd(I116:I117)</f>
        <v>0</v>
      </c>
      <c r="M117" s="12">
        <f>[1]!dbadd(J116:J117)</f>
        <v>0</v>
      </c>
      <c r="N117" s="13" t="s">
        <v>42</v>
      </c>
      <c r="W117" s="3" t="s">
        <v>24</v>
      </c>
      <c r="X117" s="3" t="s">
        <v>53</v>
      </c>
      <c r="Y117" s="3" t="s">
        <v>54</v>
      </c>
      <c r="AA117" s="3">
        <v>35.5</v>
      </c>
      <c r="AC117" s="3">
        <v>0</v>
      </c>
    </row>
    <row r="118" spans="1:29" x14ac:dyDescent="0.25">
      <c r="B118" s="3" t="str">
        <f t="shared" si="57"/>
        <v>3 Bin Emptying (Regular)</v>
      </c>
      <c r="C118" s="3">
        <f t="shared" si="58"/>
        <v>53.1</v>
      </c>
      <c r="D118" s="8">
        <f>10*LOG(1/30)</f>
        <v>-14.771212547196624</v>
      </c>
      <c r="E118" s="8">
        <f>10*LOG(1/30)</f>
        <v>-14.771212547196624</v>
      </c>
      <c r="F118" s="8">
        <f>10*LOG(1/30)</f>
        <v>-14.771212547196624</v>
      </c>
      <c r="H118" s="1">
        <f t="shared" si="59"/>
        <v>38.328787452803375</v>
      </c>
      <c r="I118" s="8"/>
      <c r="J118" s="2"/>
      <c r="K118" s="9"/>
      <c r="L118" s="9"/>
      <c r="M118" s="9"/>
      <c r="N118" s="10"/>
      <c r="W118" s="3" t="s">
        <v>25</v>
      </c>
      <c r="X118" s="3" t="s">
        <v>53</v>
      </c>
      <c r="Y118" s="3" t="s">
        <v>55</v>
      </c>
      <c r="AA118" s="3">
        <v>53.1</v>
      </c>
      <c r="AC118" s="3">
        <v>0</v>
      </c>
    </row>
    <row r="119" spans="1:29" x14ac:dyDescent="0.25">
      <c r="B119" s="3" t="str">
        <f t="shared" si="57"/>
        <v>3 Garbage truck engine Lwpm</v>
      </c>
      <c r="C119" s="3">
        <f t="shared" si="58"/>
        <v>39.799999999999997</v>
      </c>
      <c r="D119" s="3">
        <v>2</v>
      </c>
      <c r="E119" s="3">
        <v>2</v>
      </c>
      <c r="F119" s="3">
        <v>2</v>
      </c>
      <c r="H119" s="14">
        <f t="shared" si="59"/>
        <v>41.8</v>
      </c>
      <c r="I119" s="8"/>
      <c r="J119" s="8"/>
      <c r="N119" s="16"/>
      <c r="W119" s="3" t="s">
        <v>9</v>
      </c>
      <c r="X119" s="3" t="s">
        <v>53</v>
      </c>
      <c r="Y119" s="3" t="s">
        <v>54</v>
      </c>
      <c r="AA119" s="3">
        <v>39.799999999999997</v>
      </c>
      <c r="AB119" s="3">
        <v>71.900000000000006</v>
      </c>
      <c r="AC119" s="3">
        <v>0</v>
      </c>
    </row>
    <row r="120" spans="1:29" x14ac:dyDescent="0.25">
      <c r="B120" s="3" t="str">
        <f t="shared" si="57"/>
        <v>3 Garbage truck exhaust Lwpm</v>
      </c>
      <c r="C120" s="3">
        <f t="shared" si="58"/>
        <v>32</v>
      </c>
      <c r="D120" s="3">
        <v>2</v>
      </c>
      <c r="E120" s="3">
        <v>2</v>
      </c>
      <c r="F120" s="3">
        <v>2</v>
      </c>
      <c r="H120" s="11">
        <f t="shared" si="59"/>
        <v>34</v>
      </c>
      <c r="I120" s="12"/>
      <c r="J120" s="12"/>
      <c r="K120" s="12">
        <f>[1]!dbadd(H118:H120)</f>
        <v>43.883373350064616</v>
      </c>
      <c r="L120" s="12">
        <f>[1]!dbadd(I118:I120)</f>
        <v>0</v>
      </c>
      <c r="M120" s="12">
        <f>[1]!dbadd(J118:J120)</f>
        <v>0</v>
      </c>
      <c r="N120" s="17" t="s">
        <v>18</v>
      </c>
      <c r="W120" s="3" t="s">
        <v>10</v>
      </c>
      <c r="X120" s="3" t="s">
        <v>53</v>
      </c>
      <c r="Y120" s="3" t="s">
        <v>54</v>
      </c>
      <c r="AA120" s="3">
        <v>32</v>
      </c>
      <c r="AC120" s="3">
        <v>0</v>
      </c>
    </row>
    <row r="121" spans="1:29" x14ac:dyDescent="0.25">
      <c r="B121" s="3" t="str">
        <f t="shared" si="57"/>
        <v>4 Tyre Inflator  Leq</v>
      </c>
      <c r="C121" s="3">
        <f t="shared" si="58"/>
        <v>38.799999999999997</v>
      </c>
      <c r="D121" s="5">
        <f>10*LOG(7/30)</f>
        <v>-6.3202321470540559</v>
      </c>
      <c r="E121" s="5">
        <f>10*LOG(7/30)</f>
        <v>-6.3202321470540559</v>
      </c>
      <c r="F121" s="5">
        <f>10*LOG(5/30)</f>
        <v>-7.7815125038364368</v>
      </c>
      <c r="H121" s="26">
        <f t="shared" si="59"/>
        <v>32.47976785294594</v>
      </c>
      <c r="I121" s="27">
        <f t="shared" ref="I121" si="61">$C121+E121</f>
        <v>32.47976785294594</v>
      </c>
      <c r="J121" s="27">
        <f t="shared" ref="J121" si="62">$C121+F121</f>
        <v>31.018487496163559</v>
      </c>
      <c r="K121" s="27">
        <f>H121</f>
        <v>32.47976785294594</v>
      </c>
      <c r="L121" s="27">
        <f t="shared" ref="L121" si="63">I121</f>
        <v>32.47976785294594</v>
      </c>
      <c r="M121" s="27">
        <f t="shared" ref="M121" si="64">J121</f>
        <v>31.018487496163559</v>
      </c>
      <c r="N121" s="28" t="s">
        <v>43</v>
      </c>
      <c r="W121" s="3" t="s">
        <v>26</v>
      </c>
      <c r="X121" s="3" t="s">
        <v>53</v>
      </c>
      <c r="Y121" s="3" t="s">
        <v>55</v>
      </c>
      <c r="AA121" s="3">
        <v>38.799999999999997</v>
      </c>
      <c r="AC121" s="3">
        <v>0</v>
      </c>
    </row>
    <row r="122" spans="1:29" x14ac:dyDescent="0.25">
      <c r="H122" s="14"/>
      <c r="I122" s="8"/>
      <c r="J122" s="8"/>
      <c r="K122" s="29">
        <v>34</v>
      </c>
      <c r="L122" s="29">
        <v>34</v>
      </c>
      <c r="M122" s="29">
        <v>34</v>
      </c>
      <c r="N122" s="30" t="s">
        <v>19</v>
      </c>
    </row>
    <row r="123" spans="1:29" x14ac:dyDescent="0.25">
      <c r="C123" s="4">
        <f>[1]!dbadd(C111:C122)</f>
        <v>54.131021947069243</v>
      </c>
      <c r="G123" s="18"/>
      <c r="H123" s="19">
        <f>[1]!dbadd(H111:H122)</f>
        <v>49.204371707678334</v>
      </c>
      <c r="I123" s="19">
        <f>[1]!dbadd(I111:I122)</f>
        <v>43.0255449264547</v>
      </c>
      <c r="J123" s="19">
        <f>[1]!dbadd(J111:J122)</f>
        <v>33.777276642705118</v>
      </c>
      <c r="K123" s="19">
        <f>[1]!dbadd(K111:K122)</f>
        <v>49.333457037129733</v>
      </c>
      <c r="L123" s="19">
        <f>[1]!dbadd(L111:L122)</f>
        <v>43.538050087860043</v>
      </c>
      <c r="M123" s="20">
        <f>[1]!dbadd(M111:M122)</f>
        <v>36.902138807912458</v>
      </c>
    </row>
    <row r="124" spans="1:29" x14ac:dyDescent="0.25">
      <c r="G124" s="21" t="s">
        <v>20</v>
      </c>
      <c r="H124" s="31">
        <v>49</v>
      </c>
      <c r="I124" s="31">
        <v>43</v>
      </c>
      <c r="J124" s="31">
        <v>37</v>
      </c>
      <c r="K124" s="31">
        <v>49</v>
      </c>
      <c r="L124" s="31">
        <v>43</v>
      </c>
      <c r="M124" s="22">
        <v>37</v>
      </c>
    </row>
    <row r="125" spans="1:29" x14ac:dyDescent="0.25">
      <c r="G125" s="23" t="s">
        <v>21</v>
      </c>
      <c r="H125" s="12">
        <f>H124-H123</f>
        <v>-0.20437170767833379</v>
      </c>
      <c r="I125" s="12">
        <f t="shared" ref="I125:M125" si="65">I124-I123</f>
        <v>-2.5544926454699635E-2</v>
      </c>
      <c r="J125" s="12">
        <f t="shared" si="65"/>
        <v>3.2227233572948819</v>
      </c>
      <c r="K125" s="12">
        <f t="shared" si="65"/>
        <v>-0.33345703712973318</v>
      </c>
      <c r="L125" s="12">
        <f t="shared" si="65"/>
        <v>-0.53805008786004294</v>
      </c>
      <c r="M125" s="13">
        <f t="shared" si="65"/>
        <v>9.7861192087542292E-2</v>
      </c>
    </row>
    <row r="127" spans="1:29" x14ac:dyDescent="0.25">
      <c r="H127" s="8"/>
      <c r="I127" s="8"/>
      <c r="J127" s="8"/>
    </row>
    <row r="128" spans="1:29" x14ac:dyDescent="0.25">
      <c r="A128" s="6" t="s">
        <v>0</v>
      </c>
      <c r="B128" s="6" t="s">
        <v>3</v>
      </c>
      <c r="C128" s="6" t="s">
        <v>3</v>
      </c>
      <c r="D128" s="7" t="s">
        <v>11</v>
      </c>
      <c r="E128" s="7" t="s">
        <v>12</v>
      </c>
      <c r="F128" s="7" t="s">
        <v>13</v>
      </c>
      <c r="G128" s="7"/>
      <c r="H128" s="7" t="s">
        <v>11</v>
      </c>
      <c r="I128" s="7" t="s">
        <v>12</v>
      </c>
      <c r="J128" s="7" t="s">
        <v>13</v>
      </c>
      <c r="K128" s="7" t="s">
        <v>14</v>
      </c>
      <c r="L128" s="7" t="s">
        <v>15</v>
      </c>
      <c r="M128" s="7" t="s">
        <v>16</v>
      </c>
      <c r="N128" s="24"/>
      <c r="P128" s="3" t="s">
        <v>0</v>
      </c>
      <c r="Q128" s="3" t="s">
        <v>56</v>
      </c>
      <c r="R128" s="3" t="s">
        <v>46</v>
      </c>
      <c r="S128" s="3" t="s">
        <v>47</v>
      </c>
      <c r="T128" s="3" t="s">
        <v>1</v>
      </c>
      <c r="U128" s="3" t="s">
        <v>48</v>
      </c>
      <c r="W128" s="3" t="s">
        <v>2</v>
      </c>
      <c r="X128" s="3" t="s">
        <v>49</v>
      </c>
      <c r="Y128" s="3" t="s">
        <v>50</v>
      </c>
      <c r="Z128" s="3" t="s">
        <v>51</v>
      </c>
      <c r="AA128" s="3" t="s">
        <v>3</v>
      </c>
      <c r="AB128" s="3" t="s">
        <v>44</v>
      </c>
      <c r="AC128" s="3" t="s">
        <v>45</v>
      </c>
    </row>
    <row r="129" spans="1:29" x14ac:dyDescent="0.25">
      <c r="A129" s="3" t="str">
        <f>P129</f>
        <v>24 Bridge Street</v>
      </c>
      <c r="B129" s="3" t="str">
        <f>W129</f>
        <v>2 HRV engine Lwpm</v>
      </c>
      <c r="C129" s="3">
        <f>AA129</f>
        <v>36.1</v>
      </c>
      <c r="D129" s="3">
        <v>2</v>
      </c>
      <c r="E129" s="3">
        <v>2</v>
      </c>
      <c r="F129" s="3">
        <v>2</v>
      </c>
      <c r="H129" s="1">
        <f>$C129+D129</f>
        <v>38.1</v>
      </c>
      <c r="I129" s="2">
        <f t="shared" ref="I129:I133" si="66">$C129+E129</f>
        <v>38.1</v>
      </c>
      <c r="J129" s="2"/>
      <c r="K129" s="9"/>
      <c r="L129" s="9"/>
      <c r="M129" s="9"/>
      <c r="N129" s="10"/>
      <c r="P129" s="3" t="s">
        <v>34</v>
      </c>
      <c r="Q129" s="3">
        <v>170</v>
      </c>
      <c r="R129" s="3" t="s">
        <v>52</v>
      </c>
      <c r="T129" s="3">
        <v>53.1</v>
      </c>
      <c r="U129" s="3">
        <v>73.099999999999994</v>
      </c>
      <c r="W129" s="3" t="s">
        <v>4</v>
      </c>
      <c r="X129" s="3" t="s">
        <v>53</v>
      </c>
      <c r="Y129" s="3" t="s">
        <v>54</v>
      </c>
      <c r="AA129" s="3">
        <v>36.1</v>
      </c>
      <c r="AB129" s="3">
        <v>68.3</v>
      </c>
      <c r="AC129" s="3">
        <v>0</v>
      </c>
    </row>
    <row r="130" spans="1:29" x14ac:dyDescent="0.25">
      <c r="B130" s="3" t="str">
        <f t="shared" ref="B130:B139" si="67">W130</f>
        <v>2 HRV exhaust Lwpm</v>
      </c>
      <c r="C130" s="3">
        <f t="shared" ref="C130:C139" si="68">AA130</f>
        <v>28.3</v>
      </c>
      <c r="D130" s="3">
        <v>2</v>
      </c>
      <c r="E130" s="3">
        <v>2</v>
      </c>
      <c r="F130" s="3">
        <v>2</v>
      </c>
      <c r="H130" s="14">
        <f t="shared" ref="H130:H139" si="69">$C130+D130</f>
        <v>30.3</v>
      </c>
      <c r="I130" s="8">
        <f t="shared" si="66"/>
        <v>30.3</v>
      </c>
      <c r="J130" s="8"/>
      <c r="K130" s="8"/>
      <c r="L130" s="8"/>
      <c r="M130" s="8"/>
      <c r="N130" s="15"/>
      <c r="W130" s="3" t="s">
        <v>5</v>
      </c>
      <c r="X130" s="3" t="s">
        <v>53</v>
      </c>
      <c r="Y130" s="3" t="s">
        <v>54</v>
      </c>
      <c r="AA130" s="3">
        <v>28.3</v>
      </c>
      <c r="AC130" s="3">
        <v>0</v>
      </c>
    </row>
    <row r="131" spans="1:29" x14ac:dyDescent="0.25">
      <c r="B131" s="3" t="str">
        <f t="shared" si="67"/>
        <v>2 LRV engine Lwpm</v>
      </c>
      <c r="C131" s="3">
        <f t="shared" si="68"/>
        <v>27</v>
      </c>
      <c r="D131" s="3">
        <v>2</v>
      </c>
      <c r="E131" s="3">
        <v>2</v>
      </c>
      <c r="F131" s="3">
        <v>2</v>
      </c>
      <c r="H131" s="14">
        <f t="shared" si="69"/>
        <v>29</v>
      </c>
      <c r="I131" s="8">
        <f t="shared" si="66"/>
        <v>29</v>
      </c>
      <c r="J131" s="8">
        <f t="shared" ref="J131" si="70">$C131+F131</f>
        <v>29</v>
      </c>
      <c r="N131" s="25"/>
      <c r="W131" s="3" t="s">
        <v>6</v>
      </c>
      <c r="X131" s="3" t="s">
        <v>53</v>
      </c>
      <c r="Y131" s="3" t="s">
        <v>54</v>
      </c>
      <c r="AA131" s="3">
        <v>27</v>
      </c>
      <c r="AB131" s="3">
        <v>51.9</v>
      </c>
      <c r="AC131" s="3">
        <v>0</v>
      </c>
    </row>
    <row r="132" spans="1:29" x14ac:dyDescent="0.25">
      <c r="B132" s="3" t="str">
        <f t="shared" si="67"/>
        <v>2 MRV Engine Lwpm</v>
      </c>
      <c r="C132" s="3">
        <f t="shared" si="68"/>
        <v>34.1</v>
      </c>
      <c r="D132" s="3">
        <v>2</v>
      </c>
      <c r="E132" s="3">
        <v>2</v>
      </c>
      <c r="F132" s="3">
        <v>2</v>
      </c>
      <c r="H132" s="14">
        <f t="shared" si="69"/>
        <v>36.1</v>
      </c>
      <c r="I132" s="8">
        <f t="shared" si="66"/>
        <v>36.1</v>
      </c>
      <c r="J132" s="8"/>
      <c r="N132" s="15"/>
      <c r="W132" s="3" t="s">
        <v>7</v>
      </c>
      <c r="X132" s="3" t="s">
        <v>53</v>
      </c>
      <c r="Y132" s="3" t="s">
        <v>54</v>
      </c>
      <c r="AA132" s="3">
        <v>34.1</v>
      </c>
      <c r="AB132" s="3">
        <v>66.3</v>
      </c>
      <c r="AC132" s="3">
        <v>0</v>
      </c>
    </row>
    <row r="133" spans="1:29" x14ac:dyDescent="0.25">
      <c r="B133" s="3" t="str">
        <f t="shared" si="67"/>
        <v>2 MRV Exhaust Lwpm</v>
      </c>
      <c r="C133" s="3">
        <f t="shared" si="68"/>
        <v>26.3</v>
      </c>
      <c r="D133" s="3">
        <v>2</v>
      </c>
      <c r="E133" s="3">
        <v>2</v>
      </c>
      <c r="F133" s="3">
        <v>2</v>
      </c>
      <c r="H133" s="11">
        <f t="shared" si="69"/>
        <v>28.3</v>
      </c>
      <c r="I133" s="12">
        <f t="shared" si="66"/>
        <v>28.3</v>
      </c>
      <c r="J133" s="12"/>
      <c r="K133" s="12">
        <f>[1]!dbadd(H129:H133)</f>
        <v>41.163511948827008</v>
      </c>
      <c r="L133" s="12">
        <f>[1]!dbadd(I129:I133)</f>
        <v>41.163511948827008</v>
      </c>
      <c r="M133" s="12">
        <f>[1]!dbadd(J129:J133)</f>
        <v>28.999999999999993</v>
      </c>
      <c r="N133" s="13" t="s">
        <v>17</v>
      </c>
      <c r="W133" s="3" t="s">
        <v>8</v>
      </c>
      <c r="X133" s="3" t="s">
        <v>53</v>
      </c>
      <c r="Y133" s="3" t="s">
        <v>54</v>
      </c>
      <c r="AA133" s="3">
        <v>26.3</v>
      </c>
      <c r="AC133" s="3">
        <v>0</v>
      </c>
    </row>
    <row r="134" spans="1:29" x14ac:dyDescent="0.25">
      <c r="B134" s="3" t="str">
        <f t="shared" si="67"/>
        <v>2 Semi-Trailer Engine Lwpm</v>
      </c>
      <c r="C134" s="3">
        <f t="shared" si="68"/>
        <v>42</v>
      </c>
      <c r="D134" s="3">
        <v>2</v>
      </c>
      <c r="E134" s="3">
        <v>2</v>
      </c>
      <c r="F134" s="3">
        <v>2</v>
      </c>
      <c r="H134" s="14">
        <f t="shared" si="69"/>
        <v>44</v>
      </c>
      <c r="I134" s="8"/>
      <c r="J134" s="8"/>
      <c r="N134" s="16"/>
      <c r="W134" s="3" t="s">
        <v>23</v>
      </c>
      <c r="X134" s="3" t="s">
        <v>53</v>
      </c>
      <c r="Y134" s="3" t="s">
        <v>54</v>
      </c>
      <c r="AA134" s="3">
        <v>42</v>
      </c>
      <c r="AB134" s="3">
        <v>73.099999999999994</v>
      </c>
      <c r="AC134" s="3">
        <v>0</v>
      </c>
    </row>
    <row r="135" spans="1:29" x14ac:dyDescent="0.25">
      <c r="B135" s="3" t="str">
        <f t="shared" si="67"/>
        <v>2 Semi Trailer Exhaust Lwpm</v>
      </c>
      <c r="C135" s="3">
        <f t="shared" si="68"/>
        <v>34.299999999999997</v>
      </c>
      <c r="D135" s="3">
        <v>2</v>
      </c>
      <c r="E135" s="3">
        <v>2</v>
      </c>
      <c r="F135" s="3">
        <v>2</v>
      </c>
      <c r="H135" s="11">
        <f t="shared" si="69"/>
        <v>36.299999999999997</v>
      </c>
      <c r="I135" s="12"/>
      <c r="J135" s="12"/>
      <c r="K135" s="12">
        <f>[1]!dbadd(H134:H135)</f>
        <v>44.681206626605444</v>
      </c>
      <c r="L135" s="12">
        <f>[1]!dbadd(I134:I135)</f>
        <v>0</v>
      </c>
      <c r="M135" s="12">
        <f>[1]!dbadd(J134:J135)</f>
        <v>0</v>
      </c>
      <c r="N135" s="13" t="s">
        <v>42</v>
      </c>
      <c r="W135" s="3" t="s">
        <v>24</v>
      </c>
      <c r="X135" s="3" t="s">
        <v>53</v>
      </c>
      <c r="Y135" s="3" t="s">
        <v>54</v>
      </c>
      <c r="AA135" s="3">
        <v>34.299999999999997</v>
      </c>
      <c r="AC135" s="3">
        <v>0</v>
      </c>
    </row>
    <row r="136" spans="1:29" x14ac:dyDescent="0.25">
      <c r="B136" s="3" t="str">
        <f t="shared" si="67"/>
        <v>3 Bin Emptying (Regular)</v>
      </c>
      <c r="C136" s="3">
        <f t="shared" si="68"/>
        <v>52.1</v>
      </c>
      <c r="D136" s="8">
        <f>10*LOG(1/30)</f>
        <v>-14.771212547196624</v>
      </c>
      <c r="E136" s="8">
        <f>10*LOG(1/30)</f>
        <v>-14.771212547196624</v>
      </c>
      <c r="F136" s="8">
        <f>10*LOG(1/30)</f>
        <v>-14.771212547196624</v>
      </c>
      <c r="H136" s="1">
        <f t="shared" si="69"/>
        <v>37.328787452803375</v>
      </c>
      <c r="I136" s="8"/>
      <c r="J136" s="2"/>
      <c r="K136" s="9"/>
      <c r="L136" s="9"/>
      <c r="M136" s="9"/>
      <c r="N136" s="10"/>
      <c r="W136" s="3" t="s">
        <v>25</v>
      </c>
      <c r="X136" s="3" t="s">
        <v>53</v>
      </c>
      <c r="Y136" s="3" t="s">
        <v>55</v>
      </c>
      <c r="AA136" s="3">
        <v>52.1</v>
      </c>
      <c r="AC136" s="3">
        <v>0</v>
      </c>
    </row>
    <row r="137" spans="1:29" x14ac:dyDescent="0.25">
      <c r="B137" s="3" t="str">
        <f t="shared" si="67"/>
        <v>3 Garbage truck engine Lwpm</v>
      </c>
      <c r="C137" s="3">
        <f t="shared" si="68"/>
        <v>38.299999999999997</v>
      </c>
      <c r="D137" s="3">
        <v>2</v>
      </c>
      <c r="E137" s="3">
        <v>2</v>
      </c>
      <c r="F137" s="3">
        <v>2</v>
      </c>
      <c r="H137" s="14">
        <f t="shared" si="69"/>
        <v>40.299999999999997</v>
      </c>
      <c r="I137" s="8"/>
      <c r="J137" s="8"/>
      <c r="N137" s="16"/>
      <c r="W137" s="3" t="s">
        <v>9</v>
      </c>
      <c r="X137" s="3" t="s">
        <v>53</v>
      </c>
      <c r="Y137" s="3" t="s">
        <v>54</v>
      </c>
      <c r="AA137" s="3">
        <v>38.299999999999997</v>
      </c>
      <c r="AB137" s="3">
        <v>72.2</v>
      </c>
      <c r="AC137" s="3">
        <v>0</v>
      </c>
    </row>
    <row r="138" spans="1:29" x14ac:dyDescent="0.25">
      <c r="B138" s="3" t="str">
        <f t="shared" si="67"/>
        <v>3 Garbage truck exhaust Lwpm</v>
      </c>
      <c r="C138" s="3">
        <f t="shared" si="68"/>
        <v>30.7</v>
      </c>
      <c r="D138" s="3">
        <v>2</v>
      </c>
      <c r="E138" s="3">
        <v>2</v>
      </c>
      <c r="F138" s="3">
        <v>2</v>
      </c>
      <c r="H138" s="11">
        <f t="shared" si="69"/>
        <v>32.700000000000003</v>
      </c>
      <c r="I138" s="12"/>
      <c r="J138" s="12"/>
      <c r="K138" s="12">
        <f>[1]!dbadd(H136:H138)</f>
        <v>42.548697237049666</v>
      </c>
      <c r="L138" s="12">
        <f>[1]!dbadd(I136:I138)</f>
        <v>0</v>
      </c>
      <c r="M138" s="12">
        <f>[1]!dbadd(J136:J138)</f>
        <v>0</v>
      </c>
      <c r="N138" s="17" t="s">
        <v>18</v>
      </c>
      <c r="W138" s="3" t="s">
        <v>10</v>
      </c>
      <c r="X138" s="3" t="s">
        <v>53</v>
      </c>
      <c r="Y138" s="3" t="s">
        <v>54</v>
      </c>
      <c r="AA138" s="3">
        <v>30.7</v>
      </c>
      <c r="AC138" s="3">
        <v>0</v>
      </c>
    </row>
    <row r="139" spans="1:29" x14ac:dyDescent="0.25">
      <c r="B139" s="3" t="str">
        <f t="shared" si="67"/>
        <v>4 Tyre Inflator  Leq</v>
      </c>
      <c r="C139" s="3">
        <f t="shared" si="68"/>
        <v>38.5</v>
      </c>
      <c r="D139" s="5">
        <f>10*LOG(7/30)</f>
        <v>-6.3202321470540559</v>
      </c>
      <c r="E139" s="5">
        <f>10*LOG(7/30)</f>
        <v>-6.3202321470540559</v>
      </c>
      <c r="F139" s="5">
        <f>10*LOG(5/30)</f>
        <v>-7.7815125038364368</v>
      </c>
      <c r="H139" s="26">
        <f t="shared" si="69"/>
        <v>32.179767852945943</v>
      </c>
      <c r="I139" s="27">
        <f t="shared" ref="I139" si="71">$C139+E139</f>
        <v>32.179767852945943</v>
      </c>
      <c r="J139" s="27">
        <f t="shared" ref="J139" si="72">$C139+F139</f>
        <v>30.718487496163561</v>
      </c>
      <c r="K139" s="27">
        <f>H139</f>
        <v>32.179767852945943</v>
      </c>
      <c r="L139" s="27">
        <f t="shared" ref="L139" si="73">I139</f>
        <v>32.179767852945943</v>
      </c>
      <c r="M139" s="27">
        <f t="shared" ref="M139" si="74">J139</f>
        <v>30.718487496163561</v>
      </c>
      <c r="N139" s="28" t="s">
        <v>43</v>
      </c>
      <c r="W139" s="3" t="s">
        <v>26</v>
      </c>
      <c r="X139" s="3" t="s">
        <v>53</v>
      </c>
      <c r="Y139" s="3" t="s">
        <v>55</v>
      </c>
      <c r="AA139" s="3">
        <v>38.5</v>
      </c>
      <c r="AC139" s="3">
        <v>0</v>
      </c>
    </row>
    <row r="140" spans="1:29" x14ac:dyDescent="0.25">
      <c r="H140" s="14"/>
      <c r="I140" s="8"/>
      <c r="J140" s="8"/>
      <c r="K140" s="29">
        <v>34</v>
      </c>
      <c r="L140" s="29">
        <v>34</v>
      </c>
      <c r="M140" s="29">
        <v>34</v>
      </c>
      <c r="N140" s="30" t="s">
        <v>19</v>
      </c>
    </row>
    <row r="141" spans="1:29" x14ac:dyDescent="0.25">
      <c r="C141" s="4">
        <f>[1]!dbadd(C129:C140)</f>
        <v>53.095976152081462</v>
      </c>
      <c r="G141" s="18"/>
      <c r="H141" s="19">
        <f>[1]!dbadd(H129:H140)</f>
        <v>47.930365051377571</v>
      </c>
      <c r="I141" s="19">
        <f>[1]!dbadd(I129:I140)</f>
        <v>41.680302059880638</v>
      </c>
      <c r="J141" s="19">
        <f>[1]!dbadd(J129:J140)</f>
        <v>32.953994795059401</v>
      </c>
      <c r="K141" s="19">
        <f>[1]!dbadd(K129:K140)</f>
        <v>48.102594680368227</v>
      </c>
      <c r="L141" s="19">
        <f>[1]!dbadd(L129:L140)</f>
        <v>42.364877710683508</v>
      </c>
      <c r="M141" s="20">
        <f>[1]!dbadd(M129:M140)</f>
        <v>36.520648770007462</v>
      </c>
    </row>
    <row r="142" spans="1:29" x14ac:dyDescent="0.25">
      <c r="G142" s="21" t="s">
        <v>20</v>
      </c>
      <c r="H142" s="31">
        <v>49</v>
      </c>
      <c r="I142" s="31">
        <v>43</v>
      </c>
      <c r="J142" s="31">
        <v>37</v>
      </c>
      <c r="K142" s="31">
        <v>49</v>
      </c>
      <c r="L142" s="31">
        <v>43</v>
      </c>
      <c r="M142" s="22">
        <v>37</v>
      </c>
    </row>
    <row r="143" spans="1:29" x14ac:dyDescent="0.25">
      <c r="G143" s="23" t="s">
        <v>21</v>
      </c>
      <c r="H143" s="12">
        <f>H142-H141</f>
        <v>1.0696349486224292</v>
      </c>
      <c r="I143" s="12">
        <f t="shared" ref="I143:M143" si="75">I142-I141</f>
        <v>1.3196979401193616</v>
      </c>
      <c r="J143" s="12">
        <f t="shared" si="75"/>
        <v>4.0460052049405988</v>
      </c>
      <c r="K143" s="12">
        <f t="shared" si="75"/>
        <v>0.89740531963177261</v>
      </c>
      <c r="L143" s="12">
        <f t="shared" si="75"/>
        <v>0.63512228931649162</v>
      </c>
      <c r="M143" s="13">
        <f t="shared" si="75"/>
        <v>0.47935122999253821</v>
      </c>
    </row>
    <row r="145" spans="1:29" x14ac:dyDescent="0.25">
      <c r="H145" s="8"/>
      <c r="I145" s="8"/>
      <c r="J145" s="8"/>
    </row>
    <row r="146" spans="1:29" x14ac:dyDescent="0.25">
      <c r="A146" s="6" t="s">
        <v>0</v>
      </c>
      <c r="B146" s="6" t="s">
        <v>3</v>
      </c>
      <c r="C146" s="6" t="s">
        <v>3</v>
      </c>
      <c r="D146" s="7" t="s">
        <v>11</v>
      </c>
      <c r="E146" s="7" t="s">
        <v>12</v>
      </c>
      <c r="F146" s="7" t="s">
        <v>13</v>
      </c>
      <c r="G146" s="7"/>
      <c r="H146" s="7" t="s">
        <v>11</v>
      </c>
      <c r="I146" s="7" t="s">
        <v>12</v>
      </c>
      <c r="J146" s="7" t="s">
        <v>13</v>
      </c>
      <c r="K146" s="7" t="s">
        <v>14</v>
      </c>
      <c r="L146" s="7" t="s">
        <v>15</v>
      </c>
      <c r="M146" s="7" t="s">
        <v>16</v>
      </c>
      <c r="N146" s="24"/>
      <c r="P146" s="3" t="s">
        <v>0</v>
      </c>
      <c r="Q146" s="3" t="s">
        <v>56</v>
      </c>
      <c r="R146" s="3" t="s">
        <v>46</v>
      </c>
      <c r="S146" s="3" t="s">
        <v>47</v>
      </c>
      <c r="T146" s="3" t="s">
        <v>1</v>
      </c>
      <c r="U146" s="3" t="s">
        <v>48</v>
      </c>
      <c r="W146" s="3" t="s">
        <v>2</v>
      </c>
      <c r="X146" s="3" t="s">
        <v>49</v>
      </c>
      <c r="Y146" s="3" t="s">
        <v>50</v>
      </c>
      <c r="Z146" s="3" t="s">
        <v>51</v>
      </c>
      <c r="AA146" s="3" t="s">
        <v>3</v>
      </c>
      <c r="AB146" s="3" t="s">
        <v>44</v>
      </c>
      <c r="AC146" s="3" t="s">
        <v>45</v>
      </c>
    </row>
    <row r="147" spans="1:29" x14ac:dyDescent="0.25">
      <c r="A147" s="3" t="str">
        <f>P147</f>
        <v>58 Goomalibee Street</v>
      </c>
      <c r="B147" s="3" t="str">
        <f>W147</f>
        <v>2 HRV engine Lwpm</v>
      </c>
      <c r="C147" s="3">
        <f>AA147</f>
        <v>35.5</v>
      </c>
      <c r="D147" s="3">
        <v>2</v>
      </c>
      <c r="E147" s="3">
        <v>2</v>
      </c>
      <c r="F147" s="3">
        <v>2</v>
      </c>
      <c r="H147" s="1">
        <f>$C147+D147</f>
        <v>37.5</v>
      </c>
      <c r="I147" s="2">
        <f t="shared" ref="I147:I151" si="76">$C147+E147</f>
        <v>37.5</v>
      </c>
      <c r="J147" s="2"/>
      <c r="K147" s="9"/>
      <c r="L147" s="9"/>
      <c r="M147" s="9"/>
      <c r="N147" s="10"/>
      <c r="P147" s="3" t="s">
        <v>35</v>
      </c>
      <c r="Q147" s="3">
        <v>167</v>
      </c>
      <c r="R147" s="3" t="s">
        <v>52</v>
      </c>
      <c r="T147" s="3">
        <v>52.9</v>
      </c>
      <c r="U147" s="3">
        <v>71.400000000000006</v>
      </c>
      <c r="W147" s="3" t="s">
        <v>4</v>
      </c>
      <c r="X147" s="3" t="s">
        <v>53</v>
      </c>
      <c r="Y147" s="3" t="s">
        <v>54</v>
      </c>
      <c r="AA147" s="3">
        <v>35.5</v>
      </c>
      <c r="AB147" s="3">
        <v>66.400000000000006</v>
      </c>
      <c r="AC147" s="3">
        <v>0</v>
      </c>
    </row>
    <row r="148" spans="1:29" x14ac:dyDescent="0.25">
      <c r="B148" s="3" t="str">
        <f t="shared" ref="B148:B157" si="77">W148</f>
        <v>2 HRV exhaust Lwpm</v>
      </c>
      <c r="C148" s="3">
        <f t="shared" ref="C148:C157" si="78">AA148</f>
        <v>27.7</v>
      </c>
      <c r="D148" s="3">
        <v>2</v>
      </c>
      <c r="E148" s="3">
        <v>2</v>
      </c>
      <c r="F148" s="3">
        <v>2</v>
      </c>
      <c r="H148" s="14">
        <f t="shared" ref="H148:H157" si="79">$C148+D148</f>
        <v>29.7</v>
      </c>
      <c r="I148" s="8">
        <f t="shared" si="76"/>
        <v>29.7</v>
      </c>
      <c r="J148" s="8"/>
      <c r="K148" s="8"/>
      <c r="L148" s="8"/>
      <c r="M148" s="8"/>
      <c r="N148" s="15"/>
      <c r="W148" s="3" t="s">
        <v>5</v>
      </c>
      <c r="X148" s="3" t="s">
        <v>53</v>
      </c>
      <c r="Y148" s="3" t="s">
        <v>54</v>
      </c>
      <c r="AA148" s="3">
        <v>27.7</v>
      </c>
      <c r="AC148" s="3">
        <v>0</v>
      </c>
    </row>
    <row r="149" spans="1:29" x14ac:dyDescent="0.25">
      <c r="B149" s="3" t="str">
        <f t="shared" si="77"/>
        <v>2 LRV engine Lwpm</v>
      </c>
      <c r="C149" s="3">
        <f t="shared" si="78"/>
        <v>26.5</v>
      </c>
      <c r="D149" s="3">
        <v>2</v>
      </c>
      <c r="E149" s="3">
        <v>2</v>
      </c>
      <c r="F149" s="3">
        <v>2</v>
      </c>
      <c r="H149" s="14">
        <f t="shared" si="79"/>
        <v>28.5</v>
      </c>
      <c r="I149" s="8">
        <f t="shared" si="76"/>
        <v>28.5</v>
      </c>
      <c r="J149" s="8">
        <f t="shared" ref="J149" si="80">$C149+F149</f>
        <v>28.5</v>
      </c>
      <c r="N149" s="25"/>
      <c r="W149" s="3" t="s">
        <v>6</v>
      </c>
      <c r="X149" s="3" t="s">
        <v>53</v>
      </c>
      <c r="Y149" s="3" t="s">
        <v>54</v>
      </c>
      <c r="AA149" s="3">
        <v>26.5</v>
      </c>
      <c r="AB149" s="3">
        <v>50.2</v>
      </c>
      <c r="AC149" s="3">
        <v>0</v>
      </c>
    </row>
    <row r="150" spans="1:29" x14ac:dyDescent="0.25">
      <c r="B150" s="3" t="str">
        <f t="shared" si="77"/>
        <v>2 MRV Engine Lwpm</v>
      </c>
      <c r="C150" s="3">
        <f t="shared" si="78"/>
        <v>33.5</v>
      </c>
      <c r="D150" s="3">
        <v>2</v>
      </c>
      <c r="E150" s="3">
        <v>2</v>
      </c>
      <c r="F150" s="3">
        <v>2</v>
      </c>
      <c r="H150" s="14">
        <f t="shared" si="79"/>
        <v>35.5</v>
      </c>
      <c r="I150" s="8">
        <f t="shared" si="76"/>
        <v>35.5</v>
      </c>
      <c r="J150" s="8"/>
      <c r="N150" s="15"/>
      <c r="W150" s="3" t="s">
        <v>7</v>
      </c>
      <c r="X150" s="3" t="s">
        <v>53</v>
      </c>
      <c r="Y150" s="3" t="s">
        <v>54</v>
      </c>
      <c r="AA150" s="3">
        <v>33.5</v>
      </c>
      <c r="AB150" s="3">
        <v>64.400000000000006</v>
      </c>
      <c r="AC150" s="3">
        <v>0</v>
      </c>
    </row>
    <row r="151" spans="1:29" x14ac:dyDescent="0.25">
      <c r="B151" s="3" t="str">
        <f t="shared" si="77"/>
        <v>2 MRV Exhaust Lwpm</v>
      </c>
      <c r="C151" s="3">
        <f t="shared" si="78"/>
        <v>25.7</v>
      </c>
      <c r="D151" s="3">
        <v>2</v>
      </c>
      <c r="E151" s="3">
        <v>2</v>
      </c>
      <c r="F151" s="3">
        <v>2</v>
      </c>
      <c r="H151" s="11">
        <f t="shared" si="79"/>
        <v>27.7</v>
      </c>
      <c r="I151" s="12">
        <f t="shared" si="76"/>
        <v>27.7</v>
      </c>
      <c r="J151" s="12"/>
      <c r="K151" s="12">
        <f>[1]!dbadd(H147:H151)</f>
        <v>40.569654534658724</v>
      </c>
      <c r="L151" s="12">
        <f>[1]!dbadd(I147:I151)</f>
        <v>40.569654534658724</v>
      </c>
      <c r="M151" s="12">
        <f>[1]!dbadd(J147:J151)</f>
        <v>28.499999999999996</v>
      </c>
      <c r="N151" s="13" t="s">
        <v>17</v>
      </c>
      <c r="W151" s="3" t="s">
        <v>8</v>
      </c>
      <c r="X151" s="3" t="s">
        <v>53</v>
      </c>
      <c r="Y151" s="3" t="s">
        <v>54</v>
      </c>
      <c r="AA151" s="3">
        <v>25.7</v>
      </c>
      <c r="AC151" s="3">
        <v>0</v>
      </c>
    </row>
    <row r="152" spans="1:29" x14ac:dyDescent="0.25">
      <c r="B152" s="3" t="str">
        <f t="shared" si="77"/>
        <v>2 Semi-Trailer Engine Lwpm</v>
      </c>
      <c r="C152" s="3">
        <f t="shared" si="78"/>
        <v>41.4</v>
      </c>
      <c r="D152" s="3">
        <v>2</v>
      </c>
      <c r="E152" s="3">
        <v>2</v>
      </c>
      <c r="F152" s="3">
        <v>2</v>
      </c>
      <c r="H152" s="14">
        <f t="shared" si="79"/>
        <v>43.4</v>
      </c>
      <c r="I152" s="8"/>
      <c r="J152" s="8"/>
      <c r="N152" s="16"/>
      <c r="W152" s="3" t="s">
        <v>23</v>
      </c>
      <c r="X152" s="3" t="s">
        <v>53</v>
      </c>
      <c r="Y152" s="3" t="s">
        <v>54</v>
      </c>
      <c r="AA152" s="3">
        <v>41.4</v>
      </c>
      <c r="AB152" s="3">
        <v>71.400000000000006</v>
      </c>
      <c r="AC152" s="3">
        <v>0</v>
      </c>
    </row>
    <row r="153" spans="1:29" x14ac:dyDescent="0.25">
      <c r="B153" s="3" t="str">
        <f t="shared" si="77"/>
        <v>2 Semi Trailer Exhaust Lwpm</v>
      </c>
      <c r="C153" s="3">
        <f t="shared" si="78"/>
        <v>33.700000000000003</v>
      </c>
      <c r="D153" s="3">
        <v>2</v>
      </c>
      <c r="E153" s="3">
        <v>2</v>
      </c>
      <c r="F153" s="3">
        <v>2</v>
      </c>
      <c r="H153" s="11">
        <f t="shared" si="79"/>
        <v>35.700000000000003</v>
      </c>
      <c r="I153" s="12"/>
      <c r="J153" s="12"/>
      <c r="K153" s="12">
        <f>[1]!dbadd(H152:H153)</f>
        <v>44.081206626605436</v>
      </c>
      <c r="L153" s="12">
        <f>[1]!dbadd(I152:I153)</f>
        <v>0</v>
      </c>
      <c r="M153" s="12">
        <f>[1]!dbadd(J152:J153)</f>
        <v>0</v>
      </c>
      <c r="N153" s="13" t="s">
        <v>42</v>
      </c>
      <c r="W153" s="3" t="s">
        <v>24</v>
      </c>
      <c r="X153" s="3" t="s">
        <v>53</v>
      </c>
      <c r="Y153" s="3" t="s">
        <v>54</v>
      </c>
      <c r="AA153" s="3">
        <v>33.700000000000003</v>
      </c>
      <c r="AC153" s="3">
        <v>0</v>
      </c>
    </row>
    <row r="154" spans="1:29" x14ac:dyDescent="0.25">
      <c r="B154" s="3" t="str">
        <f t="shared" si="77"/>
        <v>3 Bin Emptying (Regular)</v>
      </c>
      <c r="C154" s="3">
        <f t="shared" si="78"/>
        <v>52.1</v>
      </c>
      <c r="D154" s="8">
        <f>10*LOG(1/30)</f>
        <v>-14.771212547196624</v>
      </c>
      <c r="E154" s="8">
        <f>10*LOG(1/30)</f>
        <v>-14.771212547196624</v>
      </c>
      <c r="F154" s="8">
        <f>10*LOG(1/30)</f>
        <v>-14.771212547196624</v>
      </c>
      <c r="H154" s="1">
        <f t="shared" si="79"/>
        <v>37.328787452803375</v>
      </c>
      <c r="I154" s="8"/>
      <c r="J154" s="2"/>
      <c r="K154" s="9"/>
      <c r="L154" s="9"/>
      <c r="M154" s="9"/>
      <c r="N154" s="10"/>
      <c r="W154" s="3" t="s">
        <v>25</v>
      </c>
      <c r="X154" s="3" t="s">
        <v>53</v>
      </c>
      <c r="Y154" s="3" t="s">
        <v>55</v>
      </c>
      <c r="AA154" s="3">
        <v>52.1</v>
      </c>
      <c r="AC154" s="3">
        <v>0</v>
      </c>
    </row>
    <row r="155" spans="1:29" x14ac:dyDescent="0.25">
      <c r="B155" s="3" t="str">
        <f t="shared" si="77"/>
        <v>3 Garbage truck engine Lwpm</v>
      </c>
      <c r="C155" s="3">
        <f t="shared" si="78"/>
        <v>37.799999999999997</v>
      </c>
      <c r="D155" s="3">
        <v>2</v>
      </c>
      <c r="E155" s="3">
        <v>2</v>
      </c>
      <c r="F155" s="3">
        <v>2</v>
      </c>
      <c r="H155" s="14">
        <f t="shared" si="79"/>
        <v>39.799999999999997</v>
      </c>
      <c r="I155" s="8"/>
      <c r="J155" s="8"/>
      <c r="N155" s="16"/>
      <c r="W155" s="3" t="s">
        <v>9</v>
      </c>
      <c r="X155" s="3" t="s">
        <v>53</v>
      </c>
      <c r="Y155" s="3" t="s">
        <v>54</v>
      </c>
      <c r="AA155" s="3">
        <v>37.799999999999997</v>
      </c>
      <c r="AB155" s="3">
        <v>70.400000000000006</v>
      </c>
      <c r="AC155" s="3">
        <v>0</v>
      </c>
    </row>
    <row r="156" spans="1:29" x14ac:dyDescent="0.25">
      <c r="B156" s="3" t="str">
        <f t="shared" si="77"/>
        <v>3 Garbage truck exhaust Lwpm</v>
      </c>
      <c r="C156" s="3">
        <f t="shared" si="78"/>
        <v>30.3</v>
      </c>
      <c r="D156" s="3">
        <v>2</v>
      </c>
      <c r="E156" s="3">
        <v>2</v>
      </c>
      <c r="F156" s="3">
        <v>2</v>
      </c>
      <c r="H156" s="11">
        <f t="shared" si="79"/>
        <v>32.299999999999997</v>
      </c>
      <c r="I156" s="12"/>
      <c r="J156" s="12"/>
      <c r="K156" s="12">
        <f>[1]!dbadd(H154:H156)</f>
        <v>42.215238584672193</v>
      </c>
      <c r="L156" s="12">
        <f>[1]!dbadd(I154:I156)</f>
        <v>0</v>
      </c>
      <c r="M156" s="12">
        <f>[1]!dbadd(J154:J156)</f>
        <v>0</v>
      </c>
      <c r="N156" s="17" t="s">
        <v>18</v>
      </c>
      <c r="W156" s="3" t="s">
        <v>10</v>
      </c>
      <c r="X156" s="3" t="s">
        <v>53</v>
      </c>
      <c r="Y156" s="3" t="s">
        <v>54</v>
      </c>
      <c r="AA156" s="3">
        <v>30.3</v>
      </c>
      <c r="AC156" s="3">
        <v>0</v>
      </c>
    </row>
    <row r="157" spans="1:29" x14ac:dyDescent="0.25">
      <c r="B157" s="3" t="str">
        <f t="shared" si="77"/>
        <v>4 Tyre Inflator  Leq</v>
      </c>
      <c r="C157" s="3">
        <f t="shared" si="78"/>
        <v>35.700000000000003</v>
      </c>
      <c r="D157" s="5">
        <f>10*LOG(7/30)</f>
        <v>-6.3202321470540559</v>
      </c>
      <c r="E157" s="5">
        <f>10*LOG(7/30)</f>
        <v>-6.3202321470540559</v>
      </c>
      <c r="F157" s="5">
        <f>10*LOG(5/30)</f>
        <v>-7.7815125038364368</v>
      </c>
      <c r="H157" s="26">
        <f t="shared" si="79"/>
        <v>29.379767852945946</v>
      </c>
      <c r="I157" s="27">
        <f t="shared" ref="I157" si="81">$C157+E157</f>
        <v>29.379767852945946</v>
      </c>
      <c r="J157" s="27">
        <f t="shared" ref="J157" si="82">$C157+F157</f>
        <v>27.918487496163564</v>
      </c>
      <c r="K157" s="27">
        <f>H157</f>
        <v>29.379767852945946</v>
      </c>
      <c r="L157" s="27">
        <f t="shared" ref="L157" si="83">I157</f>
        <v>29.379767852945946</v>
      </c>
      <c r="M157" s="27">
        <f t="shared" ref="M157" si="84">J157</f>
        <v>27.918487496163564</v>
      </c>
      <c r="N157" s="28" t="s">
        <v>43</v>
      </c>
      <c r="W157" s="3" t="s">
        <v>26</v>
      </c>
      <c r="X157" s="3" t="s">
        <v>53</v>
      </c>
      <c r="Y157" s="3" t="s">
        <v>55</v>
      </c>
      <c r="AA157" s="3">
        <v>35.700000000000003</v>
      </c>
      <c r="AC157" s="3">
        <v>0</v>
      </c>
    </row>
    <row r="158" spans="1:29" x14ac:dyDescent="0.25">
      <c r="H158" s="14"/>
      <c r="I158" s="8"/>
      <c r="J158" s="8"/>
      <c r="K158" s="29">
        <v>34</v>
      </c>
      <c r="L158" s="29">
        <v>34</v>
      </c>
      <c r="M158" s="29">
        <v>34</v>
      </c>
      <c r="N158" s="30" t="s">
        <v>19</v>
      </c>
    </row>
    <row r="159" spans="1:29" x14ac:dyDescent="0.25">
      <c r="C159" s="4">
        <f>[1]!dbadd(C147:C158)</f>
        <v>52.92998757914097</v>
      </c>
      <c r="G159" s="18"/>
      <c r="H159" s="19">
        <f>[1]!dbadd(H147:H158)</f>
        <v>47.365214186430897</v>
      </c>
      <c r="I159" s="19">
        <f>[1]!dbadd(I147:I158)</f>
        <v>40.887916944855256</v>
      </c>
      <c r="J159" s="19">
        <f>[1]!dbadd(J147:J158)</f>
        <v>31.22926937746022</v>
      </c>
      <c r="K159" s="19">
        <f>[1]!dbadd(K147:K158)</f>
        <v>47.560848247803236</v>
      </c>
      <c r="L159" s="19">
        <f>[1]!dbadd(L147:L158)</f>
        <v>41.697447397289721</v>
      </c>
      <c r="M159" s="20">
        <f>[1]!dbadd(M147:M158)</f>
        <v>35.844508195800245</v>
      </c>
    </row>
    <row r="160" spans="1:29" x14ac:dyDescent="0.25">
      <c r="G160" s="21" t="s">
        <v>20</v>
      </c>
      <c r="H160" s="31">
        <v>49</v>
      </c>
      <c r="I160" s="31">
        <v>43</v>
      </c>
      <c r="J160" s="31">
        <v>37</v>
      </c>
      <c r="K160" s="31">
        <v>49</v>
      </c>
      <c r="L160" s="31">
        <v>43</v>
      </c>
      <c r="M160" s="22">
        <v>37</v>
      </c>
    </row>
    <row r="161" spans="1:29" x14ac:dyDescent="0.25">
      <c r="G161" s="23" t="s">
        <v>21</v>
      </c>
      <c r="H161" s="12">
        <f>H160-H159</f>
        <v>1.6347858135691027</v>
      </c>
      <c r="I161" s="12">
        <f t="shared" ref="I161:M161" si="85">I160-I159</f>
        <v>2.112083055144744</v>
      </c>
      <c r="J161" s="12">
        <f t="shared" si="85"/>
        <v>5.7707306225397801</v>
      </c>
      <c r="K161" s="12">
        <f t="shared" si="85"/>
        <v>1.4391517521967643</v>
      </c>
      <c r="L161" s="12">
        <f t="shared" si="85"/>
        <v>1.3025526027102785</v>
      </c>
      <c r="M161" s="13">
        <f t="shared" si="85"/>
        <v>1.1554918041997553</v>
      </c>
    </row>
    <row r="163" spans="1:29" x14ac:dyDescent="0.25">
      <c r="H163" s="8"/>
      <c r="I163" s="8"/>
      <c r="J163" s="8"/>
    </row>
    <row r="164" spans="1:29" x14ac:dyDescent="0.25">
      <c r="A164" s="6" t="s">
        <v>0</v>
      </c>
      <c r="B164" s="6" t="s">
        <v>3</v>
      </c>
      <c r="C164" s="6" t="s">
        <v>3</v>
      </c>
      <c r="D164" s="7" t="s">
        <v>11</v>
      </c>
      <c r="E164" s="7" t="s">
        <v>12</v>
      </c>
      <c r="F164" s="7" t="s">
        <v>13</v>
      </c>
      <c r="G164" s="7"/>
      <c r="H164" s="7" t="s">
        <v>11</v>
      </c>
      <c r="I164" s="7" t="s">
        <v>12</v>
      </c>
      <c r="J164" s="7" t="s">
        <v>13</v>
      </c>
      <c r="K164" s="7" t="s">
        <v>14</v>
      </c>
      <c r="L164" s="7" t="s">
        <v>15</v>
      </c>
      <c r="M164" s="7" t="s">
        <v>16</v>
      </c>
      <c r="N164" s="24"/>
      <c r="P164" s="3" t="s">
        <v>0</v>
      </c>
      <c r="Q164" s="3" t="s">
        <v>56</v>
      </c>
      <c r="R164" s="3" t="s">
        <v>46</v>
      </c>
      <c r="S164" s="3" t="s">
        <v>47</v>
      </c>
      <c r="T164" s="3" t="s">
        <v>1</v>
      </c>
      <c r="U164" s="3" t="s">
        <v>48</v>
      </c>
      <c r="W164" s="3" t="s">
        <v>2</v>
      </c>
      <c r="X164" s="3" t="s">
        <v>49</v>
      </c>
      <c r="Y164" s="3" t="s">
        <v>50</v>
      </c>
      <c r="Z164" s="3" t="s">
        <v>51</v>
      </c>
      <c r="AA164" s="3" t="s">
        <v>3</v>
      </c>
      <c r="AB164" s="3" t="s">
        <v>44</v>
      </c>
      <c r="AC164" s="3" t="s">
        <v>45</v>
      </c>
    </row>
    <row r="165" spans="1:29" x14ac:dyDescent="0.25">
      <c r="A165" s="3" t="str">
        <f>P165</f>
        <v>3/12 Bridge Street</v>
      </c>
      <c r="B165" s="3" t="str">
        <f>W165</f>
        <v>2 HRV engine Lwpm</v>
      </c>
      <c r="C165" s="3">
        <f>AA165</f>
        <v>25.2</v>
      </c>
      <c r="D165" s="3">
        <v>2</v>
      </c>
      <c r="E165" s="3">
        <v>2</v>
      </c>
      <c r="F165" s="3">
        <v>2</v>
      </c>
      <c r="H165" s="1">
        <f>$C165+D165</f>
        <v>27.2</v>
      </c>
      <c r="I165" s="2">
        <f t="shared" ref="I165:I169" si="86">$C165+E165</f>
        <v>27.2</v>
      </c>
      <c r="J165" s="2"/>
      <c r="K165" s="9"/>
      <c r="L165" s="9"/>
      <c r="M165" s="9"/>
      <c r="N165" s="10"/>
      <c r="P165" s="3" t="s">
        <v>32</v>
      </c>
      <c r="Q165" s="3">
        <v>138</v>
      </c>
      <c r="R165" s="3" t="s">
        <v>52</v>
      </c>
      <c r="T165" s="3">
        <v>52.7</v>
      </c>
      <c r="U165" s="3">
        <v>65.2</v>
      </c>
      <c r="W165" s="3" t="s">
        <v>4</v>
      </c>
      <c r="X165" s="3" t="s">
        <v>53</v>
      </c>
      <c r="Y165" s="3" t="s">
        <v>54</v>
      </c>
      <c r="AA165" s="3">
        <v>25.2</v>
      </c>
      <c r="AB165" s="3">
        <v>61.4</v>
      </c>
      <c r="AC165" s="3">
        <v>0</v>
      </c>
    </row>
    <row r="166" spans="1:29" x14ac:dyDescent="0.25">
      <c r="B166" s="3" t="str">
        <f t="shared" ref="B166:B175" si="87">W166</f>
        <v>2 HRV exhaust Lwpm</v>
      </c>
      <c r="C166" s="3">
        <f t="shared" ref="C166:C175" si="88">AA166</f>
        <v>21.4</v>
      </c>
      <c r="D166" s="3">
        <v>2</v>
      </c>
      <c r="E166" s="3">
        <v>2</v>
      </c>
      <c r="F166" s="3">
        <v>2</v>
      </c>
      <c r="H166" s="14">
        <f t="shared" ref="H166:H175" si="89">$C166+D166</f>
        <v>23.4</v>
      </c>
      <c r="I166" s="8">
        <f t="shared" si="86"/>
        <v>23.4</v>
      </c>
      <c r="J166" s="8"/>
      <c r="K166" s="8"/>
      <c r="L166" s="8"/>
      <c r="M166" s="8"/>
      <c r="N166" s="15"/>
      <c r="W166" s="3" t="s">
        <v>5</v>
      </c>
      <c r="X166" s="3" t="s">
        <v>53</v>
      </c>
      <c r="Y166" s="3" t="s">
        <v>54</v>
      </c>
      <c r="AA166" s="3">
        <v>21.4</v>
      </c>
      <c r="AC166" s="3">
        <v>0</v>
      </c>
    </row>
    <row r="167" spans="1:29" x14ac:dyDescent="0.25">
      <c r="B167" s="3" t="str">
        <f t="shared" si="87"/>
        <v>2 LRV engine Lwpm</v>
      </c>
      <c r="C167" s="3">
        <f t="shared" si="88"/>
        <v>16.100000000000001</v>
      </c>
      <c r="D167" s="3">
        <v>2</v>
      </c>
      <c r="E167" s="3">
        <v>2</v>
      </c>
      <c r="F167" s="3">
        <v>2</v>
      </c>
      <c r="H167" s="14">
        <f t="shared" si="89"/>
        <v>18.100000000000001</v>
      </c>
      <c r="I167" s="8">
        <f t="shared" si="86"/>
        <v>18.100000000000001</v>
      </c>
      <c r="J167" s="8">
        <f t="shared" ref="J167" si="90">$C167+F167</f>
        <v>18.100000000000001</v>
      </c>
      <c r="N167" s="25"/>
      <c r="W167" s="3" t="s">
        <v>6</v>
      </c>
      <c r="X167" s="3" t="s">
        <v>53</v>
      </c>
      <c r="Y167" s="3" t="s">
        <v>54</v>
      </c>
      <c r="AA167" s="3">
        <v>16.100000000000001</v>
      </c>
      <c r="AB167" s="3">
        <v>45.3</v>
      </c>
      <c r="AC167" s="3">
        <v>0</v>
      </c>
    </row>
    <row r="168" spans="1:29" x14ac:dyDescent="0.25">
      <c r="B168" s="3" t="str">
        <f t="shared" si="87"/>
        <v>2 MRV Engine Lwpm</v>
      </c>
      <c r="C168" s="3">
        <f t="shared" si="88"/>
        <v>23.2</v>
      </c>
      <c r="D168" s="3">
        <v>2</v>
      </c>
      <c r="E168" s="3">
        <v>2</v>
      </c>
      <c r="F168" s="3">
        <v>2</v>
      </c>
      <c r="H168" s="14">
        <f t="shared" si="89"/>
        <v>25.2</v>
      </c>
      <c r="I168" s="8">
        <f t="shared" si="86"/>
        <v>25.2</v>
      </c>
      <c r="J168" s="8"/>
      <c r="N168" s="15"/>
      <c r="W168" s="3" t="s">
        <v>7</v>
      </c>
      <c r="X168" s="3" t="s">
        <v>53</v>
      </c>
      <c r="Y168" s="3" t="s">
        <v>54</v>
      </c>
      <c r="AA168" s="3">
        <v>23.2</v>
      </c>
      <c r="AB168" s="3">
        <v>59.4</v>
      </c>
      <c r="AC168" s="3">
        <v>0</v>
      </c>
    </row>
    <row r="169" spans="1:29" x14ac:dyDescent="0.25">
      <c r="B169" s="3" t="str">
        <f t="shared" si="87"/>
        <v>2 MRV Exhaust Lwpm</v>
      </c>
      <c r="C169" s="3">
        <f t="shared" si="88"/>
        <v>19.399999999999999</v>
      </c>
      <c r="D169" s="3">
        <v>2</v>
      </c>
      <c r="E169" s="3">
        <v>2</v>
      </c>
      <c r="F169" s="3">
        <v>2</v>
      </c>
      <c r="H169" s="11">
        <f t="shared" si="89"/>
        <v>21.4</v>
      </c>
      <c r="I169" s="12">
        <f t="shared" si="86"/>
        <v>21.4</v>
      </c>
      <c r="J169" s="12"/>
      <c r="K169" s="12">
        <f>[1]!dbadd(H165:H169)</f>
        <v>31.062992340983055</v>
      </c>
      <c r="L169" s="12">
        <f>[1]!dbadd(I165:I169)</f>
        <v>31.062992340983055</v>
      </c>
      <c r="M169" s="12">
        <f>[1]!dbadd(J165:J169)</f>
        <v>18.100000000000001</v>
      </c>
      <c r="N169" s="13" t="s">
        <v>17</v>
      </c>
      <c r="W169" s="3" t="s">
        <v>8</v>
      </c>
      <c r="X169" s="3" t="s">
        <v>53</v>
      </c>
      <c r="Y169" s="3" t="s">
        <v>54</v>
      </c>
      <c r="AA169" s="3">
        <v>19.399999999999999</v>
      </c>
      <c r="AC169" s="3">
        <v>0</v>
      </c>
    </row>
    <row r="170" spans="1:29" x14ac:dyDescent="0.25">
      <c r="B170" s="3" t="str">
        <f t="shared" si="87"/>
        <v>2 Semi-Trailer Engine Lwpm</v>
      </c>
      <c r="C170" s="3">
        <f t="shared" si="88"/>
        <v>27.2</v>
      </c>
      <c r="D170" s="3">
        <v>2</v>
      </c>
      <c r="E170" s="3">
        <v>2</v>
      </c>
      <c r="F170" s="3">
        <v>2</v>
      </c>
      <c r="H170" s="14">
        <f t="shared" si="89"/>
        <v>29.2</v>
      </c>
      <c r="I170" s="8"/>
      <c r="J170" s="8"/>
      <c r="N170" s="16"/>
      <c r="W170" s="3" t="s">
        <v>23</v>
      </c>
      <c r="X170" s="3" t="s">
        <v>53</v>
      </c>
      <c r="Y170" s="3" t="s">
        <v>54</v>
      </c>
      <c r="AA170" s="3">
        <v>27.2</v>
      </c>
      <c r="AB170" s="3">
        <v>58.8</v>
      </c>
      <c r="AC170" s="3">
        <v>0</v>
      </c>
    </row>
    <row r="171" spans="1:29" x14ac:dyDescent="0.25">
      <c r="B171" s="3" t="str">
        <f t="shared" si="87"/>
        <v>2 Semi Trailer Exhaust Lwpm</v>
      </c>
      <c r="C171" s="3">
        <f t="shared" si="88"/>
        <v>23.7</v>
      </c>
      <c r="D171" s="3">
        <v>2</v>
      </c>
      <c r="E171" s="3">
        <v>2</v>
      </c>
      <c r="F171" s="3">
        <v>2</v>
      </c>
      <c r="H171" s="11">
        <f t="shared" si="89"/>
        <v>25.7</v>
      </c>
      <c r="I171" s="12"/>
      <c r="J171" s="12"/>
      <c r="K171" s="12">
        <f>[1]!dbadd(H170:H171)</f>
        <v>30.803735558537468</v>
      </c>
      <c r="L171" s="12">
        <f>[1]!dbadd(I170:I171)</f>
        <v>0</v>
      </c>
      <c r="M171" s="12">
        <f>[1]!dbadd(J170:J171)</f>
        <v>0</v>
      </c>
      <c r="N171" s="13" t="s">
        <v>42</v>
      </c>
      <c r="W171" s="3" t="s">
        <v>24</v>
      </c>
      <c r="X171" s="3" t="s">
        <v>53</v>
      </c>
      <c r="Y171" s="3" t="s">
        <v>54</v>
      </c>
      <c r="AA171" s="3">
        <v>23.7</v>
      </c>
      <c r="AC171" s="3">
        <v>0</v>
      </c>
    </row>
    <row r="172" spans="1:29" x14ac:dyDescent="0.25">
      <c r="B172" s="3" t="str">
        <f t="shared" si="87"/>
        <v>3 Bin Emptying (Regular)</v>
      </c>
      <c r="C172" s="3">
        <f t="shared" si="88"/>
        <v>52.6</v>
      </c>
      <c r="D172" s="8">
        <f>10*LOG(1/30)</f>
        <v>-14.771212547196624</v>
      </c>
      <c r="E172" s="8">
        <f>10*LOG(1/30)</f>
        <v>-14.771212547196624</v>
      </c>
      <c r="F172" s="8">
        <f>10*LOG(1/30)</f>
        <v>-14.771212547196624</v>
      </c>
      <c r="H172" s="1">
        <f t="shared" si="89"/>
        <v>37.828787452803375</v>
      </c>
      <c r="I172" s="8"/>
      <c r="J172" s="2"/>
      <c r="K172" s="9"/>
      <c r="L172" s="9"/>
      <c r="M172" s="9"/>
      <c r="N172" s="10"/>
      <c r="W172" s="3" t="s">
        <v>25</v>
      </c>
      <c r="X172" s="3" t="s">
        <v>53</v>
      </c>
      <c r="Y172" s="3" t="s">
        <v>55</v>
      </c>
      <c r="AA172" s="3">
        <v>52.6</v>
      </c>
      <c r="AC172" s="3">
        <v>0</v>
      </c>
    </row>
    <row r="173" spans="1:29" x14ac:dyDescent="0.25">
      <c r="B173" s="3" t="str">
        <f t="shared" si="87"/>
        <v>3 Garbage truck engine Lwpm</v>
      </c>
      <c r="C173" s="3">
        <f t="shared" si="88"/>
        <v>26.8</v>
      </c>
      <c r="D173" s="3">
        <v>2</v>
      </c>
      <c r="E173" s="3">
        <v>2</v>
      </c>
      <c r="F173" s="3">
        <v>2</v>
      </c>
      <c r="H173" s="14">
        <f t="shared" si="89"/>
        <v>28.8</v>
      </c>
      <c r="I173" s="8"/>
      <c r="J173" s="8"/>
      <c r="N173" s="16"/>
      <c r="W173" s="3" t="s">
        <v>9</v>
      </c>
      <c r="X173" s="3" t="s">
        <v>53</v>
      </c>
      <c r="Y173" s="3" t="s">
        <v>54</v>
      </c>
      <c r="AA173" s="3">
        <v>26.8</v>
      </c>
      <c r="AB173" s="3">
        <v>65.2</v>
      </c>
      <c r="AC173" s="3">
        <v>0</v>
      </c>
    </row>
    <row r="174" spans="1:29" x14ac:dyDescent="0.25">
      <c r="B174" s="3" t="str">
        <f t="shared" si="87"/>
        <v>3 Garbage truck exhaust Lwpm</v>
      </c>
      <c r="C174" s="3">
        <f t="shared" si="88"/>
        <v>23.5</v>
      </c>
      <c r="D174" s="3">
        <v>2</v>
      </c>
      <c r="E174" s="3">
        <v>2</v>
      </c>
      <c r="F174" s="3">
        <v>2</v>
      </c>
      <c r="H174" s="11">
        <f t="shared" si="89"/>
        <v>25.5</v>
      </c>
      <c r="I174" s="12"/>
      <c r="J174" s="12"/>
      <c r="K174" s="12">
        <f>[1]!dbadd(H172:H174)</f>
        <v>38.560676128468494</v>
      </c>
      <c r="L174" s="12">
        <f>[1]!dbadd(I172:I174)</f>
        <v>0</v>
      </c>
      <c r="M174" s="12">
        <f>[1]!dbadd(J172:J174)</f>
        <v>0</v>
      </c>
      <c r="N174" s="17" t="s">
        <v>18</v>
      </c>
      <c r="W174" s="3" t="s">
        <v>10</v>
      </c>
      <c r="X174" s="3" t="s">
        <v>53</v>
      </c>
      <c r="Y174" s="3" t="s">
        <v>54</v>
      </c>
      <c r="AA174" s="3">
        <v>23.5</v>
      </c>
      <c r="AC174" s="3">
        <v>0</v>
      </c>
    </row>
    <row r="175" spans="1:29" x14ac:dyDescent="0.25">
      <c r="B175" s="3" t="str">
        <f t="shared" si="87"/>
        <v>4 Tyre Inflator  Leq</v>
      </c>
      <c r="C175" s="3">
        <f t="shared" si="88"/>
        <v>23.3</v>
      </c>
      <c r="D175" s="5">
        <f>10*LOG(7/30)</f>
        <v>-6.3202321470540559</v>
      </c>
      <c r="E175" s="5">
        <f>10*LOG(7/30)</f>
        <v>-6.3202321470540559</v>
      </c>
      <c r="F175" s="5">
        <f>10*LOG(5/30)</f>
        <v>-7.7815125038364368</v>
      </c>
      <c r="H175" s="26">
        <f t="shared" si="89"/>
        <v>16.979767852945944</v>
      </c>
      <c r="I175" s="27">
        <f t="shared" ref="I175" si="91">$C175+E175</f>
        <v>16.979767852945944</v>
      </c>
      <c r="J175" s="27">
        <f t="shared" ref="J175" si="92">$C175+F175</f>
        <v>15.518487496163564</v>
      </c>
      <c r="K175" s="27">
        <f>H175</f>
        <v>16.979767852945944</v>
      </c>
      <c r="L175" s="27">
        <f t="shared" ref="L175" si="93">I175</f>
        <v>16.979767852945944</v>
      </c>
      <c r="M175" s="27">
        <f t="shared" ref="M175" si="94">J175</f>
        <v>15.518487496163564</v>
      </c>
      <c r="N175" s="28" t="s">
        <v>43</v>
      </c>
      <c r="W175" s="3" t="s">
        <v>26</v>
      </c>
      <c r="X175" s="3" t="s">
        <v>53</v>
      </c>
      <c r="Y175" s="3" t="s">
        <v>55</v>
      </c>
      <c r="AA175" s="3">
        <v>23.3</v>
      </c>
      <c r="AC175" s="3">
        <v>0</v>
      </c>
    </row>
    <row r="176" spans="1:29" x14ac:dyDescent="0.25">
      <c r="H176" s="14"/>
      <c r="I176" s="8"/>
      <c r="J176" s="8"/>
      <c r="K176" s="29">
        <v>34</v>
      </c>
      <c r="L176" s="29">
        <v>34</v>
      </c>
      <c r="M176" s="29">
        <v>34</v>
      </c>
      <c r="N176" s="30" t="s">
        <v>19</v>
      </c>
    </row>
    <row r="177" spans="1:29" x14ac:dyDescent="0.25">
      <c r="C177" s="4">
        <f>[1]!dbadd(C165:C176)</f>
        <v>52.658823047620899</v>
      </c>
      <c r="G177" s="18"/>
      <c r="H177" s="19">
        <f>[1]!dbadd(H165:H176)</f>
        <v>39.871997228377069</v>
      </c>
      <c r="I177" s="19">
        <f>[1]!dbadd(I165:I176)</f>
        <v>31.229378048177516</v>
      </c>
      <c r="J177" s="19">
        <f>[1]!dbadd(J165:J176)</f>
        <v>20.008595920656379</v>
      </c>
      <c r="K177" s="19">
        <f>[1]!dbadd(K165:K176)</f>
        <v>40.871227460066002</v>
      </c>
      <c r="L177" s="19">
        <f>[1]!dbadd(L165:L176)</f>
        <v>35.844545744267009</v>
      </c>
      <c r="M177" s="20">
        <f>[1]!dbadd(M165:M176)</f>
        <v>34.173196312816046</v>
      </c>
    </row>
    <row r="178" spans="1:29" x14ac:dyDescent="0.25">
      <c r="G178" s="21" t="s">
        <v>20</v>
      </c>
      <c r="H178" s="31">
        <v>49</v>
      </c>
      <c r="I178" s="31">
        <v>43</v>
      </c>
      <c r="J178" s="31">
        <v>37</v>
      </c>
      <c r="K178" s="31">
        <v>49</v>
      </c>
      <c r="L178" s="31">
        <v>43</v>
      </c>
      <c r="M178" s="22">
        <v>37</v>
      </c>
    </row>
    <row r="179" spans="1:29" x14ac:dyDescent="0.25">
      <c r="G179" s="23" t="s">
        <v>21</v>
      </c>
      <c r="H179" s="12">
        <f>H178-H177</f>
        <v>9.1280027716229313</v>
      </c>
      <c r="I179" s="12">
        <f t="shared" ref="I179:M179" si="95">I178-I177</f>
        <v>11.770621951822484</v>
      </c>
      <c r="J179" s="12">
        <f t="shared" si="95"/>
        <v>16.991404079343621</v>
      </c>
      <c r="K179" s="12">
        <f t="shared" si="95"/>
        <v>8.1287725399339976</v>
      </c>
      <c r="L179" s="12">
        <f t="shared" si="95"/>
        <v>7.155454255732991</v>
      </c>
      <c r="M179" s="13">
        <f t="shared" si="95"/>
        <v>2.8268036871839541</v>
      </c>
    </row>
    <row r="181" spans="1:29" x14ac:dyDescent="0.25">
      <c r="H181" s="8"/>
      <c r="I181" s="8"/>
      <c r="J181" s="8"/>
    </row>
    <row r="182" spans="1:29" x14ac:dyDescent="0.25">
      <c r="A182" s="6" t="s">
        <v>0</v>
      </c>
      <c r="B182" s="6" t="s">
        <v>3</v>
      </c>
      <c r="C182" s="6" t="s">
        <v>3</v>
      </c>
      <c r="D182" s="7" t="s">
        <v>11</v>
      </c>
      <c r="E182" s="7" t="s">
        <v>12</v>
      </c>
      <c r="F182" s="7" t="s">
        <v>13</v>
      </c>
      <c r="G182" s="7"/>
      <c r="H182" s="7" t="s">
        <v>11</v>
      </c>
      <c r="I182" s="7" t="s">
        <v>12</v>
      </c>
      <c r="J182" s="7" t="s">
        <v>13</v>
      </c>
      <c r="K182" s="7" t="s">
        <v>14</v>
      </c>
      <c r="L182" s="7" t="s">
        <v>15</v>
      </c>
      <c r="M182" s="7" t="s">
        <v>16</v>
      </c>
      <c r="N182" s="24"/>
      <c r="P182" s="3" t="s">
        <v>0</v>
      </c>
      <c r="Q182" s="3" t="s">
        <v>56</v>
      </c>
      <c r="R182" s="3" t="s">
        <v>46</v>
      </c>
      <c r="S182" s="3" t="s">
        <v>47</v>
      </c>
      <c r="T182" s="3" t="s">
        <v>1</v>
      </c>
      <c r="U182" s="3" t="s">
        <v>48</v>
      </c>
      <c r="W182" s="3" t="s">
        <v>2</v>
      </c>
      <c r="X182" s="3" t="s">
        <v>49</v>
      </c>
      <c r="Y182" s="3" t="s">
        <v>50</v>
      </c>
      <c r="Z182" s="3" t="s">
        <v>51</v>
      </c>
      <c r="AA182" s="3" t="s">
        <v>3</v>
      </c>
      <c r="AB182" s="3" t="s">
        <v>44</v>
      </c>
      <c r="AC182" s="3" t="s">
        <v>45</v>
      </c>
    </row>
    <row r="183" spans="1:29" x14ac:dyDescent="0.25">
      <c r="A183" s="3" t="str">
        <f>P183</f>
        <v>Avondel Motor Inn (21 Bridge Street W)</v>
      </c>
      <c r="B183" s="3" t="str">
        <f>W183</f>
        <v>2 HRV engine Lwpm</v>
      </c>
      <c r="C183" s="3">
        <f>AA183</f>
        <v>33.9</v>
      </c>
      <c r="D183" s="3">
        <v>2</v>
      </c>
      <c r="E183" s="3">
        <v>2</v>
      </c>
      <c r="F183" s="3">
        <v>2</v>
      </c>
      <c r="H183" s="1">
        <f>$C183+D183</f>
        <v>35.9</v>
      </c>
      <c r="I183" s="2">
        <f t="shared" ref="I183:I187" si="96">$C183+E183</f>
        <v>35.9</v>
      </c>
      <c r="J183" s="2"/>
      <c r="K183" s="9"/>
      <c r="L183" s="9"/>
      <c r="M183" s="9"/>
      <c r="N183" s="10"/>
      <c r="P183" s="3" t="s">
        <v>38</v>
      </c>
      <c r="Q183" s="3">
        <v>178</v>
      </c>
      <c r="R183" s="3" t="s">
        <v>52</v>
      </c>
      <c r="T183" s="3">
        <v>52.2</v>
      </c>
      <c r="U183" s="3">
        <v>67.2</v>
      </c>
      <c r="W183" s="3" t="s">
        <v>4</v>
      </c>
      <c r="X183" s="3" t="s">
        <v>53</v>
      </c>
      <c r="Y183" s="3" t="s">
        <v>54</v>
      </c>
      <c r="AA183" s="3">
        <v>33.9</v>
      </c>
      <c r="AB183" s="3">
        <v>63.1</v>
      </c>
      <c r="AC183" s="3">
        <v>0</v>
      </c>
    </row>
    <row r="184" spans="1:29" x14ac:dyDescent="0.25">
      <c r="B184" s="3" t="str">
        <f t="shared" ref="B184:B193" si="97">W184</f>
        <v>2 HRV exhaust Lwpm</v>
      </c>
      <c r="C184" s="3">
        <f t="shared" ref="C184:C193" si="98">AA184</f>
        <v>25.4</v>
      </c>
      <c r="D184" s="3">
        <v>2</v>
      </c>
      <c r="E184" s="3">
        <v>2</v>
      </c>
      <c r="F184" s="3">
        <v>2</v>
      </c>
      <c r="H184" s="14">
        <f t="shared" ref="H184:H193" si="99">$C184+D184</f>
        <v>27.4</v>
      </c>
      <c r="I184" s="8">
        <f t="shared" si="96"/>
        <v>27.4</v>
      </c>
      <c r="J184" s="8"/>
      <c r="K184" s="8"/>
      <c r="L184" s="8"/>
      <c r="M184" s="8"/>
      <c r="N184" s="15"/>
      <c r="W184" s="3" t="s">
        <v>5</v>
      </c>
      <c r="X184" s="3" t="s">
        <v>53</v>
      </c>
      <c r="Y184" s="3" t="s">
        <v>54</v>
      </c>
      <c r="AA184" s="3">
        <v>25.4</v>
      </c>
      <c r="AC184" s="3">
        <v>0</v>
      </c>
    </row>
    <row r="185" spans="1:29" x14ac:dyDescent="0.25">
      <c r="B185" s="3" t="str">
        <f t="shared" si="97"/>
        <v>2 LRV engine Lwpm</v>
      </c>
      <c r="C185" s="3">
        <f t="shared" si="98"/>
        <v>24.7</v>
      </c>
      <c r="D185" s="3">
        <v>2</v>
      </c>
      <c r="E185" s="3">
        <v>2</v>
      </c>
      <c r="F185" s="3">
        <v>2</v>
      </c>
      <c r="H185" s="14">
        <f t="shared" si="99"/>
        <v>26.7</v>
      </c>
      <c r="I185" s="8">
        <f t="shared" si="96"/>
        <v>26.7</v>
      </c>
      <c r="J185" s="8">
        <f t="shared" ref="J185" si="100">$C185+F185</f>
        <v>26.7</v>
      </c>
      <c r="N185" s="25"/>
      <c r="W185" s="3" t="s">
        <v>6</v>
      </c>
      <c r="X185" s="3" t="s">
        <v>53</v>
      </c>
      <c r="Y185" s="3" t="s">
        <v>54</v>
      </c>
      <c r="AA185" s="3">
        <v>24.7</v>
      </c>
      <c r="AB185" s="3">
        <v>46.5</v>
      </c>
      <c r="AC185" s="3">
        <v>0</v>
      </c>
    </row>
    <row r="186" spans="1:29" x14ac:dyDescent="0.25">
      <c r="B186" s="3" t="str">
        <f t="shared" si="97"/>
        <v>2 MRV Engine Lwpm</v>
      </c>
      <c r="C186" s="3">
        <f t="shared" si="98"/>
        <v>31.9</v>
      </c>
      <c r="D186" s="3">
        <v>2</v>
      </c>
      <c r="E186" s="3">
        <v>2</v>
      </c>
      <c r="F186" s="3">
        <v>2</v>
      </c>
      <c r="H186" s="14">
        <f t="shared" si="99"/>
        <v>33.9</v>
      </c>
      <c r="I186" s="8">
        <f t="shared" si="96"/>
        <v>33.9</v>
      </c>
      <c r="J186" s="8"/>
      <c r="N186" s="15"/>
      <c r="W186" s="3" t="s">
        <v>7</v>
      </c>
      <c r="X186" s="3" t="s">
        <v>53</v>
      </c>
      <c r="Y186" s="3" t="s">
        <v>54</v>
      </c>
      <c r="AA186" s="3">
        <v>31.9</v>
      </c>
      <c r="AB186" s="3">
        <v>61.1</v>
      </c>
      <c r="AC186" s="3">
        <v>0</v>
      </c>
    </row>
    <row r="187" spans="1:29" x14ac:dyDescent="0.25">
      <c r="B187" s="3" t="str">
        <f t="shared" si="97"/>
        <v>2 MRV Exhaust Lwpm</v>
      </c>
      <c r="C187" s="3">
        <f t="shared" si="98"/>
        <v>23.4</v>
      </c>
      <c r="D187" s="3">
        <v>2</v>
      </c>
      <c r="E187" s="3">
        <v>2</v>
      </c>
      <c r="F187" s="3">
        <v>2</v>
      </c>
      <c r="H187" s="11">
        <f t="shared" si="99"/>
        <v>25.4</v>
      </c>
      <c r="I187" s="12">
        <f t="shared" si="96"/>
        <v>25.4</v>
      </c>
      <c r="J187" s="12"/>
      <c r="K187" s="12">
        <f>[1]!dbadd(H183:H187)</f>
        <v>38.870078047215479</v>
      </c>
      <c r="L187" s="12">
        <f>[1]!dbadd(I183:I187)</f>
        <v>38.870078047215479</v>
      </c>
      <c r="M187" s="12">
        <f>[1]!dbadd(J183:J187)</f>
        <v>26.7</v>
      </c>
      <c r="N187" s="13" t="s">
        <v>17</v>
      </c>
      <c r="W187" s="3" t="s">
        <v>8</v>
      </c>
      <c r="X187" s="3" t="s">
        <v>53</v>
      </c>
      <c r="Y187" s="3" t="s">
        <v>54</v>
      </c>
      <c r="AA187" s="3">
        <v>23.4</v>
      </c>
      <c r="AC187" s="3">
        <v>0</v>
      </c>
    </row>
    <row r="188" spans="1:29" x14ac:dyDescent="0.25">
      <c r="B188" s="3" t="str">
        <f t="shared" si="97"/>
        <v>2 Semi-Trailer Engine Lwpm</v>
      </c>
      <c r="C188" s="3">
        <f t="shared" si="98"/>
        <v>39.1</v>
      </c>
      <c r="D188" s="3">
        <v>2</v>
      </c>
      <c r="E188" s="3">
        <v>2</v>
      </c>
      <c r="F188" s="3">
        <v>2</v>
      </c>
      <c r="H188" s="14">
        <f t="shared" si="99"/>
        <v>41.1</v>
      </c>
      <c r="I188" s="8"/>
      <c r="J188" s="8"/>
      <c r="N188" s="16"/>
      <c r="W188" s="3" t="s">
        <v>23</v>
      </c>
      <c r="X188" s="3" t="s">
        <v>53</v>
      </c>
      <c r="Y188" s="3" t="s">
        <v>54</v>
      </c>
      <c r="AA188" s="3">
        <v>39.1</v>
      </c>
      <c r="AB188" s="3">
        <v>67.2</v>
      </c>
      <c r="AC188" s="3">
        <v>0</v>
      </c>
    </row>
    <row r="189" spans="1:29" x14ac:dyDescent="0.25">
      <c r="B189" s="3" t="str">
        <f t="shared" si="97"/>
        <v>2 Semi Trailer Exhaust Lwpm</v>
      </c>
      <c r="C189" s="3">
        <f t="shared" si="98"/>
        <v>31.1</v>
      </c>
      <c r="D189" s="3">
        <v>2</v>
      </c>
      <c r="E189" s="3">
        <v>2</v>
      </c>
      <c r="F189" s="3">
        <v>2</v>
      </c>
      <c r="H189" s="11">
        <f t="shared" si="99"/>
        <v>33.1</v>
      </c>
      <c r="I189" s="12"/>
      <c r="J189" s="12"/>
      <c r="K189" s="12">
        <f>[1]!dbadd(H188:H189)</f>
        <v>41.738920341433797</v>
      </c>
      <c r="L189" s="12">
        <f>[1]!dbadd(I188:I189)</f>
        <v>0</v>
      </c>
      <c r="M189" s="12">
        <f>[1]!dbadd(J188:J189)</f>
        <v>0</v>
      </c>
      <c r="N189" s="13" t="s">
        <v>42</v>
      </c>
      <c r="W189" s="3" t="s">
        <v>24</v>
      </c>
      <c r="X189" s="3" t="s">
        <v>53</v>
      </c>
      <c r="Y189" s="3" t="s">
        <v>54</v>
      </c>
      <c r="AA189" s="3">
        <v>31.1</v>
      </c>
      <c r="AC189" s="3">
        <v>0</v>
      </c>
    </row>
    <row r="190" spans="1:29" x14ac:dyDescent="0.25">
      <c r="B190" s="3" t="str">
        <f t="shared" si="97"/>
        <v>3 Bin Emptying (Regular)</v>
      </c>
      <c r="C190" s="3">
        <f t="shared" si="98"/>
        <v>51.5</v>
      </c>
      <c r="D190" s="8">
        <f>10*LOG(1/30)</f>
        <v>-14.771212547196624</v>
      </c>
      <c r="E190" s="8">
        <f>10*LOG(1/30)</f>
        <v>-14.771212547196624</v>
      </c>
      <c r="F190" s="8">
        <f>10*LOG(1/30)</f>
        <v>-14.771212547196624</v>
      </c>
      <c r="H190" s="1">
        <f t="shared" si="99"/>
        <v>36.728787452803374</v>
      </c>
      <c r="I190" s="8"/>
      <c r="J190" s="2"/>
      <c r="K190" s="9"/>
      <c r="L190" s="9"/>
      <c r="M190" s="9"/>
      <c r="N190" s="10"/>
      <c r="W190" s="3" t="s">
        <v>25</v>
      </c>
      <c r="X190" s="3" t="s">
        <v>53</v>
      </c>
      <c r="Y190" s="3" t="s">
        <v>55</v>
      </c>
      <c r="AA190" s="3">
        <v>51.5</v>
      </c>
      <c r="AC190" s="3">
        <v>0</v>
      </c>
    </row>
    <row r="191" spans="1:29" x14ac:dyDescent="0.25">
      <c r="B191" s="3" t="str">
        <f t="shared" si="97"/>
        <v>3 Garbage truck engine Lwpm</v>
      </c>
      <c r="C191" s="3">
        <f t="shared" si="98"/>
        <v>36</v>
      </c>
      <c r="D191" s="3">
        <v>2</v>
      </c>
      <c r="E191" s="3">
        <v>2</v>
      </c>
      <c r="F191" s="3">
        <v>2</v>
      </c>
      <c r="H191" s="14">
        <f t="shared" si="99"/>
        <v>38</v>
      </c>
      <c r="I191" s="8"/>
      <c r="J191" s="8"/>
      <c r="N191" s="16"/>
      <c r="W191" s="3" t="s">
        <v>9</v>
      </c>
      <c r="X191" s="3" t="s">
        <v>53</v>
      </c>
      <c r="Y191" s="3" t="s">
        <v>54</v>
      </c>
      <c r="AA191" s="3">
        <v>36</v>
      </c>
      <c r="AB191" s="3">
        <v>66.8</v>
      </c>
      <c r="AC191" s="3">
        <v>0</v>
      </c>
    </row>
    <row r="192" spans="1:29" x14ac:dyDescent="0.25">
      <c r="B192" s="3" t="str">
        <f t="shared" si="97"/>
        <v>3 Garbage truck exhaust Lwpm</v>
      </c>
      <c r="C192" s="3">
        <f t="shared" si="98"/>
        <v>27.9</v>
      </c>
      <c r="D192" s="3">
        <v>2</v>
      </c>
      <c r="E192" s="3">
        <v>2</v>
      </c>
      <c r="F192" s="3">
        <v>2</v>
      </c>
      <c r="H192" s="11">
        <f t="shared" si="99"/>
        <v>29.9</v>
      </c>
      <c r="I192" s="12"/>
      <c r="J192" s="12"/>
      <c r="K192" s="12">
        <f>[1]!dbadd(H190:H192)</f>
        <v>40.790099970397861</v>
      </c>
      <c r="L192" s="12">
        <f>[1]!dbadd(I190:I192)</f>
        <v>0</v>
      </c>
      <c r="M192" s="12">
        <f>[1]!dbadd(J190:J192)</f>
        <v>0</v>
      </c>
      <c r="N192" s="17" t="s">
        <v>18</v>
      </c>
      <c r="W192" s="3" t="s">
        <v>10</v>
      </c>
      <c r="X192" s="3" t="s">
        <v>53</v>
      </c>
      <c r="Y192" s="3" t="s">
        <v>54</v>
      </c>
      <c r="AA192" s="3">
        <v>27.9</v>
      </c>
      <c r="AC192" s="3">
        <v>0</v>
      </c>
    </row>
    <row r="193" spans="1:29" x14ac:dyDescent="0.25">
      <c r="B193" s="3" t="str">
        <f t="shared" si="97"/>
        <v>4 Tyre Inflator  Leq</v>
      </c>
      <c r="C193" s="3">
        <f t="shared" si="98"/>
        <v>35.4</v>
      </c>
      <c r="D193" s="5">
        <f>10*LOG(7/30)</f>
        <v>-6.3202321470540559</v>
      </c>
      <c r="E193" s="5">
        <f>10*LOG(7/30)</f>
        <v>-6.3202321470540559</v>
      </c>
      <c r="F193" s="5">
        <f>10*LOG(5/30)</f>
        <v>-7.7815125038364368</v>
      </c>
      <c r="H193" s="26">
        <f t="shared" si="99"/>
        <v>29.079767852945942</v>
      </c>
      <c r="I193" s="27">
        <f t="shared" ref="I193" si="101">$C193+E193</f>
        <v>29.079767852945942</v>
      </c>
      <c r="J193" s="27">
        <f t="shared" ref="J193" si="102">$C193+F193</f>
        <v>27.61848749616356</v>
      </c>
      <c r="K193" s="27">
        <f>H193</f>
        <v>29.079767852945942</v>
      </c>
      <c r="L193" s="27">
        <f t="shared" ref="L193" si="103">I193</f>
        <v>29.079767852945942</v>
      </c>
      <c r="M193" s="27">
        <f t="shared" ref="M193" si="104">J193</f>
        <v>27.61848749616356</v>
      </c>
      <c r="N193" s="28" t="s">
        <v>43</v>
      </c>
      <c r="W193" s="3" t="s">
        <v>26</v>
      </c>
      <c r="X193" s="3" t="s">
        <v>53</v>
      </c>
      <c r="Y193" s="3" t="s">
        <v>55</v>
      </c>
      <c r="AA193" s="3">
        <v>35.4</v>
      </c>
      <c r="AC193" s="3">
        <v>0</v>
      </c>
    </row>
    <row r="194" spans="1:29" x14ac:dyDescent="0.25">
      <c r="H194" s="14"/>
      <c r="I194" s="8"/>
      <c r="J194" s="8"/>
      <c r="K194" s="29">
        <v>34</v>
      </c>
      <c r="L194" s="29">
        <v>34</v>
      </c>
      <c r="M194" s="29">
        <v>34</v>
      </c>
      <c r="N194" s="30" t="s">
        <v>19</v>
      </c>
    </row>
    <row r="195" spans="1:29" x14ac:dyDescent="0.25">
      <c r="C195" s="4">
        <f>[1]!dbadd(C183:C194)</f>
        <v>52.137819822679774</v>
      </c>
      <c r="G195" s="18"/>
      <c r="H195" s="19">
        <f>[1]!dbadd(H183:H194)</f>
        <v>45.494658764449902</v>
      </c>
      <c r="I195" s="19">
        <f>[1]!dbadd(I183:I194)</f>
        <v>39.303491523058852</v>
      </c>
      <c r="J195" s="19">
        <f>[1]!dbadd(J183:J194)</f>
        <v>30.193779901836937</v>
      </c>
      <c r="K195" s="19">
        <f>[1]!dbadd(K183:K194)</f>
        <v>45.792073734444912</v>
      </c>
      <c r="L195" s="19">
        <f>[1]!dbadd(L183:L194)</f>
        <v>40.426586745792541</v>
      </c>
      <c r="M195" s="20">
        <f>[1]!dbadd(M183:M194)</f>
        <v>35.513909889043916</v>
      </c>
    </row>
    <row r="196" spans="1:29" x14ac:dyDescent="0.25">
      <c r="G196" s="21" t="s">
        <v>20</v>
      </c>
      <c r="H196" s="31">
        <v>49</v>
      </c>
      <c r="I196" s="31">
        <v>43</v>
      </c>
      <c r="J196" s="31">
        <v>37</v>
      </c>
      <c r="K196" s="31">
        <v>49</v>
      </c>
      <c r="L196" s="31">
        <v>43</v>
      </c>
      <c r="M196" s="22">
        <v>37</v>
      </c>
    </row>
    <row r="197" spans="1:29" x14ac:dyDescent="0.25">
      <c r="G197" s="23" t="s">
        <v>21</v>
      </c>
      <c r="H197" s="12">
        <f>H196-H195</f>
        <v>3.5053412355500981</v>
      </c>
      <c r="I197" s="12">
        <f t="shared" ref="I197:M197" si="105">I196-I195</f>
        <v>3.6965084769411476</v>
      </c>
      <c r="J197" s="12">
        <f t="shared" si="105"/>
        <v>6.8062200981630632</v>
      </c>
      <c r="K197" s="12">
        <f t="shared" si="105"/>
        <v>3.2079262655550878</v>
      </c>
      <c r="L197" s="12">
        <f t="shared" si="105"/>
        <v>2.573413254207459</v>
      </c>
      <c r="M197" s="13">
        <f t="shared" si="105"/>
        <v>1.4860901109560842</v>
      </c>
    </row>
    <row r="199" spans="1:29" x14ac:dyDescent="0.25">
      <c r="H199" s="8"/>
      <c r="I199" s="8"/>
      <c r="J199" s="8"/>
    </row>
    <row r="200" spans="1:29" x14ac:dyDescent="0.25">
      <c r="A200" s="6" t="s">
        <v>0</v>
      </c>
      <c r="B200" s="6" t="s">
        <v>3</v>
      </c>
      <c r="C200" s="6" t="s">
        <v>3</v>
      </c>
      <c r="D200" s="7" t="s">
        <v>11</v>
      </c>
      <c r="E200" s="7" t="s">
        <v>12</v>
      </c>
      <c r="F200" s="7" t="s">
        <v>13</v>
      </c>
      <c r="G200" s="7"/>
      <c r="H200" s="7" t="s">
        <v>11</v>
      </c>
      <c r="I200" s="7" t="s">
        <v>12</v>
      </c>
      <c r="J200" s="7" t="s">
        <v>13</v>
      </c>
      <c r="K200" s="7" t="s">
        <v>14</v>
      </c>
      <c r="L200" s="7" t="s">
        <v>15</v>
      </c>
      <c r="M200" s="7" t="s">
        <v>16</v>
      </c>
      <c r="N200" s="24"/>
      <c r="P200" s="3" t="s">
        <v>0</v>
      </c>
      <c r="Q200" s="3" t="s">
        <v>56</v>
      </c>
      <c r="R200" s="3" t="s">
        <v>46</v>
      </c>
      <c r="S200" s="3" t="s">
        <v>47</v>
      </c>
      <c r="T200" s="3" t="s">
        <v>1</v>
      </c>
      <c r="U200" s="3" t="s">
        <v>48</v>
      </c>
      <c r="W200" s="3" t="s">
        <v>2</v>
      </c>
      <c r="X200" s="3" t="s">
        <v>49</v>
      </c>
      <c r="Y200" s="3" t="s">
        <v>50</v>
      </c>
      <c r="Z200" s="3" t="s">
        <v>51</v>
      </c>
      <c r="AA200" s="3" t="s">
        <v>3</v>
      </c>
      <c r="AB200" s="3" t="s">
        <v>44</v>
      </c>
      <c r="AC200" s="3" t="s">
        <v>45</v>
      </c>
    </row>
    <row r="201" spans="1:29" x14ac:dyDescent="0.25">
      <c r="A201" s="3" t="str">
        <f>P201</f>
        <v>1/12 Bridge Street</v>
      </c>
      <c r="B201" s="3" t="str">
        <f>W201</f>
        <v>2 HRV engine Lwpm</v>
      </c>
      <c r="C201" s="3">
        <f>AA201</f>
        <v>20.5</v>
      </c>
      <c r="D201" s="3">
        <v>2</v>
      </c>
      <c r="E201" s="3">
        <v>2</v>
      </c>
      <c r="F201" s="3">
        <v>2</v>
      </c>
      <c r="H201" s="1">
        <f>$C201+D201</f>
        <v>22.5</v>
      </c>
      <c r="I201" s="2">
        <f t="shared" ref="I201:I205" si="106">$C201+E201</f>
        <v>22.5</v>
      </c>
      <c r="J201" s="2"/>
      <c r="K201" s="9"/>
      <c r="L201" s="9"/>
      <c r="M201" s="9"/>
      <c r="N201" s="10"/>
      <c r="P201" s="3" t="s">
        <v>39</v>
      </c>
      <c r="Q201" s="3">
        <v>143</v>
      </c>
      <c r="R201" s="3" t="s">
        <v>52</v>
      </c>
      <c r="T201" s="3">
        <v>49.3</v>
      </c>
      <c r="U201" s="3">
        <v>57.6</v>
      </c>
      <c r="W201" s="3" t="s">
        <v>4</v>
      </c>
      <c r="X201" s="3" t="s">
        <v>53</v>
      </c>
      <c r="Y201" s="3" t="s">
        <v>54</v>
      </c>
      <c r="AA201" s="3">
        <v>20.5</v>
      </c>
      <c r="AB201" s="3">
        <v>53.9</v>
      </c>
      <c r="AC201" s="3">
        <v>0</v>
      </c>
    </row>
    <row r="202" spans="1:29" x14ac:dyDescent="0.25">
      <c r="B202" s="3" t="str">
        <f t="shared" ref="B202:B211" si="107">W202</f>
        <v>2 HRV exhaust Lwpm</v>
      </c>
      <c r="C202" s="3">
        <f t="shared" ref="C202:C211" si="108">AA202</f>
        <v>14</v>
      </c>
      <c r="D202" s="3">
        <v>2</v>
      </c>
      <c r="E202" s="3">
        <v>2</v>
      </c>
      <c r="F202" s="3">
        <v>2</v>
      </c>
      <c r="H202" s="14">
        <f t="shared" ref="H202:H211" si="109">$C202+D202</f>
        <v>16</v>
      </c>
      <c r="I202" s="8">
        <f t="shared" si="106"/>
        <v>16</v>
      </c>
      <c r="J202" s="8"/>
      <c r="K202" s="8"/>
      <c r="L202" s="8"/>
      <c r="M202" s="8"/>
      <c r="N202" s="15"/>
      <c r="W202" s="3" t="s">
        <v>5</v>
      </c>
      <c r="X202" s="3" t="s">
        <v>53</v>
      </c>
      <c r="Y202" s="3" t="s">
        <v>54</v>
      </c>
      <c r="AA202" s="3">
        <v>14</v>
      </c>
      <c r="AC202" s="3">
        <v>0</v>
      </c>
    </row>
    <row r="203" spans="1:29" x14ac:dyDescent="0.25">
      <c r="B203" s="3" t="str">
        <f t="shared" si="107"/>
        <v>2 LRV engine Lwpm</v>
      </c>
      <c r="C203" s="3">
        <f t="shared" si="108"/>
        <v>11.8</v>
      </c>
      <c r="D203" s="3">
        <v>2</v>
      </c>
      <c r="E203" s="3">
        <v>2</v>
      </c>
      <c r="F203" s="3">
        <v>2</v>
      </c>
      <c r="H203" s="14">
        <f t="shared" si="109"/>
        <v>13.8</v>
      </c>
      <c r="I203" s="8">
        <f t="shared" si="106"/>
        <v>13.8</v>
      </c>
      <c r="J203" s="8">
        <f t="shared" ref="J203" si="110">$C203+F203</f>
        <v>13.8</v>
      </c>
      <c r="N203" s="25"/>
      <c r="W203" s="3" t="s">
        <v>6</v>
      </c>
      <c r="X203" s="3" t="s">
        <v>53</v>
      </c>
      <c r="Y203" s="3" t="s">
        <v>54</v>
      </c>
      <c r="AA203" s="3">
        <v>11.8</v>
      </c>
      <c r="AB203" s="3">
        <v>37.9</v>
      </c>
      <c r="AC203" s="3">
        <v>0</v>
      </c>
    </row>
    <row r="204" spans="1:29" x14ac:dyDescent="0.25">
      <c r="B204" s="3" t="str">
        <f t="shared" si="107"/>
        <v>2 MRV Engine Lwpm</v>
      </c>
      <c r="C204" s="3">
        <f t="shared" si="108"/>
        <v>18.5</v>
      </c>
      <c r="D204" s="3">
        <v>2</v>
      </c>
      <c r="E204" s="3">
        <v>2</v>
      </c>
      <c r="F204" s="3">
        <v>2</v>
      </c>
      <c r="H204" s="14">
        <f t="shared" si="109"/>
        <v>20.5</v>
      </c>
      <c r="I204" s="8">
        <f t="shared" si="106"/>
        <v>20.5</v>
      </c>
      <c r="J204" s="8"/>
      <c r="N204" s="15"/>
      <c r="W204" s="3" t="s">
        <v>7</v>
      </c>
      <c r="X204" s="3" t="s">
        <v>53</v>
      </c>
      <c r="Y204" s="3" t="s">
        <v>54</v>
      </c>
      <c r="AA204" s="3">
        <v>18.5</v>
      </c>
      <c r="AB204" s="3">
        <v>51.9</v>
      </c>
      <c r="AC204" s="3">
        <v>0</v>
      </c>
    </row>
    <row r="205" spans="1:29" x14ac:dyDescent="0.25">
      <c r="B205" s="3" t="str">
        <f t="shared" si="107"/>
        <v>2 MRV Exhaust Lwpm</v>
      </c>
      <c r="C205" s="3">
        <f t="shared" si="108"/>
        <v>12</v>
      </c>
      <c r="D205" s="3">
        <v>2</v>
      </c>
      <c r="E205" s="3">
        <v>2</v>
      </c>
      <c r="F205" s="3">
        <v>2</v>
      </c>
      <c r="H205" s="11">
        <f t="shared" si="109"/>
        <v>14</v>
      </c>
      <c r="I205" s="12">
        <f t="shared" si="106"/>
        <v>14</v>
      </c>
      <c r="J205" s="12"/>
      <c r="K205" s="12">
        <f>[1]!dbadd(H201:H205)</f>
        <v>25.785792720417426</v>
      </c>
      <c r="L205" s="12">
        <f>[1]!dbadd(I201:I205)</f>
        <v>25.785792720417426</v>
      </c>
      <c r="M205" s="12">
        <f>[1]!dbadd(J201:J205)</f>
        <v>13.799999999999999</v>
      </c>
      <c r="N205" s="13" t="s">
        <v>17</v>
      </c>
      <c r="W205" s="3" t="s">
        <v>8</v>
      </c>
      <c r="X205" s="3" t="s">
        <v>53</v>
      </c>
      <c r="Y205" s="3" t="s">
        <v>54</v>
      </c>
      <c r="AA205" s="3">
        <v>12</v>
      </c>
      <c r="AC205" s="3">
        <v>0</v>
      </c>
    </row>
    <row r="206" spans="1:29" x14ac:dyDescent="0.25">
      <c r="B206" s="3" t="str">
        <f t="shared" si="107"/>
        <v>2 Semi-Trailer Engine Lwpm</v>
      </c>
      <c r="C206" s="3">
        <f t="shared" si="108"/>
        <v>23</v>
      </c>
      <c r="D206" s="3">
        <v>2</v>
      </c>
      <c r="E206" s="3">
        <v>2</v>
      </c>
      <c r="F206" s="3">
        <v>2</v>
      </c>
      <c r="H206" s="14">
        <f t="shared" si="109"/>
        <v>25</v>
      </c>
      <c r="I206" s="8"/>
      <c r="J206" s="8"/>
      <c r="N206" s="16"/>
      <c r="W206" s="3" t="s">
        <v>23</v>
      </c>
      <c r="X206" s="3" t="s">
        <v>53</v>
      </c>
      <c r="Y206" s="3" t="s">
        <v>54</v>
      </c>
      <c r="AA206" s="3">
        <v>23</v>
      </c>
      <c r="AB206" s="3">
        <v>54</v>
      </c>
      <c r="AC206" s="3">
        <v>0</v>
      </c>
    </row>
    <row r="207" spans="1:29" x14ac:dyDescent="0.25">
      <c r="B207" s="3" t="str">
        <f t="shared" si="107"/>
        <v>2 Semi Trailer Exhaust Lwpm</v>
      </c>
      <c r="C207" s="3">
        <f t="shared" si="108"/>
        <v>17.8</v>
      </c>
      <c r="D207" s="3">
        <v>2</v>
      </c>
      <c r="E207" s="3">
        <v>2</v>
      </c>
      <c r="F207" s="3">
        <v>2</v>
      </c>
      <c r="H207" s="11">
        <f t="shared" si="109"/>
        <v>19.8</v>
      </c>
      <c r="I207" s="12"/>
      <c r="J207" s="12"/>
      <c r="K207" s="12">
        <f>[1]!dbadd(H206:H207)</f>
        <v>26.14609373817283</v>
      </c>
      <c r="L207" s="12">
        <f>[1]!dbadd(I206:I207)</f>
        <v>0</v>
      </c>
      <c r="M207" s="12">
        <f>[1]!dbadd(J206:J207)</f>
        <v>0</v>
      </c>
      <c r="N207" s="13" t="s">
        <v>42</v>
      </c>
      <c r="W207" s="3" t="s">
        <v>24</v>
      </c>
      <c r="X207" s="3" t="s">
        <v>53</v>
      </c>
      <c r="Y207" s="3" t="s">
        <v>54</v>
      </c>
      <c r="AA207" s="3">
        <v>17.8</v>
      </c>
      <c r="AC207" s="3">
        <v>0</v>
      </c>
    </row>
    <row r="208" spans="1:29" x14ac:dyDescent="0.25">
      <c r="B208" s="3" t="str">
        <f t="shared" si="107"/>
        <v>3 Bin Emptying (Regular)</v>
      </c>
      <c r="C208" s="3">
        <f t="shared" si="108"/>
        <v>49.3</v>
      </c>
      <c r="D208" s="8">
        <f>10*LOG(1/30)</f>
        <v>-14.771212547196624</v>
      </c>
      <c r="E208" s="8">
        <f>10*LOG(1/30)</f>
        <v>-14.771212547196624</v>
      </c>
      <c r="F208" s="8">
        <f>10*LOG(1/30)</f>
        <v>-14.771212547196624</v>
      </c>
      <c r="H208" s="1">
        <f t="shared" si="109"/>
        <v>34.528787452803371</v>
      </c>
      <c r="I208" s="8"/>
      <c r="J208" s="2"/>
      <c r="K208" s="9"/>
      <c r="L208" s="9"/>
      <c r="M208" s="9"/>
      <c r="N208" s="10"/>
      <c r="W208" s="3" t="s">
        <v>25</v>
      </c>
      <c r="X208" s="3" t="s">
        <v>53</v>
      </c>
      <c r="Y208" s="3" t="s">
        <v>55</v>
      </c>
      <c r="AA208" s="3">
        <v>49.3</v>
      </c>
      <c r="AC208" s="3">
        <v>0</v>
      </c>
    </row>
    <row r="209" spans="1:29" x14ac:dyDescent="0.25">
      <c r="B209" s="3" t="str">
        <f t="shared" si="107"/>
        <v>3 Garbage truck engine Lwpm</v>
      </c>
      <c r="C209" s="3">
        <f t="shared" si="108"/>
        <v>22.2</v>
      </c>
      <c r="D209" s="3">
        <v>2</v>
      </c>
      <c r="E209" s="3">
        <v>2</v>
      </c>
      <c r="F209" s="3">
        <v>2</v>
      </c>
      <c r="H209" s="14">
        <f t="shared" si="109"/>
        <v>24.2</v>
      </c>
      <c r="I209" s="8"/>
      <c r="J209" s="8"/>
      <c r="N209" s="16"/>
      <c r="W209" s="3" t="s">
        <v>9</v>
      </c>
      <c r="X209" s="3" t="s">
        <v>53</v>
      </c>
      <c r="Y209" s="3" t="s">
        <v>54</v>
      </c>
      <c r="AA209" s="3">
        <v>22.2</v>
      </c>
      <c r="AB209" s="3">
        <v>57.6</v>
      </c>
      <c r="AC209" s="3">
        <v>0</v>
      </c>
    </row>
    <row r="210" spans="1:29" x14ac:dyDescent="0.25">
      <c r="B210" s="3" t="str">
        <f t="shared" si="107"/>
        <v>3 Garbage truck exhaust Lwpm</v>
      </c>
      <c r="C210" s="3">
        <f t="shared" si="108"/>
        <v>16.3</v>
      </c>
      <c r="D210" s="3">
        <v>2</v>
      </c>
      <c r="E210" s="3">
        <v>2</v>
      </c>
      <c r="F210" s="3">
        <v>2</v>
      </c>
      <c r="H210" s="11">
        <f t="shared" si="109"/>
        <v>18.3</v>
      </c>
      <c r="I210" s="12"/>
      <c r="J210" s="12"/>
      <c r="K210" s="12">
        <f>[1]!dbadd(H208:H210)</f>
        <v>35.007525297907122</v>
      </c>
      <c r="L210" s="12">
        <f>[1]!dbadd(I208:I210)</f>
        <v>0</v>
      </c>
      <c r="M210" s="12">
        <f>[1]!dbadd(J208:J210)</f>
        <v>0</v>
      </c>
      <c r="N210" s="17" t="s">
        <v>18</v>
      </c>
      <c r="W210" s="3" t="s">
        <v>10</v>
      </c>
      <c r="X210" s="3" t="s">
        <v>53</v>
      </c>
      <c r="Y210" s="3" t="s">
        <v>54</v>
      </c>
      <c r="AA210" s="3">
        <v>16.3</v>
      </c>
      <c r="AC210" s="3">
        <v>0</v>
      </c>
    </row>
    <row r="211" spans="1:29" x14ac:dyDescent="0.25">
      <c r="B211" s="3" t="str">
        <f t="shared" si="107"/>
        <v>4 Tyre Inflator  Leq</v>
      </c>
      <c r="C211" s="3">
        <f t="shared" si="108"/>
        <v>18.899999999999999</v>
      </c>
      <c r="D211" s="5">
        <f>10*LOG(7/30)</f>
        <v>-6.3202321470540559</v>
      </c>
      <c r="E211" s="5">
        <f>10*LOG(7/30)</f>
        <v>-6.3202321470540559</v>
      </c>
      <c r="F211" s="5">
        <f>10*LOG(5/30)</f>
        <v>-7.7815125038364368</v>
      </c>
      <c r="H211" s="26">
        <f t="shared" si="109"/>
        <v>12.579767852945942</v>
      </c>
      <c r="I211" s="27">
        <f t="shared" ref="I211" si="111">$C211+E211</f>
        <v>12.579767852945942</v>
      </c>
      <c r="J211" s="27">
        <f t="shared" ref="J211" si="112">$C211+F211</f>
        <v>11.118487496163562</v>
      </c>
      <c r="K211" s="27">
        <f>H211</f>
        <v>12.579767852945942</v>
      </c>
      <c r="L211" s="27">
        <f t="shared" ref="L211" si="113">I211</f>
        <v>12.579767852945942</v>
      </c>
      <c r="M211" s="27">
        <f t="shared" ref="M211" si="114">J211</f>
        <v>11.118487496163562</v>
      </c>
      <c r="N211" s="28" t="s">
        <v>43</v>
      </c>
      <c r="W211" s="3" t="s">
        <v>26</v>
      </c>
      <c r="X211" s="3" t="s">
        <v>53</v>
      </c>
      <c r="Y211" s="3" t="s">
        <v>55</v>
      </c>
      <c r="AA211" s="3">
        <v>18.899999999999999</v>
      </c>
      <c r="AC211" s="3">
        <v>0</v>
      </c>
    </row>
    <row r="212" spans="1:29" x14ac:dyDescent="0.25">
      <c r="H212" s="14"/>
      <c r="I212" s="8"/>
      <c r="J212" s="8"/>
      <c r="K212" s="29">
        <v>34</v>
      </c>
      <c r="L212" s="29">
        <v>34</v>
      </c>
      <c r="M212" s="29">
        <v>34</v>
      </c>
      <c r="N212" s="30" t="s">
        <v>19</v>
      </c>
    </row>
    <row r="213" spans="1:29" x14ac:dyDescent="0.25">
      <c r="C213" s="4">
        <f>[1]!dbadd(C201:C212)</f>
        <v>49.339877399053236</v>
      </c>
      <c r="G213" s="18"/>
      <c r="H213" s="19">
        <f>[1]!dbadd(H201:H212)</f>
        <v>35.995063432260061</v>
      </c>
      <c r="I213" s="19">
        <f>[1]!dbadd(I201:I212)</f>
        <v>25.988562801295345</v>
      </c>
      <c r="J213" s="19">
        <f>[1]!dbadd(J201:J212)</f>
        <v>15.673296912175797</v>
      </c>
      <c r="K213" s="19">
        <f>[1]!dbadd(K201:K212)</f>
        <v>38.12139990205791</v>
      </c>
      <c r="L213" s="19">
        <f>[1]!dbadd(L201:L212)</f>
        <v>34.640342327909757</v>
      </c>
      <c r="M213" s="20">
        <f>[1]!dbadd(M201:M212)</f>
        <v>34.066784876123094</v>
      </c>
    </row>
    <row r="214" spans="1:29" x14ac:dyDescent="0.25">
      <c r="G214" s="21" t="s">
        <v>20</v>
      </c>
      <c r="H214" s="31">
        <v>49</v>
      </c>
      <c r="I214" s="31">
        <v>43</v>
      </c>
      <c r="J214" s="31">
        <v>37</v>
      </c>
      <c r="K214" s="31">
        <v>49</v>
      </c>
      <c r="L214" s="31">
        <v>43</v>
      </c>
      <c r="M214" s="22">
        <v>37</v>
      </c>
    </row>
    <row r="215" spans="1:29" x14ac:dyDescent="0.25">
      <c r="G215" s="23" t="s">
        <v>21</v>
      </c>
      <c r="H215" s="12">
        <f>H214-H213</f>
        <v>13.004936567739939</v>
      </c>
      <c r="I215" s="12">
        <f t="shared" ref="I215:M215" si="115">I214-I213</f>
        <v>17.011437198704655</v>
      </c>
      <c r="J215" s="12">
        <f t="shared" si="115"/>
        <v>21.326703087824203</v>
      </c>
      <c r="K215" s="12">
        <f t="shared" si="115"/>
        <v>10.87860009794209</v>
      </c>
      <c r="L215" s="12">
        <f t="shared" si="115"/>
        <v>8.3596576720902434</v>
      </c>
      <c r="M215" s="13">
        <f t="shared" si="115"/>
        <v>2.9332151238769057</v>
      </c>
    </row>
    <row r="217" spans="1:29" x14ac:dyDescent="0.25">
      <c r="H217" s="8"/>
      <c r="I217" s="8"/>
      <c r="J217" s="8"/>
    </row>
    <row r="218" spans="1:29" x14ac:dyDescent="0.25">
      <c r="A218" s="6" t="s">
        <v>0</v>
      </c>
      <c r="B218" s="6" t="s">
        <v>3</v>
      </c>
      <c r="C218" s="6" t="s">
        <v>3</v>
      </c>
      <c r="D218" s="7" t="s">
        <v>11</v>
      </c>
      <c r="E218" s="7" t="s">
        <v>12</v>
      </c>
      <c r="F218" s="7" t="s">
        <v>13</v>
      </c>
      <c r="G218" s="7"/>
      <c r="H218" s="7" t="s">
        <v>11</v>
      </c>
      <c r="I218" s="7" t="s">
        <v>12</v>
      </c>
      <c r="J218" s="7" t="s">
        <v>13</v>
      </c>
      <c r="K218" s="7" t="s">
        <v>14</v>
      </c>
      <c r="L218" s="7" t="s">
        <v>15</v>
      </c>
      <c r="M218" s="7" t="s">
        <v>16</v>
      </c>
      <c r="N218" s="24"/>
      <c r="P218" s="3" t="s">
        <v>0</v>
      </c>
      <c r="Q218" s="3" t="s">
        <v>56</v>
      </c>
      <c r="R218" s="3" t="s">
        <v>46</v>
      </c>
      <c r="S218" s="3" t="s">
        <v>47</v>
      </c>
      <c r="T218" s="3" t="s">
        <v>1</v>
      </c>
      <c r="U218" s="3" t="s">
        <v>48</v>
      </c>
      <c r="W218" s="3" t="s">
        <v>2</v>
      </c>
      <c r="X218" s="3" t="s">
        <v>49</v>
      </c>
      <c r="Y218" s="3" t="s">
        <v>50</v>
      </c>
      <c r="Z218" s="3" t="s">
        <v>51</v>
      </c>
      <c r="AA218" s="3" t="s">
        <v>3</v>
      </c>
      <c r="AB218" s="3" t="s">
        <v>44</v>
      </c>
      <c r="AC218" s="3" t="s">
        <v>45</v>
      </c>
    </row>
    <row r="219" spans="1:29" x14ac:dyDescent="0.25">
      <c r="A219" s="3" t="str">
        <f>P219</f>
        <v>56 Goomalibee Street</v>
      </c>
      <c r="B219" s="3" t="str">
        <f>W219</f>
        <v>2 HRV engine Lwpm</v>
      </c>
      <c r="C219" s="3">
        <f>AA219</f>
        <v>34.5</v>
      </c>
      <c r="D219" s="3">
        <v>2</v>
      </c>
      <c r="E219" s="3">
        <v>2</v>
      </c>
      <c r="F219" s="3">
        <v>2</v>
      </c>
      <c r="H219" s="1">
        <f>$C219+D219</f>
        <v>36.5</v>
      </c>
      <c r="I219" s="2">
        <f t="shared" ref="I219:I223" si="116">$C219+E219</f>
        <v>36.5</v>
      </c>
      <c r="J219" s="2"/>
      <c r="K219" s="9"/>
      <c r="L219" s="9"/>
      <c r="M219" s="9"/>
      <c r="N219" s="10"/>
      <c r="P219" s="3" t="s">
        <v>36</v>
      </c>
      <c r="Q219" s="3">
        <v>165</v>
      </c>
      <c r="R219" s="3" t="s">
        <v>52</v>
      </c>
      <c r="T219" s="3">
        <v>49</v>
      </c>
      <c r="U219" s="3">
        <v>70.2</v>
      </c>
      <c r="W219" s="3" t="s">
        <v>4</v>
      </c>
      <c r="X219" s="3" t="s">
        <v>53</v>
      </c>
      <c r="Y219" s="3" t="s">
        <v>54</v>
      </c>
      <c r="AA219" s="3">
        <v>34.5</v>
      </c>
      <c r="AB219" s="3">
        <v>65.5</v>
      </c>
      <c r="AC219" s="3">
        <v>0</v>
      </c>
    </row>
    <row r="220" spans="1:29" x14ac:dyDescent="0.25">
      <c r="B220" s="3" t="str">
        <f t="shared" ref="B220:B229" si="117">W220</f>
        <v>2 HRV exhaust Lwpm</v>
      </c>
      <c r="C220" s="3">
        <f t="shared" ref="C220:C229" si="118">AA220</f>
        <v>26.9</v>
      </c>
      <c r="D220" s="3">
        <v>2</v>
      </c>
      <c r="E220" s="3">
        <v>2</v>
      </c>
      <c r="F220" s="3">
        <v>2</v>
      </c>
      <c r="H220" s="14">
        <f t="shared" ref="H220:H229" si="119">$C220+D220</f>
        <v>28.9</v>
      </c>
      <c r="I220" s="8">
        <f t="shared" si="116"/>
        <v>28.9</v>
      </c>
      <c r="J220" s="8"/>
      <c r="K220" s="8"/>
      <c r="L220" s="8"/>
      <c r="M220" s="8"/>
      <c r="N220" s="15"/>
      <c r="W220" s="3" t="s">
        <v>5</v>
      </c>
      <c r="X220" s="3" t="s">
        <v>53</v>
      </c>
      <c r="Y220" s="3" t="s">
        <v>54</v>
      </c>
      <c r="AA220" s="3">
        <v>26.9</v>
      </c>
      <c r="AC220" s="3">
        <v>0</v>
      </c>
    </row>
    <row r="221" spans="1:29" x14ac:dyDescent="0.25">
      <c r="B221" s="3" t="str">
        <f t="shared" si="117"/>
        <v>2 LRV engine Lwpm</v>
      </c>
      <c r="C221" s="3">
        <f t="shared" si="118"/>
        <v>25.5</v>
      </c>
      <c r="D221" s="3">
        <v>2</v>
      </c>
      <c r="E221" s="3">
        <v>2</v>
      </c>
      <c r="F221" s="3">
        <v>2</v>
      </c>
      <c r="H221" s="14">
        <f t="shared" si="119"/>
        <v>27.5</v>
      </c>
      <c r="I221" s="8">
        <f t="shared" si="116"/>
        <v>27.5</v>
      </c>
      <c r="J221" s="8">
        <f t="shared" ref="J221" si="120">$C221+F221</f>
        <v>27.5</v>
      </c>
      <c r="N221" s="25"/>
      <c r="W221" s="3" t="s">
        <v>6</v>
      </c>
      <c r="X221" s="3" t="s">
        <v>53</v>
      </c>
      <c r="Y221" s="3" t="s">
        <v>54</v>
      </c>
      <c r="AA221" s="3">
        <v>25.5</v>
      </c>
      <c r="AB221" s="3">
        <v>49.3</v>
      </c>
      <c r="AC221" s="3">
        <v>0</v>
      </c>
    </row>
    <row r="222" spans="1:29" x14ac:dyDescent="0.25">
      <c r="B222" s="3" t="str">
        <f t="shared" si="117"/>
        <v>2 MRV Engine Lwpm</v>
      </c>
      <c r="C222" s="3">
        <f t="shared" si="118"/>
        <v>32.5</v>
      </c>
      <c r="D222" s="3">
        <v>2</v>
      </c>
      <c r="E222" s="3">
        <v>2</v>
      </c>
      <c r="F222" s="3">
        <v>2</v>
      </c>
      <c r="H222" s="14">
        <f t="shared" si="119"/>
        <v>34.5</v>
      </c>
      <c r="I222" s="8">
        <f t="shared" si="116"/>
        <v>34.5</v>
      </c>
      <c r="J222" s="8"/>
      <c r="N222" s="15"/>
      <c r="W222" s="3" t="s">
        <v>7</v>
      </c>
      <c r="X222" s="3" t="s">
        <v>53</v>
      </c>
      <c r="Y222" s="3" t="s">
        <v>54</v>
      </c>
      <c r="AA222" s="3">
        <v>32.5</v>
      </c>
      <c r="AB222" s="3">
        <v>63.5</v>
      </c>
      <c r="AC222" s="3">
        <v>0</v>
      </c>
    </row>
    <row r="223" spans="1:29" x14ac:dyDescent="0.25">
      <c r="B223" s="3" t="str">
        <f t="shared" si="117"/>
        <v>2 MRV Exhaust Lwpm</v>
      </c>
      <c r="C223" s="3">
        <f t="shared" si="118"/>
        <v>24.9</v>
      </c>
      <c r="D223" s="3">
        <v>2</v>
      </c>
      <c r="E223" s="3">
        <v>2</v>
      </c>
      <c r="F223" s="3">
        <v>2</v>
      </c>
      <c r="H223" s="11">
        <f t="shared" si="119"/>
        <v>26.9</v>
      </c>
      <c r="I223" s="12">
        <f t="shared" si="116"/>
        <v>26.9</v>
      </c>
      <c r="J223" s="12"/>
      <c r="K223" s="12">
        <f>[1]!dbadd(H219:H223)</f>
        <v>39.596893015665827</v>
      </c>
      <c r="L223" s="12">
        <f>[1]!dbadd(I219:I223)</f>
        <v>39.596893015665827</v>
      </c>
      <c r="M223" s="12">
        <f>[1]!dbadd(J219:J223)</f>
        <v>27.499999999999996</v>
      </c>
      <c r="N223" s="13" t="s">
        <v>17</v>
      </c>
      <c r="W223" s="3" t="s">
        <v>8</v>
      </c>
      <c r="X223" s="3" t="s">
        <v>53</v>
      </c>
      <c r="Y223" s="3" t="s">
        <v>54</v>
      </c>
      <c r="AA223" s="3">
        <v>24.9</v>
      </c>
      <c r="AC223" s="3">
        <v>0</v>
      </c>
    </row>
    <row r="224" spans="1:29" x14ac:dyDescent="0.25">
      <c r="B224" s="3" t="str">
        <f t="shared" si="117"/>
        <v>2 Semi-Trailer Engine Lwpm</v>
      </c>
      <c r="C224" s="3">
        <f t="shared" si="118"/>
        <v>40.6</v>
      </c>
      <c r="D224" s="3">
        <v>2</v>
      </c>
      <c r="E224" s="3">
        <v>2</v>
      </c>
      <c r="F224" s="3">
        <v>2</v>
      </c>
      <c r="H224" s="14">
        <f t="shared" si="119"/>
        <v>42.6</v>
      </c>
      <c r="I224" s="8"/>
      <c r="J224" s="8"/>
      <c r="N224" s="16"/>
      <c r="W224" s="3" t="s">
        <v>23</v>
      </c>
      <c r="X224" s="3" t="s">
        <v>53</v>
      </c>
      <c r="Y224" s="3" t="s">
        <v>54</v>
      </c>
      <c r="AA224" s="3">
        <v>40.6</v>
      </c>
      <c r="AB224" s="3">
        <v>70.2</v>
      </c>
      <c r="AC224" s="3">
        <v>0</v>
      </c>
    </row>
    <row r="225" spans="1:29" x14ac:dyDescent="0.25">
      <c r="B225" s="3" t="str">
        <f t="shared" si="117"/>
        <v>2 Semi Trailer Exhaust Lwpm</v>
      </c>
      <c r="C225" s="3">
        <f t="shared" si="118"/>
        <v>32.9</v>
      </c>
      <c r="D225" s="3">
        <v>2</v>
      </c>
      <c r="E225" s="3">
        <v>2</v>
      </c>
      <c r="F225" s="3">
        <v>2</v>
      </c>
      <c r="H225" s="11">
        <f t="shared" si="119"/>
        <v>34.9</v>
      </c>
      <c r="I225" s="12"/>
      <c r="J225" s="12"/>
      <c r="K225" s="12">
        <f>[1]!dbadd(H224:H225)</f>
        <v>43.281206626605425</v>
      </c>
      <c r="L225" s="12">
        <f>[1]!dbadd(I224:I225)</f>
        <v>0</v>
      </c>
      <c r="M225" s="12">
        <f>[1]!dbadd(J224:J225)</f>
        <v>0</v>
      </c>
      <c r="N225" s="13" t="s">
        <v>42</v>
      </c>
      <c r="W225" s="3" t="s">
        <v>24</v>
      </c>
      <c r="X225" s="3" t="s">
        <v>53</v>
      </c>
      <c r="Y225" s="3" t="s">
        <v>54</v>
      </c>
      <c r="AA225" s="3">
        <v>32.9</v>
      </c>
      <c r="AC225" s="3">
        <v>0</v>
      </c>
    </row>
    <row r="226" spans="1:29" x14ac:dyDescent="0.25">
      <c r="B226" s="3" t="str">
        <f t="shared" si="117"/>
        <v>3 Bin Emptying (Regular)</v>
      </c>
      <c r="C226" s="3">
        <f t="shared" si="118"/>
        <v>47.1</v>
      </c>
      <c r="D226" s="8">
        <f>10*LOG(1/30)</f>
        <v>-14.771212547196624</v>
      </c>
      <c r="E226" s="8">
        <f>10*LOG(1/30)</f>
        <v>-14.771212547196624</v>
      </c>
      <c r="F226" s="8">
        <f>10*LOG(1/30)</f>
        <v>-14.771212547196624</v>
      </c>
      <c r="H226" s="1">
        <f t="shared" si="119"/>
        <v>32.328787452803375</v>
      </c>
      <c r="I226" s="8"/>
      <c r="J226" s="2"/>
      <c r="K226" s="9"/>
      <c r="L226" s="9"/>
      <c r="M226" s="9"/>
      <c r="N226" s="10"/>
      <c r="W226" s="3" t="s">
        <v>25</v>
      </c>
      <c r="X226" s="3" t="s">
        <v>53</v>
      </c>
      <c r="Y226" s="3" t="s">
        <v>55</v>
      </c>
      <c r="AA226" s="3">
        <v>47.1</v>
      </c>
      <c r="AC226" s="3">
        <v>0</v>
      </c>
    </row>
    <row r="227" spans="1:29" x14ac:dyDescent="0.25">
      <c r="B227" s="3" t="str">
        <f t="shared" si="117"/>
        <v>3 Garbage truck engine Lwpm</v>
      </c>
      <c r="C227" s="3">
        <f t="shared" si="118"/>
        <v>36.700000000000003</v>
      </c>
      <c r="D227" s="3">
        <v>2</v>
      </c>
      <c r="E227" s="3">
        <v>2</v>
      </c>
      <c r="F227" s="3">
        <v>2</v>
      </c>
      <c r="H227" s="14">
        <f t="shared" si="119"/>
        <v>38.700000000000003</v>
      </c>
      <c r="I227" s="8"/>
      <c r="J227" s="8"/>
      <c r="N227" s="16"/>
      <c r="W227" s="3" t="s">
        <v>9</v>
      </c>
      <c r="X227" s="3" t="s">
        <v>53</v>
      </c>
      <c r="Y227" s="3" t="s">
        <v>54</v>
      </c>
      <c r="AA227" s="3">
        <v>36.700000000000003</v>
      </c>
      <c r="AB227" s="3">
        <v>69.3</v>
      </c>
      <c r="AC227" s="3">
        <v>0</v>
      </c>
    </row>
    <row r="228" spans="1:29" x14ac:dyDescent="0.25">
      <c r="B228" s="3" t="str">
        <f t="shared" si="117"/>
        <v>3 Garbage truck exhaust Lwpm</v>
      </c>
      <c r="C228" s="3">
        <f t="shared" si="118"/>
        <v>29.5</v>
      </c>
      <c r="D228" s="3">
        <v>2</v>
      </c>
      <c r="E228" s="3">
        <v>2</v>
      </c>
      <c r="F228" s="3">
        <v>2</v>
      </c>
      <c r="H228" s="11">
        <f t="shared" si="119"/>
        <v>31.5</v>
      </c>
      <c r="I228" s="12"/>
      <c r="J228" s="12"/>
      <c r="K228" s="12">
        <f>[1]!dbadd(H226:H228)</f>
        <v>40.226418738017671</v>
      </c>
      <c r="L228" s="12">
        <f>[1]!dbadd(I226:I228)</f>
        <v>0</v>
      </c>
      <c r="M228" s="12">
        <f>[1]!dbadd(J226:J228)</f>
        <v>0</v>
      </c>
      <c r="N228" s="17" t="s">
        <v>18</v>
      </c>
      <c r="W228" s="3" t="s">
        <v>10</v>
      </c>
      <c r="X228" s="3" t="s">
        <v>53</v>
      </c>
      <c r="Y228" s="3" t="s">
        <v>54</v>
      </c>
      <c r="AA228" s="3">
        <v>29.5</v>
      </c>
      <c r="AC228" s="3">
        <v>0</v>
      </c>
    </row>
    <row r="229" spans="1:29" x14ac:dyDescent="0.25">
      <c r="B229" s="3" t="str">
        <f t="shared" si="117"/>
        <v>4 Tyre Inflator  Leq</v>
      </c>
      <c r="C229" s="3">
        <f t="shared" si="118"/>
        <v>35.1</v>
      </c>
      <c r="D229" s="5">
        <f>10*LOG(7/30)</f>
        <v>-6.3202321470540559</v>
      </c>
      <c r="E229" s="5">
        <f>10*LOG(7/30)</f>
        <v>-6.3202321470540559</v>
      </c>
      <c r="F229" s="5">
        <f>10*LOG(5/30)</f>
        <v>-7.7815125038364368</v>
      </c>
      <c r="H229" s="26">
        <f t="shared" si="119"/>
        <v>28.779767852945945</v>
      </c>
      <c r="I229" s="27">
        <f t="shared" ref="I229" si="121">$C229+E229</f>
        <v>28.779767852945945</v>
      </c>
      <c r="J229" s="27">
        <f t="shared" ref="J229" si="122">$C229+F229</f>
        <v>27.318487496163563</v>
      </c>
      <c r="K229" s="27">
        <f>H229</f>
        <v>28.779767852945945</v>
      </c>
      <c r="L229" s="27">
        <f t="shared" ref="L229" si="123">I229</f>
        <v>28.779767852945945</v>
      </c>
      <c r="M229" s="27">
        <f t="shared" ref="M229" si="124">J229</f>
        <v>27.318487496163563</v>
      </c>
      <c r="N229" s="28" t="s">
        <v>43</v>
      </c>
      <c r="W229" s="3" t="s">
        <v>26</v>
      </c>
      <c r="X229" s="3" t="s">
        <v>53</v>
      </c>
      <c r="Y229" s="3" t="s">
        <v>55</v>
      </c>
      <c r="AA229" s="3">
        <v>35.1</v>
      </c>
      <c r="AC229" s="3">
        <v>0</v>
      </c>
    </row>
    <row r="230" spans="1:29" x14ac:dyDescent="0.25">
      <c r="H230" s="14"/>
      <c r="I230" s="8"/>
      <c r="J230" s="8"/>
      <c r="K230" s="29">
        <v>34</v>
      </c>
      <c r="L230" s="29">
        <v>34</v>
      </c>
      <c r="M230" s="29">
        <v>34</v>
      </c>
      <c r="N230" s="30" t="s">
        <v>19</v>
      </c>
    </row>
    <row r="231" spans="1:29" x14ac:dyDescent="0.25">
      <c r="C231" s="4">
        <f>[1]!dbadd(C219:C230)</f>
        <v>48.991216903035742</v>
      </c>
      <c r="G231" s="18"/>
      <c r="H231" s="19">
        <f>[1]!dbadd(H219:H230)</f>
        <v>46.200435612612637</v>
      </c>
      <c r="I231" s="19">
        <f>[1]!dbadd(I219:I230)</f>
        <v>39.942572176614547</v>
      </c>
      <c r="J231" s="19">
        <f>[1]!dbadd(J219:J230)</f>
        <v>30.420491920526672</v>
      </c>
      <c r="K231" s="19">
        <f>[1]!dbadd(K219:K230)</f>
        <v>46.454518075865103</v>
      </c>
      <c r="L231" s="19">
        <f>[1]!dbadd(L219:L230)</f>
        <v>40.928091928491412</v>
      </c>
      <c r="M231" s="20">
        <f>[1]!dbadd(M219:M230)</f>
        <v>35.581744340882985</v>
      </c>
    </row>
    <row r="232" spans="1:29" x14ac:dyDescent="0.25">
      <c r="G232" s="21" t="s">
        <v>20</v>
      </c>
      <c r="H232" s="31">
        <v>49</v>
      </c>
      <c r="I232" s="31">
        <v>43</v>
      </c>
      <c r="J232" s="31">
        <v>37</v>
      </c>
      <c r="K232" s="31">
        <v>49</v>
      </c>
      <c r="L232" s="31">
        <v>43</v>
      </c>
      <c r="M232" s="22">
        <v>37</v>
      </c>
    </row>
    <row r="233" spans="1:29" x14ac:dyDescent="0.25">
      <c r="G233" s="23" t="s">
        <v>21</v>
      </c>
      <c r="H233" s="12">
        <f>H232-H231</f>
        <v>2.7995643873873632</v>
      </c>
      <c r="I233" s="12">
        <f t="shared" ref="I233:M233" si="125">I232-I231</f>
        <v>3.0574278233854528</v>
      </c>
      <c r="J233" s="12">
        <f t="shared" si="125"/>
        <v>6.5795080794733281</v>
      </c>
      <c r="K233" s="12">
        <f t="shared" si="125"/>
        <v>2.5454819241348972</v>
      </c>
      <c r="L233" s="12">
        <f t="shared" si="125"/>
        <v>2.071908071508588</v>
      </c>
      <c r="M233" s="13">
        <f t="shared" si="125"/>
        <v>1.4182556591170155</v>
      </c>
    </row>
    <row r="235" spans="1:29" x14ac:dyDescent="0.25">
      <c r="H235" s="8"/>
      <c r="I235" s="8"/>
      <c r="J235" s="8"/>
    </row>
    <row r="236" spans="1:29" x14ac:dyDescent="0.25">
      <c r="A236" s="6" t="s">
        <v>0</v>
      </c>
      <c r="B236" s="6" t="s">
        <v>3</v>
      </c>
      <c r="C236" s="6" t="s">
        <v>3</v>
      </c>
      <c r="D236" s="7" t="s">
        <v>11</v>
      </c>
      <c r="E236" s="7" t="s">
        <v>12</v>
      </c>
      <c r="F236" s="7" t="s">
        <v>13</v>
      </c>
      <c r="G236" s="7"/>
      <c r="H236" s="7" t="s">
        <v>11</v>
      </c>
      <c r="I236" s="7" t="s">
        <v>12</v>
      </c>
      <c r="J236" s="7" t="s">
        <v>13</v>
      </c>
      <c r="K236" s="7" t="s">
        <v>14</v>
      </c>
      <c r="L236" s="7" t="s">
        <v>15</v>
      </c>
      <c r="M236" s="7" t="s">
        <v>16</v>
      </c>
      <c r="N236" s="24"/>
      <c r="P236" s="3" t="s">
        <v>0</v>
      </c>
      <c r="Q236" s="3" t="s">
        <v>56</v>
      </c>
      <c r="R236" s="3" t="s">
        <v>46</v>
      </c>
      <c r="S236" s="3" t="s">
        <v>47</v>
      </c>
      <c r="T236" s="3" t="s">
        <v>1</v>
      </c>
      <c r="U236" s="3" t="s">
        <v>48</v>
      </c>
      <c r="W236" s="3" t="s">
        <v>2</v>
      </c>
      <c r="X236" s="3" t="s">
        <v>49</v>
      </c>
      <c r="Y236" s="3" t="s">
        <v>50</v>
      </c>
      <c r="Z236" s="3" t="s">
        <v>51</v>
      </c>
      <c r="AA236" s="3" t="s">
        <v>3</v>
      </c>
      <c r="AB236" s="3" t="s">
        <v>44</v>
      </c>
      <c r="AC236" s="3" t="s">
        <v>45</v>
      </c>
    </row>
    <row r="237" spans="1:29" x14ac:dyDescent="0.25">
      <c r="A237" s="3" t="str">
        <f>P237</f>
        <v>6/12 Bridge Street</v>
      </c>
      <c r="B237" s="3" t="str">
        <f>W237</f>
        <v>2 HRV engine Lwpm</v>
      </c>
      <c r="C237" s="3">
        <f>AA237</f>
        <v>23.4</v>
      </c>
      <c r="D237" s="3">
        <v>2</v>
      </c>
      <c r="E237" s="3">
        <v>2</v>
      </c>
      <c r="F237" s="3">
        <v>2</v>
      </c>
      <c r="H237" s="1">
        <f>$C237+D237</f>
        <v>25.4</v>
      </c>
      <c r="I237" s="2">
        <f t="shared" ref="I237:I241" si="126">$C237+E237</f>
        <v>25.4</v>
      </c>
      <c r="J237" s="2"/>
      <c r="K237" s="9"/>
      <c r="L237" s="9"/>
      <c r="M237" s="9"/>
      <c r="N237" s="10"/>
      <c r="P237" s="3" t="s">
        <v>37</v>
      </c>
      <c r="Q237" s="3">
        <v>135</v>
      </c>
      <c r="R237" s="3" t="s">
        <v>52</v>
      </c>
      <c r="T237" s="3">
        <v>48</v>
      </c>
      <c r="U237" s="3">
        <v>59</v>
      </c>
      <c r="W237" s="3" t="s">
        <v>4</v>
      </c>
      <c r="X237" s="3" t="s">
        <v>53</v>
      </c>
      <c r="Y237" s="3" t="s">
        <v>54</v>
      </c>
      <c r="AA237" s="3">
        <v>23.4</v>
      </c>
      <c r="AB237" s="3">
        <v>55.2</v>
      </c>
      <c r="AC237" s="3">
        <v>0</v>
      </c>
    </row>
    <row r="238" spans="1:29" x14ac:dyDescent="0.25">
      <c r="B238" s="3" t="str">
        <f t="shared" ref="B238:B247" si="127">W238</f>
        <v>2 HRV exhaust Lwpm</v>
      </c>
      <c r="C238" s="3">
        <f t="shared" ref="C238:C247" si="128">AA238</f>
        <v>20.3</v>
      </c>
      <c r="D238" s="3">
        <v>2</v>
      </c>
      <c r="E238" s="3">
        <v>2</v>
      </c>
      <c r="F238" s="3">
        <v>2</v>
      </c>
      <c r="H238" s="14">
        <f t="shared" ref="H238:H247" si="129">$C238+D238</f>
        <v>22.3</v>
      </c>
      <c r="I238" s="8">
        <f t="shared" si="126"/>
        <v>22.3</v>
      </c>
      <c r="J238" s="8"/>
      <c r="K238" s="8"/>
      <c r="L238" s="8"/>
      <c r="M238" s="8"/>
      <c r="N238" s="15"/>
      <c r="W238" s="3" t="s">
        <v>5</v>
      </c>
      <c r="X238" s="3" t="s">
        <v>53</v>
      </c>
      <c r="Y238" s="3" t="s">
        <v>54</v>
      </c>
      <c r="AA238" s="3">
        <v>20.3</v>
      </c>
      <c r="AC238" s="3">
        <v>0</v>
      </c>
    </row>
    <row r="239" spans="1:29" x14ac:dyDescent="0.25">
      <c r="B239" s="3" t="str">
        <f t="shared" si="127"/>
        <v>2 LRV engine Lwpm</v>
      </c>
      <c r="C239" s="3">
        <f t="shared" si="128"/>
        <v>14.8</v>
      </c>
      <c r="D239" s="3">
        <v>2</v>
      </c>
      <c r="E239" s="3">
        <v>2</v>
      </c>
      <c r="F239" s="3">
        <v>2</v>
      </c>
      <c r="H239" s="14">
        <f t="shared" si="129"/>
        <v>16.8</v>
      </c>
      <c r="I239" s="8">
        <f t="shared" si="126"/>
        <v>16.8</v>
      </c>
      <c r="J239" s="8">
        <f t="shared" ref="J239" si="130">$C239+F239</f>
        <v>16.8</v>
      </c>
      <c r="N239" s="25"/>
      <c r="W239" s="3" t="s">
        <v>6</v>
      </c>
      <c r="X239" s="3" t="s">
        <v>53</v>
      </c>
      <c r="Y239" s="3" t="s">
        <v>54</v>
      </c>
      <c r="AA239" s="3">
        <v>14.8</v>
      </c>
      <c r="AB239" s="3">
        <v>39.1</v>
      </c>
      <c r="AC239" s="3">
        <v>0</v>
      </c>
    </row>
    <row r="240" spans="1:29" x14ac:dyDescent="0.25">
      <c r="B240" s="3" t="str">
        <f t="shared" si="127"/>
        <v>2 MRV Engine Lwpm</v>
      </c>
      <c r="C240" s="3">
        <f t="shared" si="128"/>
        <v>21.4</v>
      </c>
      <c r="D240" s="3">
        <v>2</v>
      </c>
      <c r="E240" s="3">
        <v>2</v>
      </c>
      <c r="F240" s="3">
        <v>2</v>
      </c>
      <c r="H240" s="14">
        <f t="shared" si="129"/>
        <v>23.4</v>
      </c>
      <c r="I240" s="8">
        <f t="shared" si="126"/>
        <v>23.4</v>
      </c>
      <c r="J240" s="8"/>
      <c r="N240" s="15"/>
      <c r="W240" s="3" t="s">
        <v>7</v>
      </c>
      <c r="X240" s="3" t="s">
        <v>53</v>
      </c>
      <c r="Y240" s="3" t="s">
        <v>54</v>
      </c>
      <c r="AA240" s="3">
        <v>21.4</v>
      </c>
      <c r="AB240" s="3">
        <v>53.2</v>
      </c>
      <c r="AC240" s="3">
        <v>0</v>
      </c>
    </row>
    <row r="241" spans="1:29" x14ac:dyDescent="0.25">
      <c r="B241" s="3" t="str">
        <f t="shared" si="127"/>
        <v>2 MRV Exhaust Lwpm</v>
      </c>
      <c r="C241" s="3">
        <f t="shared" si="128"/>
        <v>18.3</v>
      </c>
      <c r="D241" s="3">
        <v>2</v>
      </c>
      <c r="E241" s="3">
        <v>2</v>
      </c>
      <c r="F241" s="3">
        <v>2</v>
      </c>
      <c r="H241" s="11">
        <f t="shared" si="129"/>
        <v>20.3</v>
      </c>
      <c r="I241" s="12">
        <f t="shared" si="126"/>
        <v>20.3</v>
      </c>
      <c r="J241" s="12"/>
      <c r="K241" s="12">
        <f>[1]!dbadd(H237:H241)</f>
        <v>29.495618936343106</v>
      </c>
      <c r="L241" s="12">
        <f>[1]!dbadd(I237:I241)</f>
        <v>29.495618936343106</v>
      </c>
      <c r="M241" s="12">
        <f>[1]!dbadd(J237:J241)</f>
        <v>16.8</v>
      </c>
      <c r="N241" s="13" t="s">
        <v>17</v>
      </c>
      <c r="W241" s="3" t="s">
        <v>8</v>
      </c>
      <c r="X241" s="3" t="s">
        <v>53</v>
      </c>
      <c r="Y241" s="3" t="s">
        <v>54</v>
      </c>
      <c r="AA241" s="3">
        <v>18.3</v>
      </c>
      <c r="AC241" s="3">
        <v>0</v>
      </c>
    </row>
    <row r="242" spans="1:29" x14ac:dyDescent="0.25">
      <c r="B242" s="3" t="str">
        <f t="shared" si="127"/>
        <v>2 Semi-Trailer Engine Lwpm</v>
      </c>
      <c r="C242" s="3">
        <f t="shared" si="128"/>
        <v>28.1</v>
      </c>
      <c r="D242" s="3">
        <v>2</v>
      </c>
      <c r="E242" s="3">
        <v>2</v>
      </c>
      <c r="F242" s="3">
        <v>2</v>
      </c>
      <c r="H242" s="14">
        <f t="shared" si="129"/>
        <v>30.1</v>
      </c>
      <c r="I242" s="8"/>
      <c r="J242" s="8"/>
      <c r="N242" s="16"/>
      <c r="W242" s="3" t="s">
        <v>23</v>
      </c>
      <c r="X242" s="3" t="s">
        <v>53</v>
      </c>
      <c r="Y242" s="3" t="s">
        <v>54</v>
      </c>
      <c r="AA242" s="3">
        <v>28.1</v>
      </c>
      <c r="AB242" s="3">
        <v>58.9</v>
      </c>
      <c r="AC242" s="3">
        <v>0</v>
      </c>
    </row>
    <row r="243" spans="1:29" x14ac:dyDescent="0.25">
      <c r="B243" s="3" t="str">
        <f t="shared" si="127"/>
        <v>2 Semi Trailer Exhaust Lwpm</v>
      </c>
      <c r="C243" s="3">
        <f t="shared" si="128"/>
        <v>23.1</v>
      </c>
      <c r="D243" s="3">
        <v>2</v>
      </c>
      <c r="E243" s="3">
        <v>2</v>
      </c>
      <c r="F243" s="3">
        <v>2</v>
      </c>
      <c r="H243" s="11">
        <f t="shared" si="129"/>
        <v>25.1</v>
      </c>
      <c r="I243" s="12"/>
      <c r="J243" s="12"/>
      <c r="K243" s="12">
        <f>[1]!dbadd(H242:H243)</f>
        <v>31.293310480660949</v>
      </c>
      <c r="L243" s="12">
        <f>[1]!dbadd(I242:I243)</f>
        <v>0</v>
      </c>
      <c r="M243" s="12">
        <f>[1]!dbadd(J242:J243)</f>
        <v>0</v>
      </c>
      <c r="N243" s="13" t="s">
        <v>42</v>
      </c>
      <c r="W243" s="3" t="s">
        <v>24</v>
      </c>
      <c r="X243" s="3" t="s">
        <v>53</v>
      </c>
      <c r="Y243" s="3" t="s">
        <v>54</v>
      </c>
      <c r="AA243" s="3">
        <v>23.1</v>
      </c>
      <c r="AC243" s="3">
        <v>0</v>
      </c>
    </row>
    <row r="244" spans="1:29" x14ac:dyDescent="0.25">
      <c r="B244" s="3" t="str">
        <f t="shared" si="127"/>
        <v>3 Bin Emptying (Regular)</v>
      </c>
      <c r="C244" s="3">
        <f t="shared" si="128"/>
        <v>47.9</v>
      </c>
      <c r="D244" s="8">
        <f>10*LOG(1/30)</f>
        <v>-14.771212547196624</v>
      </c>
      <c r="E244" s="8">
        <f>10*LOG(1/30)</f>
        <v>-14.771212547196624</v>
      </c>
      <c r="F244" s="8">
        <f>10*LOG(1/30)</f>
        <v>-14.771212547196624</v>
      </c>
      <c r="H244" s="1">
        <f t="shared" si="129"/>
        <v>33.128787452803373</v>
      </c>
      <c r="I244" s="8"/>
      <c r="J244" s="2"/>
      <c r="K244" s="9"/>
      <c r="L244" s="9"/>
      <c r="M244" s="9"/>
      <c r="N244" s="10"/>
      <c r="W244" s="3" t="s">
        <v>25</v>
      </c>
      <c r="X244" s="3" t="s">
        <v>53</v>
      </c>
      <c r="Y244" s="3" t="s">
        <v>55</v>
      </c>
      <c r="AA244" s="3">
        <v>47.9</v>
      </c>
      <c r="AC244" s="3">
        <v>0</v>
      </c>
    </row>
    <row r="245" spans="1:29" x14ac:dyDescent="0.25">
      <c r="B245" s="3" t="str">
        <f t="shared" si="127"/>
        <v>3 Garbage truck engine Lwpm</v>
      </c>
      <c r="C245" s="3">
        <f t="shared" si="128"/>
        <v>25.5</v>
      </c>
      <c r="D245" s="3">
        <v>2</v>
      </c>
      <c r="E245" s="3">
        <v>2</v>
      </c>
      <c r="F245" s="3">
        <v>2</v>
      </c>
      <c r="H245" s="14">
        <f t="shared" si="129"/>
        <v>27.5</v>
      </c>
      <c r="I245" s="8"/>
      <c r="J245" s="8"/>
      <c r="N245" s="16"/>
      <c r="W245" s="3" t="s">
        <v>9</v>
      </c>
      <c r="X245" s="3" t="s">
        <v>53</v>
      </c>
      <c r="Y245" s="3" t="s">
        <v>54</v>
      </c>
      <c r="AA245" s="3">
        <v>25.5</v>
      </c>
      <c r="AB245" s="3">
        <v>59</v>
      </c>
      <c r="AC245" s="3">
        <v>0</v>
      </c>
    </row>
    <row r="246" spans="1:29" x14ac:dyDescent="0.25">
      <c r="B246" s="3" t="str">
        <f t="shared" si="127"/>
        <v>3 Garbage truck exhaust Lwpm</v>
      </c>
      <c r="C246" s="3">
        <f t="shared" si="128"/>
        <v>22.7</v>
      </c>
      <c r="D246" s="3">
        <v>2</v>
      </c>
      <c r="E246" s="3">
        <v>2</v>
      </c>
      <c r="F246" s="3">
        <v>2</v>
      </c>
      <c r="H246" s="11">
        <f t="shared" si="129"/>
        <v>24.7</v>
      </c>
      <c r="I246" s="12"/>
      <c r="J246" s="12"/>
      <c r="K246" s="12">
        <f>[1]!dbadd(H244:H246)</f>
        <v>34.643075230240818</v>
      </c>
      <c r="L246" s="12">
        <f>[1]!dbadd(I244:I246)</f>
        <v>0</v>
      </c>
      <c r="M246" s="12">
        <f>[1]!dbadd(J244:J246)</f>
        <v>0</v>
      </c>
      <c r="N246" s="17" t="s">
        <v>18</v>
      </c>
      <c r="W246" s="3" t="s">
        <v>10</v>
      </c>
      <c r="X246" s="3" t="s">
        <v>53</v>
      </c>
      <c r="Y246" s="3" t="s">
        <v>54</v>
      </c>
      <c r="AA246" s="3">
        <v>22.7</v>
      </c>
      <c r="AC246" s="3">
        <v>0</v>
      </c>
    </row>
    <row r="247" spans="1:29" x14ac:dyDescent="0.25">
      <c r="B247" s="3" t="str">
        <f t="shared" si="127"/>
        <v>4 Tyre Inflator  Leq</v>
      </c>
      <c r="C247" s="3">
        <f t="shared" si="128"/>
        <v>24.9</v>
      </c>
      <c r="D247" s="5">
        <f>10*LOG(7/30)</f>
        <v>-6.3202321470540559</v>
      </c>
      <c r="E247" s="5">
        <f>10*LOG(7/30)</f>
        <v>-6.3202321470540559</v>
      </c>
      <c r="F247" s="5">
        <f>10*LOG(5/30)</f>
        <v>-7.7815125038364368</v>
      </c>
      <c r="H247" s="26">
        <f t="shared" si="129"/>
        <v>18.579767852945942</v>
      </c>
      <c r="I247" s="27">
        <f t="shared" ref="I247" si="131">$C247+E247</f>
        <v>18.579767852945942</v>
      </c>
      <c r="J247" s="27">
        <f t="shared" ref="J247" si="132">$C247+F247</f>
        <v>17.11848749616356</v>
      </c>
      <c r="K247" s="27">
        <f>H247</f>
        <v>18.579767852945942</v>
      </c>
      <c r="L247" s="27">
        <f t="shared" ref="L247" si="133">I247</f>
        <v>18.579767852945942</v>
      </c>
      <c r="M247" s="27">
        <f t="shared" ref="M247" si="134">J247</f>
        <v>17.11848749616356</v>
      </c>
      <c r="N247" s="28" t="s">
        <v>43</v>
      </c>
      <c r="W247" s="3" t="s">
        <v>26</v>
      </c>
      <c r="X247" s="3" t="s">
        <v>53</v>
      </c>
      <c r="Y247" s="3" t="s">
        <v>55</v>
      </c>
      <c r="AA247" s="3">
        <v>24.9</v>
      </c>
      <c r="AC247" s="3">
        <v>0</v>
      </c>
    </row>
    <row r="248" spans="1:29" x14ac:dyDescent="0.25">
      <c r="H248" s="14"/>
      <c r="I248" s="8"/>
      <c r="J248" s="8"/>
      <c r="K248" s="29">
        <v>34</v>
      </c>
      <c r="L248" s="29">
        <v>34</v>
      </c>
      <c r="M248" s="29">
        <v>34</v>
      </c>
      <c r="N248" s="30" t="s">
        <v>19</v>
      </c>
    </row>
    <row r="249" spans="1:29" x14ac:dyDescent="0.25">
      <c r="C249" s="4">
        <f>[1]!dbadd(C237:C248)</f>
        <v>48.056446081987573</v>
      </c>
      <c r="G249" s="18"/>
      <c r="H249" s="19">
        <f>[1]!dbadd(H237:H248)</f>
        <v>37.17847244956328</v>
      </c>
      <c r="I249" s="19">
        <f>[1]!dbadd(I237:I248)</f>
        <v>29.833823333041241</v>
      </c>
      <c r="J249" s="19">
        <f>[1]!dbadd(J237:J248)</f>
        <v>19.972462564161862</v>
      </c>
      <c r="K249" s="19">
        <f>[1]!dbadd(K237:K248)</f>
        <v>38.884047973750654</v>
      </c>
      <c r="L249" s="19">
        <f>[1]!dbadd(L237:L248)</f>
        <v>35.411229505416664</v>
      </c>
      <c r="M249" s="20">
        <f>[1]!dbadd(M237:M248)</f>
        <v>34.171816844204287</v>
      </c>
    </row>
    <row r="250" spans="1:29" x14ac:dyDescent="0.25">
      <c r="G250" s="21" t="s">
        <v>20</v>
      </c>
      <c r="H250" s="31">
        <v>49</v>
      </c>
      <c r="I250" s="31">
        <v>43</v>
      </c>
      <c r="J250" s="31">
        <v>37</v>
      </c>
      <c r="K250" s="31">
        <v>49</v>
      </c>
      <c r="L250" s="31">
        <v>43</v>
      </c>
      <c r="M250" s="22">
        <v>37</v>
      </c>
    </row>
    <row r="251" spans="1:29" x14ac:dyDescent="0.25">
      <c r="G251" s="23" t="s">
        <v>21</v>
      </c>
      <c r="H251" s="12">
        <f>H250-H249</f>
        <v>11.82152755043672</v>
      </c>
      <c r="I251" s="12">
        <f t="shared" ref="I251:M251" si="135">I250-I249</f>
        <v>13.166176666958759</v>
      </c>
      <c r="J251" s="12">
        <f t="shared" si="135"/>
        <v>17.027537435838138</v>
      </c>
      <c r="K251" s="12">
        <f t="shared" si="135"/>
        <v>10.115952026249346</v>
      </c>
      <c r="L251" s="12">
        <f t="shared" si="135"/>
        <v>7.5887704945833363</v>
      </c>
      <c r="M251" s="13">
        <f t="shared" si="135"/>
        <v>2.8281831557957133</v>
      </c>
    </row>
    <row r="253" spans="1:29" x14ac:dyDescent="0.25">
      <c r="H253" s="8"/>
      <c r="I253" s="8"/>
      <c r="J253" s="8"/>
    </row>
    <row r="254" spans="1:29" x14ac:dyDescent="0.25">
      <c r="A254" s="6" t="s">
        <v>0</v>
      </c>
      <c r="B254" s="6" t="s">
        <v>3</v>
      </c>
      <c r="C254" s="6" t="s">
        <v>3</v>
      </c>
      <c r="D254" s="7" t="s">
        <v>11</v>
      </c>
      <c r="E254" s="7" t="s">
        <v>12</v>
      </c>
      <c r="F254" s="7" t="s">
        <v>13</v>
      </c>
      <c r="G254" s="7"/>
      <c r="H254" s="7" t="s">
        <v>11</v>
      </c>
      <c r="I254" s="7" t="s">
        <v>12</v>
      </c>
      <c r="J254" s="7" t="s">
        <v>13</v>
      </c>
      <c r="K254" s="7" t="s">
        <v>14</v>
      </c>
      <c r="L254" s="7" t="s">
        <v>15</v>
      </c>
      <c r="M254" s="7" t="s">
        <v>16</v>
      </c>
      <c r="N254" s="24"/>
      <c r="P254" s="3" t="s">
        <v>0</v>
      </c>
      <c r="Q254" s="3" t="s">
        <v>56</v>
      </c>
      <c r="R254" s="3" t="s">
        <v>46</v>
      </c>
      <c r="S254" s="3" t="s">
        <v>47</v>
      </c>
      <c r="T254" s="3" t="s">
        <v>1</v>
      </c>
      <c r="U254" s="3" t="s">
        <v>48</v>
      </c>
      <c r="W254" s="3" t="s">
        <v>2</v>
      </c>
      <c r="X254" s="3" t="s">
        <v>49</v>
      </c>
      <c r="Y254" s="3" t="s">
        <v>50</v>
      </c>
      <c r="Z254" s="3" t="s">
        <v>51</v>
      </c>
      <c r="AA254" s="3" t="s">
        <v>3</v>
      </c>
      <c r="AB254" s="3" t="s">
        <v>44</v>
      </c>
      <c r="AC254" s="3" t="s">
        <v>45</v>
      </c>
    </row>
    <row r="255" spans="1:29" x14ac:dyDescent="0.25">
      <c r="A255" s="3" t="str">
        <f>P255</f>
        <v>52 Goomalibee Street</v>
      </c>
      <c r="B255" s="3" t="str">
        <f>W255</f>
        <v>2 HRV engine Lwpm</v>
      </c>
      <c r="C255" s="3">
        <f>AA255</f>
        <v>31.1</v>
      </c>
      <c r="D255" s="3">
        <v>2</v>
      </c>
      <c r="E255" s="3">
        <v>2</v>
      </c>
      <c r="F255" s="3">
        <v>2</v>
      </c>
      <c r="H255" s="1">
        <f>$C255+D255</f>
        <v>33.1</v>
      </c>
      <c r="I255" s="2">
        <f t="shared" ref="I255:I259" si="136">$C255+E255</f>
        <v>33.1</v>
      </c>
      <c r="J255" s="2"/>
      <c r="K255" s="9"/>
      <c r="L255" s="9"/>
      <c r="M255" s="9"/>
      <c r="N255" s="10"/>
      <c r="P255" s="3" t="s">
        <v>41</v>
      </c>
      <c r="Q255" s="3">
        <v>156</v>
      </c>
      <c r="R255" s="3" t="s">
        <v>52</v>
      </c>
      <c r="T255" s="3">
        <v>46.5</v>
      </c>
      <c r="U255" s="3">
        <v>68.5</v>
      </c>
      <c r="W255" s="3" t="s">
        <v>4</v>
      </c>
      <c r="X255" s="3" t="s">
        <v>53</v>
      </c>
      <c r="Y255" s="3" t="s">
        <v>54</v>
      </c>
      <c r="AA255" s="3">
        <v>31.1</v>
      </c>
      <c r="AB255" s="3">
        <v>63.7</v>
      </c>
      <c r="AC255" s="3">
        <v>0</v>
      </c>
    </row>
    <row r="256" spans="1:29" x14ac:dyDescent="0.25">
      <c r="B256" s="3" t="str">
        <f t="shared" ref="B256:B265" si="137">W256</f>
        <v>2 HRV exhaust Lwpm</v>
      </c>
      <c r="C256" s="3">
        <f t="shared" ref="C256:C265" si="138">AA256</f>
        <v>25.2</v>
      </c>
      <c r="D256" s="3">
        <v>2</v>
      </c>
      <c r="E256" s="3">
        <v>2</v>
      </c>
      <c r="F256" s="3">
        <v>2</v>
      </c>
      <c r="H256" s="14">
        <f t="shared" ref="H256:H265" si="139">$C256+D256</f>
        <v>27.2</v>
      </c>
      <c r="I256" s="8">
        <f t="shared" si="136"/>
        <v>27.2</v>
      </c>
      <c r="J256" s="8"/>
      <c r="K256" s="8"/>
      <c r="L256" s="8"/>
      <c r="M256" s="8"/>
      <c r="N256" s="15"/>
      <c r="W256" s="3" t="s">
        <v>5</v>
      </c>
      <c r="X256" s="3" t="s">
        <v>53</v>
      </c>
      <c r="Y256" s="3" t="s">
        <v>54</v>
      </c>
      <c r="AA256" s="3">
        <v>25.2</v>
      </c>
      <c r="AC256" s="3">
        <v>0</v>
      </c>
    </row>
    <row r="257" spans="1:29" x14ac:dyDescent="0.25">
      <c r="B257" s="3" t="str">
        <f t="shared" si="137"/>
        <v>2 LRV engine Lwpm</v>
      </c>
      <c r="C257" s="3">
        <f t="shared" si="138"/>
        <v>22.2</v>
      </c>
      <c r="D257" s="3">
        <v>2</v>
      </c>
      <c r="E257" s="3">
        <v>2</v>
      </c>
      <c r="F257" s="3">
        <v>2</v>
      </c>
      <c r="H257" s="14">
        <f t="shared" si="139"/>
        <v>24.2</v>
      </c>
      <c r="I257" s="8">
        <f t="shared" si="136"/>
        <v>24.2</v>
      </c>
      <c r="J257" s="8">
        <f t="shared" ref="J257" si="140">$C257+F257</f>
        <v>24.2</v>
      </c>
      <c r="N257" s="25"/>
      <c r="W257" s="3" t="s">
        <v>6</v>
      </c>
      <c r="X257" s="3" t="s">
        <v>53</v>
      </c>
      <c r="Y257" s="3" t="s">
        <v>54</v>
      </c>
      <c r="AA257" s="3">
        <v>22.2</v>
      </c>
      <c r="AB257" s="3">
        <v>47.5</v>
      </c>
      <c r="AC257" s="3">
        <v>0</v>
      </c>
    </row>
    <row r="258" spans="1:29" x14ac:dyDescent="0.25">
      <c r="B258" s="3" t="str">
        <f t="shared" si="137"/>
        <v>2 MRV Engine Lwpm</v>
      </c>
      <c r="C258" s="3">
        <f t="shared" si="138"/>
        <v>29.1</v>
      </c>
      <c r="D258" s="3">
        <v>2</v>
      </c>
      <c r="E258" s="3">
        <v>2</v>
      </c>
      <c r="F258" s="3">
        <v>2</v>
      </c>
      <c r="H258" s="14">
        <f t="shared" si="139"/>
        <v>31.1</v>
      </c>
      <c r="I258" s="8">
        <f t="shared" si="136"/>
        <v>31.1</v>
      </c>
      <c r="J258" s="8"/>
      <c r="N258" s="15"/>
      <c r="W258" s="3" t="s">
        <v>7</v>
      </c>
      <c r="X258" s="3" t="s">
        <v>53</v>
      </c>
      <c r="Y258" s="3" t="s">
        <v>54</v>
      </c>
      <c r="AA258" s="3">
        <v>29.1</v>
      </c>
      <c r="AB258" s="3">
        <v>61.7</v>
      </c>
      <c r="AC258" s="3">
        <v>0</v>
      </c>
    </row>
    <row r="259" spans="1:29" x14ac:dyDescent="0.25">
      <c r="B259" s="3" t="str">
        <f t="shared" si="137"/>
        <v>2 MRV Exhaust Lwpm</v>
      </c>
      <c r="C259" s="3">
        <f t="shared" si="138"/>
        <v>23.2</v>
      </c>
      <c r="D259" s="3">
        <v>2</v>
      </c>
      <c r="E259" s="3">
        <v>2</v>
      </c>
      <c r="F259" s="3">
        <v>2</v>
      </c>
      <c r="H259" s="11">
        <f t="shared" si="139"/>
        <v>25.2</v>
      </c>
      <c r="I259" s="12">
        <f t="shared" si="136"/>
        <v>25.2</v>
      </c>
      <c r="J259" s="12"/>
      <c r="K259" s="12">
        <f>[1]!dbadd(H255:H259)</f>
        <v>36.48257805783183</v>
      </c>
      <c r="L259" s="12">
        <f>[1]!dbadd(I255:I259)</f>
        <v>36.48257805783183</v>
      </c>
      <c r="M259" s="12">
        <f>[1]!dbadd(J255:J259)</f>
        <v>24.2</v>
      </c>
      <c r="N259" s="13" t="s">
        <v>17</v>
      </c>
      <c r="W259" s="3" t="s">
        <v>8</v>
      </c>
      <c r="X259" s="3" t="s">
        <v>53</v>
      </c>
      <c r="Y259" s="3" t="s">
        <v>54</v>
      </c>
      <c r="AA259" s="3">
        <v>23.2</v>
      </c>
      <c r="AC259" s="3">
        <v>0</v>
      </c>
    </row>
    <row r="260" spans="1:29" x14ac:dyDescent="0.25">
      <c r="B260" s="3" t="str">
        <f t="shared" si="137"/>
        <v>2 Semi-Trailer Engine Lwpm</v>
      </c>
      <c r="C260" s="3">
        <f t="shared" si="138"/>
        <v>38.1</v>
      </c>
      <c r="D260" s="3">
        <v>2</v>
      </c>
      <c r="E260" s="3">
        <v>2</v>
      </c>
      <c r="F260" s="3">
        <v>2</v>
      </c>
      <c r="H260" s="14">
        <f t="shared" si="139"/>
        <v>40.1</v>
      </c>
      <c r="I260" s="8"/>
      <c r="J260" s="8"/>
      <c r="N260" s="16"/>
      <c r="W260" s="3" t="s">
        <v>23</v>
      </c>
      <c r="X260" s="3" t="s">
        <v>53</v>
      </c>
      <c r="Y260" s="3" t="s">
        <v>54</v>
      </c>
      <c r="AA260" s="3">
        <v>38.1</v>
      </c>
      <c r="AB260" s="3">
        <v>68.5</v>
      </c>
      <c r="AC260" s="3">
        <v>0</v>
      </c>
    </row>
    <row r="261" spans="1:29" x14ac:dyDescent="0.25">
      <c r="B261" s="3" t="str">
        <f t="shared" si="137"/>
        <v>2 Semi Trailer Exhaust Lwpm</v>
      </c>
      <c r="C261" s="3">
        <f t="shared" si="138"/>
        <v>31.8</v>
      </c>
      <c r="D261" s="3">
        <v>2</v>
      </c>
      <c r="E261" s="3">
        <v>2</v>
      </c>
      <c r="F261" s="3">
        <v>2</v>
      </c>
      <c r="H261" s="11">
        <f t="shared" si="139"/>
        <v>33.799999999999997</v>
      </c>
      <c r="I261" s="12"/>
      <c r="J261" s="12"/>
      <c r="K261" s="12">
        <f>[1]!dbadd(H260:H261)</f>
        <v>41.014639633070196</v>
      </c>
      <c r="L261" s="12">
        <f>[1]!dbadd(I260:I261)</f>
        <v>0</v>
      </c>
      <c r="M261" s="12">
        <f>[1]!dbadd(J260:J261)</f>
        <v>0</v>
      </c>
      <c r="N261" s="13" t="s">
        <v>42</v>
      </c>
      <c r="W261" s="3" t="s">
        <v>24</v>
      </c>
      <c r="X261" s="3" t="s">
        <v>53</v>
      </c>
      <c r="Y261" s="3" t="s">
        <v>54</v>
      </c>
      <c r="AA261" s="3">
        <v>31.8</v>
      </c>
      <c r="AC261" s="3">
        <v>0</v>
      </c>
    </row>
    <row r="262" spans="1:29" x14ac:dyDescent="0.25">
      <c r="B262" s="3" t="str">
        <f t="shared" si="137"/>
        <v>3 Bin Emptying (Regular)</v>
      </c>
      <c r="C262" s="3">
        <f t="shared" si="138"/>
        <v>44.9</v>
      </c>
      <c r="D262" s="8">
        <f>10*LOG(1/30)</f>
        <v>-14.771212547196624</v>
      </c>
      <c r="E262" s="8">
        <f>10*LOG(1/30)</f>
        <v>-14.771212547196624</v>
      </c>
      <c r="F262" s="8">
        <f>10*LOG(1/30)</f>
        <v>-14.771212547196624</v>
      </c>
      <c r="H262" s="1">
        <f t="shared" si="139"/>
        <v>30.128787452803373</v>
      </c>
      <c r="I262" s="8"/>
      <c r="J262" s="2"/>
      <c r="K262" s="9"/>
      <c r="L262" s="9"/>
      <c r="M262" s="9"/>
      <c r="N262" s="10"/>
      <c r="W262" s="3" t="s">
        <v>25</v>
      </c>
      <c r="X262" s="3" t="s">
        <v>53</v>
      </c>
      <c r="Y262" s="3" t="s">
        <v>55</v>
      </c>
      <c r="AA262" s="3">
        <v>44.9</v>
      </c>
      <c r="AC262" s="3">
        <v>0</v>
      </c>
    </row>
    <row r="263" spans="1:29" x14ac:dyDescent="0.25">
      <c r="B263" s="3" t="str">
        <f t="shared" si="137"/>
        <v>3 Garbage truck engine Lwpm</v>
      </c>
      <c r="C263" s="3">
        <f t="shared" si="138"/>
        <v>33.4</v>
      </c>
      <c r="D263" s="3">
        <v>2</v>
      </c>
      <c r="E263" s="3">
        <v>2</v>
      </c>
      <c r="F263" s="3">
        <v>2</v>
      </c>
      <c r="H263" s="14">
        <f t="shared" si="139"/>
        <v>35.4</v>
      </c>
      <c r="I263" s="8"/>
      <c r="J263" s="8"/>
      <c r="N263" s="16"/>
      <c r="W263" s="3" t="s">
        <v>9</v>
      </c>
      <c r="X263" s="3" t="s">
        <v>53</v>
      </c>
      <c r="Y263" s="3" t="s">
        <v>54</v>
      </c>
      <c r="AA263" s="3">
        <v>33.4</v>
      </c>
      <c r="AB263" s="3">
        <v>67.7</v>
      </c>
      <c r="AC263" s="3">
        <v>0</v>
      </c>
    </row>
    <row r="264" spans="1:29" x14ac:dyDescent="0.25">
      <c r="B264" s="3" t="str">
        <f t="shared" si="137"/>
        <v>3 Garbage truck exhaust Lwpm</v>
      </c>
      <c r="C264" s="3">
        <f t="shared" si="138"/>
        <v>27.7</v>
      </c>
      <c r="D264" s="3">
        <v>2</v>
      </c>
      <c r="E264" s="3">
        <v>2</v>
      </c>
      <c r="F264" s="3">
        <v>2</v>
      </c>
      <c r="H264" s="11">
        <f t="shared" si="139"/>
        <v>29.7</v>
      </c>
      <c r="I264" s="12"/>
      <c r="J264" s="12"/>
      <c r="K264" s="12">
        <f>[1]!dbadd(H262:H264)</f>
        <v>37.348575143675809</v>
      </c>
      <c r="L264" s="12">
        <f>[1]!dbadd(I262:I264)</f>
        <v>0</v>
      </c>
      <c r="M264" s="12">
        <f>[1]!dbadd(J262:J264)</f>
        <v>0</v>
      </c>
      <c r="N264" s="17" t="s">
        <v>18</v>
      </c>
      <c r="W264" s="3" t="s">
        <v>10</v>
      </c>
      <c r="X264" s="3" t="s">
        <v>53</v>
      </c>
      <c r="Y264" s="3" t="s">
        <v>54</v>
      </c>
      <c r="AA264" s="3">
        <v>27.7</v>
      </c>
      <c r="AC264" s="3">
        <v>0</v>
      </c>
    </row>
    <row r="265" spans="1:29" x14ac:dyDescent="0.25">
      <c r="B265" s="3" t="str">
        <f t="shared" si="137"/>
        <v>4 Tyre Inflator  Leq</v>
      </c>
      <c r="C265" s="3">
        <f t="shared" si="138"/>
        <v>20.5</v>
      </c>
      <c r="D265" s="5">
        <f>10*LOG(7/30)</f>
        <v>-6.3202321470540559</v>
      </c>
      <c r="E265" s="5">
        <f>10*LOG(7/30)</f>
        <v>-6.3202321470540559</v>
      </c>
      <c r="F265" s="5">
        <f>10*LOG(5/30)</f>
        <v>-7.7815125038364368</v>
      </c>
      <c r="H265" s="26">
        <f t="shared" si="139"/>
        <v>14.179767852945943</v>
      </c>
      <c r="I265" s="27">
        <f t="shared" ref="I265" si="141">$C265+E265</f>
        <v>14.179767852945943</v>
      </c>
      <c r="J265" s="27">
        <f t="shared" ref="J265" si="142">$C265+F265</f>
        <v>12.718487496163563</v>
      </c>
      <c r="K265" s="27">
        <f>H265</f>
        <v>14.179767852945943</v>
      </c>
      <c r="L265" s="27">
        <f t="shared" ref="L265" si="143">I265</f>
        <v>14.179767852945943</v>
      </c>
      <c r="M265" s="27">
        <f t="shared" ref="M265" si="144">J265</f>
        <v>12.718487496163563</v>
      </c>
      <c r="N265" s="28" t="s">
        <v>43</v>
      </c>
      <c r="W265" s="3" t="s">
        <v>26</v>
      </c>
      <c r="X265" s="3" t="s">
        <v>53</v>
      </c>
      <c r="Y265" s="3" t="s">
        <v>55</v>
      </c>
      <c r="AA265" s="3">
        <v>20.5</v>
      </c>
      <c r="AC265" s="3">
        <v>0</v>
      </c>
    </row>
    <row r="266" spans="1:29" x14ac:dyDescent="0.25">
      <c r="H266" s="14"/>
      <c r="I266" s="8"/>
      <c r="J266" s="8"/>
      <c r="K266" s="29">
        <v>34</v>
      </c>
      <c r="L266" s="29">
        <v>34</v>
      </c>
      <c r="M266" s="29">
        <v>34</v>
      </c>
      <c r="N266" s="30" t="s">
        <v>19</v>
      </c>
    </row>
    <row r="267" spans="1:29" x14ac:dyDescent="0.25">
      <c r="C267" s="4">
        <f>[1]!dbadd(C255:C266)</f>
        <v>46.490325437775709</v>
      </c>
      <c r="G267" s="18"/>
      <c r="H267" s="19">
        <f>[1]!dbadd(H255:H266)</f>
        <v>43.529080026332082</v>
      </c>
      <c r="I267" s="19">
        <f>[1]!dbadd(I255:I266)</f>
        <v>36.508059768623248</v>
      </c>
      <c r="J267" s="19">
        <f>[1]!dbadd(J255:J266)</f>
        <v>24.498286352373345</v>
      </c>
      <c r="K267" s="19">
        <f>[1]!dbadd(K255:K266)</f>
        <v>43.98799128556962</v>
      </c>
      <c r="L267" s="19">
        <f>[1]!dbadd(L255:L266)</f>
        <v>38.444162670724808</v>
      </c>
      <c r="M267" s="20">
        <f>[1]!dbadd(M255:M266)</f>
        <v>34.46477134957486</v>
      </c>
    </row>
    <row r="268" spans="1:29" x14ac:dyDescent="0.25">
      <c r="G268" s="21" t="s">
        <v>20</v>
      </c>
      <c r="H268" s="31">
        <v>49</v>
      </c>
      <c r="I268" s="31">
        <v>43</v>
      </c>
      <c r="J268" s="31">
        <v>37</v>
      </c>
      <c r="K268" s="31">
        <v>49</v>
      </c>
      <c r="L268" s="31">
        <v>43</v>
      </c>
      <c r="M268" s="22">
        <v>37</v>
      </c>
    </row>
    <row r="269" spans="1:29" x14ac:dyDescent="0.25">
      <c r="G269" s="23" t="s">
        <v>21</v>
      </c>
      <c r="H269" s="12">
        <f>H268-H267</f>
        <v>5.4709199736679182</v>
      </c>
      <c r="I269" s="12">
        <f t="shared" ref="I269:M269" si="145">I268-I267</f>
        <v>6.491940231376752</v>
      </c>
      <c r="J269" s="12">
        <f t="shared" si="145"/>
        <v>12.501713647626655</v>
      </c>
      <c r="K269" s="12">
        <f t="shared" si="145"/>
        <v>5.0120087144303795</v>
      </c>
      <c r="L269" s="12">
        <f t="shared" si="145"/>
        <v>4.5558373292751924</v>
      </c>
      <c r="M269" s="13">
        <f t="shared" si="145"/>
        <v>2.5352286504251396</v>
      </c>
    </row>
    <row r="271" spans="1:29" x14ac:dyDescent="0.25">
      <c r="H271" s="8"/>
      <c r="I271" s="8"/>
      <c r="J271" s="8"/>
    </row>
    <row r="272" spans="1:29" x14ac:dyDescent="0.25">
      <c r="A272" s="6" t="s">
        <v>0</v>
      </c>
      <c r="B272" s="6" t="s">
        <v>3</v>
      </c>
      <c r="C272" s="6" t="s">
        <v>3</v>
      </c>
      <c r="D272" s="7" t="s">
        <v>11</v>
      </c>
      <c r="E272" s="7" t="s">
        <v>12</v>
      </c>
      <c r="F272" s="7" t="s">
        <v>13</v>
      </c>
      <c r="G272" s="7"/>
      <c r="H272" s="7" t="s">
        <v>11</v>
      </c>
      <c r="I272" s="7" t="s">
        <v>12</v>
      </c>
      <c r="J272" s="7" t="s">
        <v>13</v>
      </c>
      <c r="K272" s="7" t="s">
        <v>14</v>
      </c>
      <c r="L272" s="7" t="s">
        <v>15</v>
      </c>
      <c r="M272" s="7" t="s">
        <v>16</v>
      </c>
      <c r="N272" s="24"/>
      <c r="P272" s="3" t="s">
        <v>0</v>
      </c>
      <c r="Q272" s="3" t="s">
        <v>56</v>
      </c>
      <c r="R272" s="3" t="s">
        <v>46</v>
      </c>
      <c r="S272" s="3" t="s">
        <v>47</v>
      </c>
      <c r="T272" s="3" t="s">
        <v>1</v>
      </c>
      <c r="U272" s="3" t="s">
        <v>48</v>
      </c>
      <c r="W272" s="3" t="s">
        <v>2</v>
      </c>
      <c r="X272" s="3" t="s">
        <v>49</v>
      </c>
      <c r="Y272" s="3" t="s">
        <v>50</v>
      </c>
      <c r="Z272" s="3" t="s">
        <v>51</v>
      </c>
      <c r="AA272" s="3" t="s">
        <v>3</v>
      </c>
      <c r="AB272" s="3" t="s">
        <v>44</v>
      </c>
      <c r="AC272" s="3" t="s">
        <v>45</v>
      </c>
    </row>
    <row r="273" spans="1:29" x14ac:dyDescent="0.25">
      <c r="A273" s="3" t="str">
        <f>P273</f>
        <v>54 Goomalibee Street</v>
      </c>
      <c r="B273" s="3" t="str">
        <f>W273</f>
        <v>2 HRV engine Lwpm</v>
      </c>
      <c r="C273" s="3">
        <f>AA273</f>
        <v>31.9</v>
      </c>
      <c r="D273" s="3">
        <v>2</v>
      </c>
      <c r="E273" s="3">
        <v>2</v>
      </c>
      <c r="F273" s="3">
        <v>2</v>
      </c>
      <c r="H273" s="1">
        <f>$C273+D273</f>
        <v>33.9</v>
      </c>
      <c r="I273" s="2">
        <f t="shared" ref="I273:I277" si="146">$C273+E273</f>
        <v>33.9</v>
      </c>
      <c r="J273" s="2"/>
      <c r="K273" s="9"/>
      <c r="L273" s="9"/>
      <c r="M273" s="9"/>
      <c r="N273" s="10"/>
      <c r="P273" s="3" t="s">
        <v>40</v>
      </c>
      <c r="Q273" s="3">
        <v>162</v>
      </c>
      <c r="R273" s="3" t="s">
        <v>52</v>
      </c>
      <c r="T273" s="3">
        <v>46.2</v>
      </c>
      <c r="U273" s="3">
        <v>68.099999999999994</v>
      </c>
      <c r="W273" s="3" t="s">
        <v>4</v>
      </c>
      <c r="X273" s="3" t="s">
        <v>53</v>
      </c>
      <c r="Y273" s="3" t="s">
        <v>54</v>
      </c>
      <c r="AA273" s="3">
        <v>31.9</v>
      </c>
      <c r="AB273" s="3">
        <v>63.4</v>
      </c>
      <c r="AC273" s="3">
        <v>0</v>
      </c>
    </row>
    <row r="274" spans="1:29" x14ac:dyDescent="0.25">
      <c r="B274" s="3" t="str">
        <f t="shared" ref="B274:B283" si="147">W274</f>
        <v>2 HRV exhaust Lwpm</v>
      </c>
      <c r="C274" s="3">
        <f t="shared" ref="C274:C283" si="148">AA274</f>
        <v>24.9</v>
      </c>
      <c r="D274" s="3">
        <v>2</v>
      </c>
      <c r="E274" s="3">
        <v>2</v>
      </c>
      <c r="F274" s="3">
        <v>2</v>
      </c>
      <c r="H274" s="14">
        <f t="shared" ref="H274:H283" si="149">$C274+D274</f>
        <v>26.9</v>
      </c>
      <c r="I274" s="8">
        <f t="shared" si="146"/>
        <v>26.9</v>
      </c>
      <c r="J274" s="8"/>
      <c r="K274" s="8"/>
      <c r="L274" s="8"/>
      <c r="M274" s="8"/>
      <c r="N274" s="15"/>
      <c r="W274" s="3" t="s">
        <v>5</v>
      </c>
      <c r="X274" s="3" t="s">
        <v>53</v>
      </c>
      <c r="Y274" s="3" t="s">
        <v>54</v>
      </c>
      <c r="AA274" s="3">
        <v>24.9</v>
      </c>
      <c r="AC274" s="3">
        <v>0</v>
      </c>
    </row>
    <row r="275" spans="1:29" x14ac:dyDescent="0.25">
      <c r="B275" s="3" t="str">
        <f t="shared" si="147"/>
        <v>2 LRV engine Lwpm</v>
      </c>
      <c r="C275" s="3">
        <f t="shared" si="148"/>
        <v>22.9</v>
      </c>
      <c r="D275" s="3">
        <v>2</v>
      </c>
      <c r="E275" s="3">
        <v>2</v>
      </c>
      <c r="F275" s="3">
        <v>2</v>
      </c>
      <c r="H275" s="14">
        <f t="shared" si="149"/>
        <v>24.9</v>
      </c>
      <c r="I275" s="8">
        <f t="shared" si="146"/>
        <v>24.9</v>
      </c>
      <c r="J275" s="8">
        <f t="shared" ref="J275" si="150">$C275+F275</f>
        <v>24.9</v>
      </c>
      <c r="N275" s="25"/>
      <c r="W275" s="3" t="s">
        <v>6</v>
      </c>
      <c r="X275" s="3" t="s">
        <v>53</v>
      </c>
      <c r="Y275" s="3" t="s">
        <v>54</v>
      </c>
      <c r="AA275" s="3">
        <v>22.9</v>
      </c>
      <c r="AB275" s="3">
        <v>47.2</v>
      </c>
      <c r="AC275" s="3">
        <v>0</v>
      </c>
    </row>
    <row r="276" spans="1:29" x14ac:dyDescent="0.25">
      <c r="B276" s="3" t="str">
        <f t="shared" si="147"/>
        <v>2 MRV Engine Lwpm</v>
      </c>
      <c r="C276" s="3">
        <f t="shared" si="148"/>
        <v>29.8</v>
      </c>
      <c r="D276" s="3">
        <v>2</v>
      </c>
      <c r="E276" s="3">
        <v>2</v>
      </c>
      <c r="F276" s="3">
        <v>2</v>
      </c>
      <c r="H276" s="14">
        <f t="shared" si="149"/>
        <v>31.8</v>
      </c>
      <c r="I276" s="8">
        <f t="shared" si="146"/>
        <v>31.8</v>
      </c>
      <c r="J276" s="8"/>
      <c r="N276" s="15"/>
      <c r="W276" s="3" t="s">
        <v>7</v>
      </c>
      <c r="X276" s="3" t="s">
        <v>53</v>
      </c>
      <c r="Y276" s="3" t="s">
        <v>54</v>
      </c>
      <c r="AA276" s="3">
        <v>29.8</v>
      </c>
      <c r="AB276" s="3">
        <v>61.4</v>
      </c>
      <c r="AC276" s="3">
        <v>0</v>
      </c>
    </row>
    <row r="277" spans="1:29" x14ac:dyDescent="0.25">
      <c r="B277" s="3" t="str">
        <f t="shared" si="147"/>
        <v>2 MRV Exhaust Lwpm</v>
      </c>
      <c r="C277" s="3">
        <f t="shared" si="148"/>
        <v>22.9</v>
      </c>
      <c r="D277" s="3">
        <v>2</v>
      </c>
      <c r="E277" s="3">
        <v>2</v>
      </c>
      <c r="F277" s="3">
        <v>2</v>
      </c>
      <c r="H277" s="11">
        <f t="shared" si="149"/>
        <v>24.9</v>
      </c>
      <c r="I277" s="12">
        <f t="shared" si="146"/>
        <v>24.9</v>
      </c>
      <c r="J277" s="12"/>
      <c r="K277" s="12">
        <f>[1]!dbadd(H273:H277)</f>
        <v>37.055308596208036</v>
      </c>
      <c r="L277" s="12">
        <f>[1]!dbadd(I273:I277)</f>
        <v>37.055308596208036</v>
      </c>
      <c r="M277" s="12">
        <f>[1]!dbadd(J273:J277)</f>
        <v>24.899999999999991</v>
      </c>
      <c r="N277" s="13" t="s">
        <v>17</v>
      </c>
      <c r="W277" s="3" t="s">
        <v>8</v>
      </c>
      <c r="X277" s="3" t="s">
        <v>53</v>
      </c>
      <c r="Y277" s="3" t="s">
        <v>54</v>
      </c>
      <c r="AA277" s="3">
        <v>22.9</v>
      </c>
      <c r="AC277" s="3">
        <v>0</v>
      </c>
    </row>
    <row r="278" spans="1:29" x14ac:dyDescent="0.25">
      <c r="B278" s="3" t="str">
        <f t="shared" si="147"/>
        <v>2 Semi-Trailer Engine Lwpm</v>
      </c>
      <c r="C278" s="3">
        <f t="shared" si="148"/>
        <v>38.6</v>
      </c>
      <c r="D278" s="3">
        <v>2</v>
      </c>
      <c r="E278" s="3">
        <v>2</v>
      </c>
      <c r="F278" s="3">
        <v>2</v>
      </c>
      <c r="H278" s="14">
        <f t="shared" si="149"/>
        <v>40.6</v>
      </c>
      <c r="I278" s="8"/>
      <c r="J278" s="8"/>
      <c r="N278" s="16"/>
      <c r="W278" s="3" t="s">
        <v>23</v>
      </c>
      <c r="X278" s="3" t="s">
        <v>53</v>
      </c>
      <c r="Y278" s="3" t="s">
        <v>54</v>
      </c>
      <c r="AA278" s="3">
        <v>38.6</v>
      </c>
      <c r="AB278" s="3">
        <v>68.099999999999994</v>
      </c>
      <c r="AC278" s="3">
        <v>0</v>
      </c>
    </row>
    <row r="279" spans="1:29" x14ac:dyDescent="0.25">
      <c r="B279" s="3" t="str">
        <f t="shared" si="147"/>
        <v>2 Semi Trailer Exhaust Lwpm</v>
      </c>
      <c r="C279" s="3">
        <f t="shared" si="148"/>
        <v>31.2</v>
      </c>
      <c r="D279" s="3">
        <v>2</v>
      </c>
      <c r="E279" s="3">
        <v>2</v>
      </c>
      <c r="F279" s="3">
        <v>2</v>
      </c>
      <c r="H279" s="11">
        <f t="shared" si="149"/>
        <v>33.200000000000003</v>
      </c>
      <c r="I279" s="12"/>
      <c r="J279" s="12"/>
      <c r="K279" s="12">
        <f>[1]!dbadd(H278:H279)</f>
        <v>41.32606485250907</v>
      </c>
      <c r="L279" s="12">
        <f>[1]!dbadd(I278:I279)</f>
        <v>0</v>
      </c>
      <c r="M279" s="12">
        <f>[1]!dbadd(J278:J279)</f>
        <v>0</v>
      </c>
      <c r="N279" s="13" t="s">
        <v>42</v>
      </c>
      <c r="W279" s="3" t="s">
        <v>24</v>
      </c>
      <c r="X279" s="3" t="s">
        <v>53</v>
      </c>
      <c r="Y279" s="3" t="s">
        <v>54</v>
      </c>
      <c r="AA279" s="3">
        <v>31.2</v>
      </c>
      <c r="AC279" s="3">
        <v>0</v>
      </c>
    </row>
    <row r="280" spans="1:29" x14ac:dyDescent="0.25">
      <c r="B280" s="3" t="str">
        <f t="shared" si="147"/>
        <v>3 Bin Emptying (Regular)</v>
      </c>
      <c r="C280" s="3">
        <f t="shared" si="148"/>
        <v>44.3</v>
      </c>
      <c r="D280" s="8">
        <f>10*LOG(1/30)</f>
        <v>-14.771212547196624</v>
      </c>
      <c r="E280" s="8">
        <f>10*LOG(1/30)</f>
        <v>-14.771212547196624</v>
      </c>
      <c r="F280" s="8">
        <f>10*LOG(1/30)</f>
        <v>-14.771212547196624</v>
      </c>
      <c r="H280" s="1">
        <f t="shared" si="149"/>
        <v>29.528787452803371</v>
      </c>
      <c r="I280" s="8"/>
      <c r="J280" s="2"/>
      <c r="K280" s="9"/>
      <c r="L280" s="9"/>
      <c r="M280" s="9"/>
      <c r="N280" s="10"/>
      <c r="W280" s="3" t="s">
        <v>25</v>
      </c>
      <c r="X280" s="3" t="s">
        <v>53</v>
      </c>
      <c r="Y280" s="3" t="s">
        <v>55</v>
      </c>
      <c r="AA280" s="3">
        <v>44.3</v>
      </c>
      <c r="AC280" s="3">
        <v>0</v>
      </c>
    </row>
    <row r="281" spans="1:29" x14ac:dyDescent="0.25">
      <c r="B281" s="3" t="str">
        <f t="shared" si="147"/>
        <v>3 Garbage truck engine Lwpm</v>
      </c>
      <c r="C281" s="3">
        <f t="shared" si="148"/>
        <v>34.1</v>
      </c>
      <c r="D281" s="3">
        <v>2</v>
      </c>
      <c r="E281" s="3">
        <v>2</v>
      </c>
      <c r="F281" s="3">
        <v>2</v>
      </c>
      <c r="H281" s="14">
        <f t="shared" si="149"/>
        <v>36.1</v>
      </c>
      <c r="I281" s="8"/>
      <c r="J281" s="8"/>
      <c r="N281" s="16"/>
      <c r="W281" s="3" t="s">
        <v>9</v>
      </c>
      <c r="X281" s="3" t="s">
        <v>53</v>
      </c>
      <c r="Y281" s="3" t="s">
        <v>54</v>
      </c>
      <c r="AA281" s="3">
        <v>34.1</v>
      </c>
      <c r="AB281" s="3">
        <v>67.3</v>
      </c>
      <c r="AC281" s="3">
        <v>0</v>
      </c>
    </row>
    <row r="282" spans="1:29" x14ac:dyDescent="0.25">
      <c r="B282" s="3" t="str">
        <f t="shared" si="147"/>
        <v>3 Garbage truck exhaust Lwpm</v>
      </c>
      <c r="C282" s="3">
        <f t="shared" si="148"/>
        <v>27.4</v>
      </c>
      <c r="D282" s="3">
        <v>2</v>
      </c>
      <c r="E282" s="3">
        <v>2</v>
      </c>
      <c r="F282" s="3">
        <v>2</v>
      </c>
      <c r="H282" s="11">
        <f t="shared" si="149"/>
        <v>29.4</v>
      </c>
      <c r="I282" s="12"/>
      <c r="J282" s="12"/>
      <c r="K282" s="12">
        <f>[1]!dbadd(H280:H282)</f>
        <v>37.665574368543361</v>
      </c>
      <c r="L282" s="12">
        <f>[1]!dbadd(I280:I282)</f>
        <v>0</v>
      </c>
      <c r="M282" s="12">
        <f>[1]!dbadd(J280:J282)</f>
        <v>0</v>
      </c>
      <c r="N282" s="17" t="s">
        <v>18</v>
      </c>
      <c r="W282" s="3" t="s">
        <v>10</v>
      </c>
      <c r="X282" s="3" t="s">
        <v>53</v>
      </c>
      <c r="Y282" s="3" t="s">
        <v>54</v>
      </c>
      <c r="AA282" s="3">
        <v>27.4</v>
      </c>
      <c r="AC282" s="3">
        <v>0</v>
      </c>
    </row>
    <row r="283" spans="1:29" x14ac:dyDescent="0.25">
      <c r="B283" s="3" t="str">
        <f t="shared" si="147"/>
        <v>4 Tyre Inflator  Leq</v>
      </c>
      <c r="C283" s="3">
        <f t="shared" si="148"/>
        <v>25.5</v>
      </c>
      <c r="D283" s="5">
        <f>10*LOG(7/30)</f>
        <v>-6.3202321470540559</v>
      </c>
      <c r="E283" s="5">
        <f>10*LOG(7/30)</f>
        <v>-6.3202321470540559</v>
      </c>
      <c r="F283" s="5">
        <f>10*LOG(5/30)</f>
        <v>-7.7815125038364368</v>
      </c>
      <c r="H283" s="26">
        <f t="shared" si="149"/>
        <v>19.179767852945943</v>
      </c>
      <c r="I283" s="27">
        <f t="shared" ref="I283" si="151">$C283+E283</f>
        <v>19.179767852945943</v>
      </c>
      <c r="J283" s="27">
        <f t="shared" ref="J283" si="152">$C283+F283</f>
        <v>17.718487496163561</v>
      </c>
      <c r="K283" s="27">
        <f>H283</f>
        <v>19.179767852945943</v>
      </c>
      <c r="L283" s="27">
        <f t="shared" ref="L283" si="153">I283</f>
        <v>19.179767852945943</v>
      </c>
      <c r="M283" s="27">
        <f t="shared" ref="M283" si="154">J283</f>
        <v>17.718487496163561</v>
      </c>
      <c r="N283" s="28" t="s">
        <v>43</v>
      </c>
      <c r="W283" s="3" t="s">
        <v>26</v>
      </c>
      <c r="X283" s="3" t="s">
        <v>53</v>
      </c>
      <c r="Y283" s="3" t="s">
        <v>55</v>
      </c>
      <c r="AA283" s="3">
        <v>25.5</v>
      </c>
      <c r="AC283" s="3">
        <v>0</v>
      </c>
    </row>
    <row r="284" spans="1:29" x14ac:dyDescent="0.25">
      <c r="H284" s="14"/>
      <c r="I284" s="8"/>
      <c r="J284" s="8"/>
      <c r="K284" s="29">
        <v>34</v>
      </c>
      <c r="L284" s="29">
        <v>34</v>
      </c>
      <c r="M284" s="29">
        <v>34</v>
      </c>
      <c r="N284" s="30" t="s">
        <v>19</v>
      </c>
    </row>
    <row r="285" spans="1:29" x14ac:dyDescent="0.25">
      <c r="C285" s="4">
        <f>[1]!dbadd(C273:C284)</f>
        <v>46.248544723712193</v>
      </c>
      <c r="G285" s="18"/>
      <c r="H285" s="19">
        <f>[1]!dbadd(H273:H284)</f>
        <v>43.90434759659292</v>
      </c>
      <c r="I285" s="19">
        <f>[1]!dbadd(I273:I284)</f>
        <v>37.125569295162293</v>
      </c>
      <c r="J285" s="19">
        <f>[1]!dbadd(J273:J284)</f>
        <v>25.660426270050106</v>
      </c>
      <c r="K285" s="19">
        <f>[1]!dbadd(K273:K284)</f>
        <v>44.327057700577271</v>
      </c>
      <c r="L285" s="19">
        <f>[1]!dbadd(L273:L284)</f>
        <v>38.849529888992087</v>
      </c>
      <c r="M285" s="20">
        <f>[1]!dbadd(M273:M284)</f>
        <v>34.597017430213974</v>
      </c>
    </row>
    <row r="286" spans="1:29" x14ac:dyDescent="0.25">
      <c r="G286" s="21" t="s">
        <v>20</v>
      </c>
      <c r="H286" s="31">
        <v>49</v>
      </c>
      <c r="I286" s="31">
        <v>43</v>
      </c>
      <c r="J286" s="31">
        <v>37</v>
      </c>
      <c r="K286" s="31">
        <v>49</v>
      </c>
      <c r="L286" s="31">
        <v>43</v>
      </c>
      <c r="M286" s="22">
        <v>37</v>
      </c>
    </row>
    <row r="287" spans="1:29" x14ac:dyDescent="0.25">
      <c r="G287" s="23" t="s">
        <v>21</v>
      </c>
      <c r="H287" s="12">
        <f>H286-H285</f>
        <v>5.0956524034070796</v>
      </c>
      <c r="I287" s="12">
        <f t="shared" ref="I287:M287" si="155">I286-I285</f>
        <v>5.8744307048377067</v>
      </c>
      <c r="J287" s="12">
        <f t="shared" si="155"/>
        <v>11.339573729949894</v>
      </c>
      <c r="K287" s="12">
        <f t="shared" si="155"/>
        <v>4.6729422994227292</v>
      </c>
      <c r="L287" s="12">
        <f t="shared" si="155"/>
        <v>4.1504701110079125</v>
      </c>
      <c r="M287" s="13">
        <f t="shared" si="155"/>
        <v>2.4029825697860261</v>
      </c>
    </row>
    <row r="289" spans="1:14" x14ac:dyDescent="0.25">
      <c r="H289" s="8"/>
      <c r="I289" s="8"/>
      <c r="J289" s="8"/>
    </row>
    <row r="290" spans="1:14" x14ac:dyDescent="0.25">
      <c r="A290" s="6"/>
      <c r="B290" s="6"/>
      <c r="C290" s="6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24"/>
    </row>
    <row r="291" spans="1:14" x14ac:dyDescent="0.25">
      <c r="H291" s="1"/>
      <c r="I291" s="2"/>
      <c r="J291" s="2"/>
      <c r="K291" s="9"/>
      <c r="L291" s="9"/>
      <c r="M291" s="9"/>
      <c r="N291" s="10"/>
    </row>
    <row r="292" spans="1:14" x14ac:dyDescent="0.25">
      <c r="H292" s="14"/>
      <c r="I292" s="8"/>
      <c r="J292" s="8"/>
      <c r="K292" s="8"/>
      <c r="L292" s="8"/>
      <c r="M292" s="8"/>
      <c r="N292" s="15"/>
    </row>
    <row r="293" spans="1:14" x14ac:dyDescent="0.25">
      <c r="H293" s="14"/>
      <c r="I293" s="8"/>
      <c r="J293" s="8"/>
      <c r="N293" s="25"/>
    </row>
    <row r="294" spans="1:14" x14ac:dyDescent="0.25">
      <c r="H294" s="14"/>
      <c r="I294" s="8"/>
      <c r="J294" s="8"/>
      <c r="N294" s="15"/>
    </row>
    <row r="295" spans="1:14" x14ac:dyDescent="0.25">
      <c r="H295" s="11"/>
      <c r="I295" s="12"/>
      <c r="J295" s="12"/>
      <c r="K295" s="12"/>
      <c r="L295" s="12"/>
      <c r="M295" s="12"/>
      <c r="N295" s="13"/>
    </row>
    <row r="296" spans="1:14" x14ac:dyDescent="0.25">
      <c r="H296" s="14"/>
      <c r="I296" s="8"/>
      <c r="J296" s="8"/>
      <c r="N296" s="16"/>
    </row>
    <row r="297" spans="1:14" x14ac:dyDescent="0.25">
      <c r="H297" s="11"/>
      <c r="I297" s="12"/>
      <c r="J297" s="12"/>
      <c r="K297" s="12"/>
      <c r="L297" s="12"/>
      <c r="M297" s="12"/>
      <c r="N297" s="13"/>
    </row>
    <row r="298" spans="1:14" x14ac:dyDescent="0.25">
      <c r="D298" s="8"/>
      <c r="E298" s="8"/>
      <c r="F298" s="8"/>
      <c r="H298" s="1"/>
      <c r="I298" s="8"/>
      <c r="J298" s="2"/>
      <c r="K298" s="9"/>
      <c r="L298" s="9"/>
      <c r="M298" s="9"/>
      <c r="N298" s="10"/>
    </row>
    <row r="299" spans="1:14" x14ac:dyDescent="0.25">
      <c r="H299" s="14"/>
      <c r="I299" s="8"/>
      <c r="J299" s="8"/>
      <c r="N299" s="16"/>
    </row>
    <row r="300" spans="1:14" x14ac:dyDescent="0.25">
      <c r="H300" s="11"/>
      <c r="I300" s="12"/>
      <c r="J300" s="12"/>
      <c r="K300" s="12"/>
      <c r="L300" s="12"/>
      <c r="M300" s="12"/>
      <c r="N300" s="17"/>
    </row>
    <row r="301" spans="1:14" x14ac:dyDescent="0.25">
      <c r="D301" s="5"/>
      <c r="E301" s="5"/>
      <c r="F301" s="5"/>
      <c r="H301" s="26"/>
      <c r="I301" s="27"/>
      <c r="J301" s="27"/>
      <c r="K301" s="27"/>
      <c r="L301" s="27"/>
      <c r="M301" s="27"/>
      <c r="N301" s="28"/>
    </row>
    <row r="302" spans="1:14" x14ac:dyDescent="0.25">
      <c r="H302" s="14"/>
      <c r="I302" s="8"/>
      <c r="J302" s="8"/>
      <c r="K302" s="29"/>
      <c r="L302" s="29"/>
      <c r="M302" s="29"/>
      <c r="N302" s="30"/>
    </row>
    <row r="303" spans="1:14" x14ac:dyDescent="0.25">
      <c r="C303" s="4"/>
      <c r="G303" s="18"/>
      <c r="H303" s="19"/>
      <c r="I303" s="19"/>
      <c r="J303" s="19"/>
      <c r="K303" s="19"/>
      <c r="L303" s="19"/>
      <c r="M303" s="20"/>
    </row>
    <row r="304" spans="1:14" x14ac:dyDescent="0.25">
      <c r="G304" s="21"/>
      <c r="H304" s="31"/>
      <c r="I304" s="31"/>
      <c r="J304" s="31"/>
      <c r="K304" s="31"/>
      <c r="L304" s="31"/>
      <c r="M304" s="22"/>
    </row>
    <row r="305" spans="1:14" x14ac:dyDescent="0.25">
      <c r="G305" s="23"/>
      <c r="H305" s="12"/>
      <c r="I305" s="12"/>
      <c r="J305" s="12"/>
      <c r="K305" s="12"/>
      <c r="L305" s="12"/>
      <c r="M305" s="13"/>
    </row>
    <row r="307" spans="1:14" x14ac:dyDescent="0.25">
      <c r="H307" s="8"/>
      <c r="I307" s="8"/>
      <c r="J307" s="8"/>
    </row>
    <row r="308" spans="1:14" x14ac:dyDescent="0.25">
      <c r="A308" s="6"/>
      <c r="B308" s="6"/>
      <c r="C308" s="6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24"/>
    </row>
    <row r="309" spans="1:14" x14ac:dyDescent="0.25">
      <c r="H309" s="1"/>
      <c r="I309" s="2"/>
      <c r="J309" s="2"/>
      <c r="K309" s="9"/>
      <c r="L309" s="9"/>
      <c r="M309" s="9"/>
      <c r="N309" s="10"/>
    </row>
    <row r="310" spans="1:14" x14ac:dyDescent="0.25">
      <c r="H310" s="14"/>
      <c r="I310" s="8"/>
      <c r="J310" s="8"/>
      <c r="K310" s="8"/>
      <c r="L310" s="8"/>
      <c r="M310" s="8"/>
      <c r="N310" s="15"/>
    </row>
    <row r="311" spans="1:14" x14ac:dyDescent="0.25">
      <c r="H311" s="14"/>
      <c r="I311" s="8"/>
      <c r="J311" s="8"/>
      <c r="N311" s="25"/>
    </row>
    <row r="312" spans="1:14" x14ac:dyDescent="0.25">
      <c r="H312" s="14"/>
      <c r="I312" s="8"/>
      <c r="J312" s="8"/>
      <c r="N312" s="15"/>
    </row>
    <row r="313" spans="1:14" x14ac:dyDescent="0.25">
      <c r="H313" s="11"/>
      <c r="I313" s="12"/>
      <c r="J313" s="12"/>
      <c r="K313" s="12"/>
      <c r="L313" s="12"/>
      <c r="M313" s="12"/>
      <c r="N313" s="13"/>
    </row>
    <row r="314" spans="1:14" x14ac:dyDescent="0.25">
      <c r="H314" s="14"/>
      <c r="I314" s="8"/>
      <c r="J314" s="8"/>
      <c r="N314" s="16"/>
    </row>
    <row r="315" spans="1:14" x14ac:dyDescent="0.25">
      <c r="H315" s="11"/>
      <c r="I315" s="12"/>
      <c r="J315" s="12"/>
      <c r="K315" s="12"/>
      <c r="L315" s="12"/>
      <c r="M315" s="12"/>
      <c r="N315" s="13"/>
    </row>
    <row r="316" spans="1:14" x14ac:dyDescent="0.25">
      <c r="D316" s="8"/>
      <c r="E316" s="8"/>
      <c r="F316" s="8"/>
      <c r="H316" s="1"/>
      <c r="I316" s="8"/>
      <c r="J316" s="2"/>
      <c r="K316" s="9"/>
      <c r="L316" s="9"/>
      <c r="M316" s="9"/>
      <c r="N316" s="10"/>
    </row>
    <row r="317" spans="1:14" x14ac:dyDescent="0.25">
      <c r="H317" s="14"/>
      <c r="I317" s="8"/>
      <c r="J317" s="8"/>
      <c r="N317" s="16"/>
    </row>
    <row r="318" spans="1:14" x14ac:dyDescent="0.25">
      <c r="H318" s="11"/>
      <c r="I318" s="12"/>
      <c r="J318" s="12"/>
      <c r="K318" s="12"/>
      <c r="L318" s="12"/>
      <c r="M318" s="12"/>
      <c r="N318" s="17"/>
    </row>
    <row r="319" spans="1:14" x14ac:dyDescent="0.25">
      <c r="D319" s="5"/>
      <c r="E319" s="5"/>
      <c r="F319" s="5"/>
      <c r="H319" s="26"/>
      <c r="I319" s="27"/>
      <c r="J319" s="27"/>
      <c r="K319" s="27"/>
      <c r="L319" s="27"/>
      <c r="M319" s="27"/>
      <c r="N319" s="28"/>
    </row>
    <row r="320" spans="1:14" x14ac:dyDescent="0.25">
      <c r="H320" s="14"/>
      <c r="I320" s="8"/>
      <c r="J320" s="8"/>
      <c r="K320" s="29"/>
      <c r="L320" s="29"/>
      <c r="M320" s="29"/>
      <c r="N320" s="30"/>
    </row>
    <row r="321" spans="1:14" x14ac:dyDescent="0.25">
      <c r="C321" s="4"/>
      <c r="G321" s="18"/>
      <c r="H321" s="19"/>
      <c r="I321" s="19"/>
      <c r="J321" s="19"/>
      <c r="K321" s="19"/>
      <c r="L321" s="19"/>
      <c r="M321" s="20"/>
    </row>
    <row r="322" spans="1:14" x14ac:dyDescent="0.25">
      <c r="G322" s="21"/>
      <c r="H322" s="31"/>
      <c r="I322" s="31"/>
      <c r="J322" s="31"/>
      <c r="K322" s="31"/>
      <c r="L322" s="31"/>
      <c r="M322" s="22"/>
    </row>
    <row r="323" spans="1:14" x14ac:dyDescent="0.25">
      <c r="G323" s="23"/>
      <c r="H323" s="12"/>
      <c r="I323" s="12"/>
      <c r="J323" s="12"/>
      <c r="K323" s="12"/>
      <c r="L323" s="12"/>
      <c r="M323" s="13"/>
    </row>
    <row r="325" spans="1:14" x14ac:dyDescent="0.25">
      <c r="H325" s="8"/>
      <c r="I325" s="8"/>
      <c r="J325" s="8"/>
    </row>
    <row r="326" spans="1:14" x14ac:dyDescent="0.25">
      <c r="A326" s="6"/>
      <c r="B326" s="6"/>
      <c r="C326" s="6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24"/>
    </row>
    <row r="327" spans="1:14" x14ac:dyDescent="0.25">
      <c r="H327" s="1"/>
      <c r="I327" s="2"/>
      <c r="J327" s="2"/>
      <c r="K327" s="9"/>
      <c r="L327" s="9"/>
      <c r="M327" s="9"/>
      <c r="N327" s="10"/>
    </row>
    <row r="328" spans="1:14" x14ac:dyDescent="0.25">
      <c r="H328" s="14"/>
      <c r="I328" s="8"/>
      <c r="J328" s="8"/>
      <c r="K328" s="8"/>
      <c r="L328" s="8"/>
      <c r="M328" s="8"/>
      <c r="N328" s="15"/>
    </row>
    <row r="329" spans="1:14" x14ac:dyDescent="0.25">
      <c r="H329" s="14"/>
      <c r="I329" s="8"/>
      <c r="J329" s="8"/>
      <c r="N329" s="25"/>
    </row>
    <row r="330" spans="1:14" x14ac:dyDescent="0.25">
      <c r="H330" s="14"/>
      <c r="I330" s="8"/>
      <c r="J330" s="8"/>
      <c r="N330" s="15"/>
    </row>
    <row r="331" spans="1:14" x14ac:dyDescent="0.25">
      <c r="H331" s="11"/>
      <c r="I331" s="12"/>
      <c r="J331" s="12"/>
      <c r="K331" s="12"/>
      <c r="L331" s="12"/>
      <c r="M331" s="12"/>
      <c r="N331" s="13"/>
    </row>
    <row r="332" spans="1:14" x14ac:dyDescent="0.25">
      <c r="H332" s="14"/>
      <c r="I332" s="8"/>
      <c r="J332" s="8"/>
      <c r="N332" s="16"/>
    </row>
    <row r="333" spans="1:14" x14ac:dyDescent="0.25">
      <c r="H333" s="11"/>
      <c r="I333" s="12"/>
      <c r="J333" s="12"/>
      <c r="K333" s="12"/>
      <c r="L333" s="12"/>
      <c r="M333" s="12"/>
      <c r="N333" s="13"/>
    </row>
    <row r="334" spans="1:14" x14ac:dyDescent="0.25">
      <c r="D334" s="8"/>
      <c r="E334" s="8"/>
      <c r="F334" s="8"/>
      <c r="H334" s="1"/>
      <c r="I334" s="8"/>
      <c r="J334" s="2"/>
      <c r="K334" s="9"/>
      <c r="L334" s="9"/>
      <c r="M334" s="9"/>
      <c r="N334" s="10"/>
    </row>
    <row r="335" spans="1:14" x14ac:dyDescent="0.25">
      <c r="H335" s="14"/>
      <c r="I335" s="8"/>
      <c r="J335" s="8"/>
      <c r="N335" s="16"/>
    </row>
    <row r="336" spans="1:14" x14ac:dyDescent="0.25">
      <c r="H336" s="11"/>
      <c r="I336" s="12"/>
      <c r="J336" s="12"/>
      <c r="K336" s="12"/>
      <c r="L336" s="12"/>
      <c r="M336" s="12"/>
      <c r="N336" s="17"/>
    </row>
    <row r="337" spans="1:14" x14ac:dyDescent="0.25">
      <c r="D337" s="5"/>
      <c r="E337" s="5"/>
      <c r="F337" s="5"/>
      <c r="H337" s="26"/>
      <c r="I337" s="27"/>
      <c r="J337" s="27"/>
      <c r="K337" s="27"/>
      <c r="L337" s="27"/>
      <c r="M337" s="27"/>
      <c r="N337" s="28"/>
    </row>
    <row r="338" spans="1:14" x14ac:dyDescent="0.25">
      <c r="H338" s="14"/>
      <c r="I338" s="8"/>
      <c r="J338" s="8"/>
      <c r="K338" s="29"/>
      <c r="L338" s="29"/>
      <c r="M338" s="29"/>
      <c r="N338" s="30"/>
    </row>
    <row r="339" spans="1:14" x14ac:dyDescent="0.25">
      <c r="C339" s="4"/>
      <c r="G339" s="18"/>
      <c r="H339" s="19"/>
      <c r="I339" s="19"/>
      <c r="J339" s="19"/>
      <c r="K339" s="19"/>
      <c r="L339" s="19"/>
      <c r="M339" s="20"/>
    </row>
    <row r="340" spans="1:14" x14ac:dyDescent="0.25">
      <c r="G340" s="21"/>
      <c r="H340" s="31"/>
      <c r="I340" s="31"/>
      <c r="J340" s="31"/>
      <c r="K340" s="31"/>
      <c r="L340" s="31"/>
      <c r="M340" s="22"/>
    </row>
    <row r="341" spans="1:14" x14ac:dyDescent="0.25">
      <c r="G341" s="23"/>
      <c r="H341" s="12"/>
      <c r="I341" s="12"/>
      <c r="J341" s="12"/>
      <c r="K341" s="12"/>
      <c r="L341" s="12"/>
      <c r="M341" s="13"/>
    </row>
    <row r="343" spans="1:14" x14ac:dyDescent="0.25">
      <c r="H343" s="8"/>
      <c r="I343" s="8"/>
      <c r="J343" s="8"/>
    </row>
    <row r="344" spans="1:14" x14ac:dyDescent="0.25">
      <c r="A344" s="6"/>
      <c r="B344" s="6"/>
      <c r="C344" s="6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24"/>
    </row>
    <row r="345" spans="1:14" x14ac:dyDescent="0.25">
      <c r="H345" s="1"/>
      <c r="I345" s="2"/>
      <c r="J345" s="2"/>
      <c r="K345" s="9"/>
      <c r="L345" s="9"/>
      <c r="M345" s="9"/>
      <c r="N345" s="10"/>
    </row>
    <row r="346" spans="1:14" x14ac:dyDescent="0.25">
      <c r="H346" s="14"/>
      <c r="I346" s="8"/>
      <c r="J346" s="8"/>
      <c r="K346" s="8"/>
      <c r="L346" s="8"/>
      <c r="M346" s="8"/>
      <c r="N346" s="15"/>
    </row>
    <row r="347" spans="1:14" x14ac:dyDescent="0.25">
      <c r="H347" s="14"/>
      <c r="I347" s="8"/>
      <c r="J347" s="8"/>
      <c r="N347" s="25"/>
    </row>
    <row r="348" spans="1:14" x14ac:dyDescent="0.25">
      <c r="H348" s="14"/>
      <c r="I348" s="8"/>
      <c r="J348" s="8"/>
      <c r="N348" s="15"/>
    </row>
    <row r="349" spans="1:14" x14ac:dyDescent="0.25">
      <c r="H349" s="11"/>
      <c r="I349" s="12"/>
      <c r="J349" s="12"/>
      <c r="K349" s="12"/>
      <c r="L349" s="12"/>
      <c r="M349" s="12"/>
      <c r="N349" s="13"/>
    </row>
    <row r="350" spans="1:14" x14ac:dyDescent="0.25">
      <c r="H350" s="14"/>
      <c r="I350" s="8"/>
      <c r="J350" s="8"/>
      <c r="N350" s="16"/>
    </row>
    <row r="351" spans="1:14" x14ac:dyDescent="0.25">
      <c r="H351" s="11"/>
      <c r="I351" s="12"/>
      <c r="J351" s="12"/>
      <c r="K351" s="12"/>
      <c r="L351" s="12"/>
      <c r="M351" s="12"/>
      <c r="N351" s="13"/>
    </row>
    <row r="352" spans="1:14" x14ac:dyDescent="0.25">
      <c r="D352" s="8"/>
      <c r="E352" s="8"/>
      <c r="F352" s="8"/>
      <c r="H352" s="1"/>
      <c r="I352" s="8"/>
      <c r="J352" s="2"/>
      <c r="K352" s="9"/>
      <c r="L352" s="9"/>
      <c r="M352" s="9"/>
      <c r="N352" s="10"/>
    </row>
    <row r="353" spans="1:14" x14ac:dyDescent="0.25">
      <c r="H353" s="14"/>
      <c r="I353" s="8"/>
      <c r="J353" s="8"/>
      <c r="N353" s="16"/>
    </row>
    <row r="354" spans="1:14" x14ac:dyDescent="0.25">
      <c r="H354" s="11"/>
      <c r="I354" s="12"/>
      <c r="J354" s="12"/>
      <c r="K354" s="12"/>
      <c r="L354" s="12"/>
      <c r="M354" s="12"/>
      <c r="N354" s="17"/>
    </row>
    <row r="355" spans="1:14" x14ac:dyDescent="0.25">
      <c r="D355" s="5"/>
      <c r="E355" s="5"/>
      <c r="F355" s="5"/>
      <c r="H355" s="26"/>
      <c r="I355" s="27"/>
      <c r="J355" s="27"/>
      <c r="K355" s="27"/>
      <c r="L355" s="27"/>
      <c r="M355" s="27"/>
      <c r="N355" s="28"/>
    </row>
    <row r="356" spans="1:14" x14ac:dyDescent="0.25">
      <c r="H356" s="14"/>
      <c r="I356" s="8"/>
      <c r="J356" s="8"/>
      <c r="K356" s="29"/>
      <c r="L356" s="29"/>
      <c r="M356" s="29"/>
      <c r="N356" s="30"/>
    </row>
    <row r="357" spans="1:14" x14ac:dyDescent="0.25">
      <c r="C357" s="4"/>
      <c r="G357" s="18"/>
      <c r="H357" s="19"/>
      <c r="I357" s="19"/>
      <c r="J357" s="19"/>
      <c r="K357" s="19"/>
      <c r="L357" s="19"/>
      <c r="M357" s="20"/>
    </row>
    <row r="358" spans="1:14" x14ac:dyDescent="0.25">
      <c r="G358" s="21"/>
      <c r="H358" s="31"/>
      <c r="I358" s="31"/>
      <c r="J358" s="31"/>
      <c r="K358" s="31"/>
      <c r="L358" s="31"/>
      <c r="M358" s="22"/>
    </row>
    <row r="359" spans="1:14" x14ac:dyDescent="0.25">
      <c r="G359" s="23"/>
      <c r="H359" s="12"/>
      <c r="I359" s="12"/>
      <c r="J359" s="12"/>
      <c r="K359" s="12"/>
      <c r="L359" s="12"/>
      <c r="M359" s="13"/>
    </row>
    <row r="361" spans="1:14" x14ac:dyDescent="0.25">
      <c r="H361" s="8"/>
      <c r="I361" s="8"/>
      <c r="J361" s="8"/>
    </row>
    <row r="362" spans="1:14" x14ac:dyDescent="0.25">
      <c r="A362" s="6"/>
      <c r="B362" s="6"/>
      <c r="C362" s="6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24"/>
    </row>
    <row r="363" spans="1:14" x14ac:dyDescent="0.25">
      <c r="H363" s="1"/>
      <c r="I363" s="2"/>
      <c r="J363" s="2"/>
      <c r="K363" s="9"/>
      <c r="L363" s="9"/>
      <c r="M363" s="9"/>
      <c r="N363" s="10"/>
    </row>
    <row r="364" spans="1:14" x14ac:dyDescent="0.25">
      <c r="H364" s="14"/>
      <c r="I364" s="8"/>
      <c r="J364" s="8"/>
      <c r="K364" s="8"/>
      <c r="L364" s="8"/>
      <c r="M364" s="8"/>
      <c r="N364" s="15"/>
    </row>
    <row r="365" spans="1:14" x14ac:dyDescent="0.25">
      <c r="H365" s="14"/>
      <c r="I365" s="8"/>
      <c r="J365" s="8"/>
      <c r="N365" s="25"/>
    </row>
    <row r="366" spans="1:14" x14ac:dyDescent="0.25">
      <c r="H366" s="14"/>
      <c r="I366" s="8"/>
      <c r="J366" s="8"/>
      <c r="N366" s="15"/>
    </row>
    <row r="367" spans="1:14" x14ac:dyDescent="0.25">
      <c r="H367" s="11"/>
      <c r="I367" s="12"/>
      <c r="J367" s="12"/>
      <c r="K367" s="12"/>
      <c r="L367" s="12"/>
      <c r="M367" s="12"/>
      <c r="N367" s="13"/>
    </row>
    <row r="368" spans="1:14" x14ac:dyDescent="0.25">
      <c r="H368" s="14"/>
      <c r="I368" s="8"/>
      <c r="J368" s="8"/>
      <c r="N368" s="16"/>
    </row>
    <row r="369" spans="1:14" x14ac:dyDescent="0.25">
      <c r="H369" s="11"/>
      <c r="I369" s="12"/>
      <c r="J369" s="12"/>
      <c r="K369" s="12"/>
      <c r="L369" s="12"/>
      <c r="M369" s="12"/>
      <c r="N369" s="13"/>
    </row>
    <row r="370" spans="1:14" x14ac:dyDescent="0.25">
      <c r="D370" s="8"/>
      <c r="E370" s="8"/>
      <c r="F370" s="8"/>
      <c r="H370" s="1"/>
      <c r="I370" s="8"/>
      <c r="J370" s="2"/>
      <c r="K370" s="9"/>
      <c r="L370" s="9"/>
      <c r="M370" s="9"/>
      <c r="N370" s="10"/>
    </row>
    <row r="371" spans="1:14" x14ac:dyDescent="0.25">
      <c r="H371" s="14"/>
      <c r="I371" s="8"/>
      <c r="J371" s="8"/>
      <c r="N371" s="16"/>
    </row>
    <row r="372" spans="1:14" x14ac:dyDescent="0.25">
      <c r="H372" s="11"/>
      <c r="I372" s="12"/>
      <c r="J372" s="12"/>
      <c r="K372" s="12"/>
      <c r="L372" s="12"/>
      <c r="M372" s="12"/>
      <c r="N372" s="17"/>
    </row>
    <row r="373" spans="1:14" x14ac:dyDescent="0.25">
      <c r="D373" s="5"/>
      <c r="E373" s="5"/>
      <c r="F373" s="5"/>
      <c r="H373" s="26"/>
      <c r="I373" s="27"/>
      <c r="J373" s="27"/>
      <c r="K373" s="27"/>
      <c r="L373" s="27"/>
      <c r="M373" s="27"/>
      <c r="N373" s="28"/>
    </row>
    <row r="374" spans="1:14" x14ac:dyDescent="0.25">
      <c r="H374" s="14"/>
      <c r="I374" s="8"/>
      <c r="J374" s="8"/>
      <c r="K374" s="29"/>
      <c r="L374" s="29"/>
      <c r="M374" s="29"/>
      <c r="N374" s="30"/>
    </row>
    <row r="375" spans="1:14" x14ac:dyDescent="0.25">
      <c r="C375" s="4"/>
      <c r="G375" s="18"/>
      <c r="H375" s="19"/>
      <c r="I375" s="19"/>
      <c r="J375" s="19"/>
      <c r="K375" s="19"/>
      <c r="L375" s="19"/>
      <c r="M375" s="20"/>
    </row>
    <row r="376" spans="1:14" x14ac:dyDescent="0.25">
      <c r="G376" s="21"/>
      <c r="H376" s="31"/>
      <c r="I376" s="31"/>
      <c r="J376" s="31"/>
      <c r="K376" s="31"/>
      <c r="L376" s="31"/>
      <c r="M376" s="22"/>
    </row>
    <row r="377" spans="1:14" x14ac:dyDescent="0.25">
      <c r="G377" s="23"/>
      <c r="H377" s="12"/>
      <c r="I377" s="12"/>
      <c r="J377" s="12"/>
      <c r="K377" s="12"/>
      <c r="L377" s="12"/>
      <c r="M377" s="13"/>
    </row>
    <row r="379" spans="1:14" x14ac:dyDescent="0.25">
      <c r="H379" s="8"/>
      <c r="I379" s="8"/>
      <c r="J379" s="8"/>
    </row>
    <row r="380" spans="1:14" x14ac:dyDescent="0.25">
      <c r="A380" s="6"/>
      <c r="B380" s="6"/>
      <c r="C380" s="6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24"/>
    </row>
    <row r="381" spans="1:14" x14ac:dyDescent="0.25">
      <c r="H381" s="1"/>
      <c r="I381" s="2"/>
      <c r="J381" s="2"/>
      <c r="K381" s="9"/>
      <c r="L381" s="9"/>
      <c r="M381" s="9"/>
      <c r="N381" s="10"/>
    </row>
    <row r="382" spans="1:14" x14ac:dyDescent="0.25">
      <c r="H382" s="14"/>
      <c r="I382" s="8"/>
      <c r="J382" s="8"/>
      <c r="K382" s="8"/>
      <c r="L382" s="8"/>
      <c r="M382" s="8"/>
      <c r="N382" s="15"/>
    </row>
    <row r="383" spans="1:14" x14ac:dyDescent="0.25">
      <c r="H383" s="14"/>
      <c r="I383" s="8"/>
      <c r="J383" s="8"/>
      <c r="N383" s="25"/>
    </row>
    <row r="384" spans="1:14" x14ac:dyDescent="0.25">
      <c r="H384" s="14"/>
      <c r="I384" s="8"/>
      <c r="J384" s="8"/>
      <c r="N384" s="15"/>
    </row>
    <row r="385" spans="1:14" x14ac:dyDescent="0.25">
      <c r="H385" s="11"/>
      <c r="I385" s="12"/>
      <c r="J385" s="12"/>
      <c r="K385" s="12"/>
      <c r="L385" s="12"/>
      <c r="M385" s="12"/>
      <c r="N385" s="13"/>
    </row>
    <row r="386" spans="1:14" x14ac:dyDescent="0.25">
      <c r="H386" s="14"/>
      <c r="I386" s="8"/>
      <c r="J386" s="8"/>
      <c r="N386" s="16"/>
    </row>
    <row r="387" spans="1:14" x14ac:dyDescent="0.25">
      <c r="H387" s="11"/>
      <c r="I387" s="12"/>
      <c r="J387" s="12"/>
      <c r="K387" s="12"/>
      <c r="L387" s="12"/>
      <c r="M387" s="12"/>
      <c r="N387" s="13"/>
    </row>
    <row r="388" spans="1:14" x14ac:dyDescent="0.25">
      <c r="D388" s="8"/>
      <c r="E388" s="8"/>
      <c r="F388" s="8"/>
      <c r="H388" s="1"/>
      <c r="I388" s="8"/>
      <c r="J388" s="2"/>
      <c r="K388" s="9"/>
      <c r="L388" s="9"/>
      <c r="M388" s="9"/>
      <c r="N388" s="10"/>
    </row>
    <row r="389" spans="1:14" x14ac:dyDescent="0.25">
      <c r="H389" s="14"/>
      <c r="I389" s="8"/>
      <c r="J389" s="8"/>
      <c r="N389" s="16"/>
    </row>
    <row r="390" spans="1:14" x14ac:dyDescent="0.25">
      <c r="H390" s="11"/>
      <c r="I390" s="12"/>
      <c r="J390" s="12"/>
      <c r="K390" s="12"/>
      <c r="L390" s="12"/>
      <c r="M390" s="12"/>
      <c r="N390" s="17"/>
    </row>
    <row r="391" spans="1:14" x14ac:dyDescent="0.25">
      <c r="D391" s="5"/>
      <c r="E391" s="5"/>
      <c r="F391" s="5"/>
      <c r="H391" s="26"/>
      <c r="I391" s="27"/>
      <c r="J391" s="27"/>
      <c r="K391" s="27"/>
      <c r="L391" s="27"/>
      <c r="M391" s="27"/>
      <c r="N391" s="28"/>
    </row>
    <row r="392" spans="1:14" x14ac:dyDescent="0.25">
      <c r="H392" s="14"/>
      <c r="I392" s="8"/>
      <c r="J392" s="8"/>
      <c r="K392" s="29"/>
      <c r="L392" s="29"/>
      <c r="M392" s="29"/>
      <c r="N392" s="30"/>
    </row>
    <row r="393" spans="1:14" x14ac:dyDescent="0.25">
      <c r="C393" s="4"/>
      <c r="G393" s="18"/>
      <c r="H393" s="19"/>
      <c r="I393" s="19"/>
      <c r="J393" s="19"/>
      <c r="K393" s="19"/>
      <c r="L393" s="19"/>
      <c r="M393" s="20"/>
    </row>
    <row r="394" spans="1:14" x14ac:dyDescent="0.25">
      <c r="G394" s="21"/>
      <c r="H394" s="31"/>
      <c r="I394" s="31"/>
      <c r="J394" s="31"/>
      <c r="K394" s="31"/>
      <c r="L394" s="31"/>
      <c r="M394" s="22"/>
    </row>
    <row r="395" spans="1:14" x14ac:dyDescent="0.25">
      <c r="G395" s="23"/>
      <c r="H395" s="12"/>
      <c r="I395" s="12"/>
      <c r="J395" s="12"/>
      <c r="K395" s="12"/>
      <c r="L395" s="12"/>
      <c r="M395" s="13"/>
    </row>
    <row r="397" spans="1:14" x14ac:dyDescent="0.25">
      <c r="H397" s="8"/>
      <c r="I397" s="8"/>
      <c r="J397" s="8"/>
    </row>
    <row r="398" spans="1:14" x14ac:dyDescent="0.25">
      <c r="A398" s="6"/>
      <c r="B398" s="6"/>
      <c r="C398" s="6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24"/>
    </row>
    <row r="399" spans="1:14" x14ac:dyDescent="0.25">
      <c r="H399" s="1"/>
      <c r="I399" s="2"/>
      <c r="J399" s="2"/>
      <c r="K399" s="9"/>
      <c r="L399" s="9"/>
      <c r="M399" s="9"/>
      <c r="N399" s="10"/>
    </row>
    <row r="400" spans="1:14" x14ac:dyDescent="0.25">
      <c r="H400" s="14"/>
      <c r="I400" s="8"/>
      <c r="J400" s="8"/>
      <c r="K400" s="8"/>
      <c r="L400" s="8"/>
      <c r="M400" s="8"/>
      <c r="N400" s="15"/>
    </row>
    <row r="401" spans="1:14" x14ac:dyDescent="0.25">
      <c r="H401" s="14"/>
      <c r="I401" s="8"/>
      <c r="J401" s="8"/>
      <c r="N401" s="25"/>
    </row>
    <row r="402" spans="1:14" x14ac:dyDescent="0.25">
      <c r="H402" s="14"/>
      <c r="I402" s="8"/>
      <c r="J402" s="8"/>
      <c r="N402" s="15"/>
    </row>
    <row r="403" spans="1:14" x14ac:dyDescent="0.25">
      <c r="H403" s="11"/>
      <c r="I403" s="12"/>
      <c r="J403" s="12"/>
      <c r="K403" s="12"/>
      <c r="L403" s="12"/>
      <c r="M403" s="12"/>
      <c r="N403" s="13"/>
    </row>
    <row r="404" spans="1:14" x14ac:dyDescent="0.25">
      <c r="H404" s="14"/>
      <c r="I404" s="8"/>
      <c r="J404" s="8"/>
      <c r="N404" s="16"/>
    </row>
    <row r="405" spans="1:14" x14ac:dyDescent="0.25">
      <c r="H405" s="11"/>
      <c r="I405" s="12"/>
      <c r="J405" s="12"/>
      <c r="K405" s="12"/>
      <c r="L405" s="12"/>
      <c r="M405" s="12"/>
      <c r="N405" s="13"/>
    </row>
    <row r="406" spans="1:14" x14ac:dyDescent="0.25">
      <c r="D406" s="8"/>
      <c r="E406" s="8"/>
      <c r="F406" s="8"/>
      <c r="H406" s="1"/>
      <c r="I406" s="8"/>
      <c r="J406" s="2"/>
      <c r="K406" s="9"/>
      <c r="L406" s="9"/>
      <c r="M406" s="9"/>
      <c r="N406" s="10"/>
    </row>
    <row r="407" spans="1:14" x14ac:dyDescent="0.25">
      <c r="H407" s="14"/>
      <c r="I407" s="8"/>
      <c r="J407" s="8"/>
      <c r="N407" s="16"/>
    </row>
    <row r="408" spans="1:14" x14ac:dyDescent="0.25">
      <c r="H408" s="11"/>
      <c r="I408" s="12"/>
      <c r="J408" s="12"/>
      <c r="K408" s="12"/>
      <c r="L408" s="12"/>
      <c r="M408" s="12"/>
      <c r="N408" s="17"/>
    </row>
    <row r="409" spans="1:14" x14ac:dyDescent="0.25">
      <c r="D409" s="5"/>
      <c r="E409" s="5"/>
      <c r="F409" s="5"/>
      <c r="H409" s="26"/>
      <c r="I409" s="27"/>
      <c r="J409" s="27"/>
      <c r="K409" s="27"/>
      <c r="L409" s="27"/>
      <c r="M409" s="27"/>
      <c r="N409" s="28"/>
    </row>
    <row r="410" spans="1:14" x14ac:dyDescent="0.25">
      <c r="H410" s="14"/>
      <c r="I410" s="8"/>
      <c r="J410" s="8"/>
      <c r="K410" s="29"/>
      <c r="L410" s="29"/>
      <c r="M410" s="29"/>
      <c r="N410" s="30"/>
    </row>
    <row r="411" spans="1:14" x14ac:dyDescent="0.25">
      <c r="C411" s="4"/>
      <c r="G411" s="18"/>
      <c r="H411" s="19"/>
      <c r="I411" s="19"/>
      <c r="J411" s="19"/>
      <c r="K411" s="19"/>
      <c r="L411" s="19"/>
      <c r="M411" s="20"/>
    </row>
    <row r="412" spans="1:14" x14ac:dyDescent="0.25">
      <c r="G412" s="21"/>
      <c r="H412" s="31"/>
      <c r="I412" s="31"/>
      <c r="J412" s="31"/>
      <c r="K412" s="31"/>
      <c r="L412" s="31"/>
      <c r="M412" s="22"/>
    </row>
    <row r="413" spans="1:14" x14ac:dyDescent="0.25">
      <c r="G413" s="23"/>
      <c r="H413" s="12"/>
      <c r="I413" s="12"/>
      <c r="J413" s="12"/>
      <c r="K413" s="12"/>
      <c r="L413" s="12"/>
      <c r="M413" s="13"/>
    </row>
    <row r="415" spans="1:14" x14ac:dyDescent="0.25">
      <c r="H415" s="8"/>
      <c r="I415" s="8"/>
      <c r="J415" s="8"/>
    </row>
    <row r="416" spans="1:14" x14ac:dyDescent="0.25">
      <c r="A416" s="6"/>
      <c r="B416" s="6"/>
      <c r="C416" s="6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24"/>
    </row>
    <row r="417" spans="3:14" x14ac:dyDescent="0.25">
      <c r="H417" s="1"/>
      <c r="I417" s="2"/>
      <c r="J417" s="2"/>
      <c r="K417" s="9"/>
      <c r="L417" s="9"/>
      <c r="M417" s="9"/>
      <c r="N417" s="10"/>
    </row>
    <row r="418" spans="3:14" x14ac:dyDescent="0.25">
      <c r="H418" s="14"/>
      <c r="I418" s="8"/>
      <c r="J418" s="8"/>
      <c r="K418" s="8"/>
      <c r="L418" s="8"/>
      <c r="M418" s="8"/>
      <c r="N418" s="15"/>
    </row>
    <row r="419" spans="3:14" x14ac:dyDescent="0.25">
      <c r="H419" s="14"/>
      <c r="I419" s="8"/>
      <c r="J419" s="8"/>
      <c r="N419" s="25"/>
    </row>
    <row r="420" spans="3:14" x14ac:dyDescent="0.25">
      <c r="H420" s="14"/>
      <c r="I420" s="8"/>
      <c r="J420" s="8"/>
      <c r="N420" s="15"/>
    </row>
    <row r="421" spans="3:14" x14ac:dyDescent="0.25">
      <c r="H421" s="11"/>
      <c r="I421" s="12"/>
      <c r="J421" s="12"/>
      <c r="K421" s="12"/>
      <c r="L421" s="12"/>
      <c r="M421" s="12"/>
      <c r="N421" s="13"/>
    </row>
    <row r="422" spans="3:14" x14ac:dyDescent="0.25">
      <c r="H422" s="14"/>
      <c r="I422" s="8"/>
      <c r="J422" s="8"/>
      <c r="N422" s="16"/>
    </row>
    <row r="423" spans="3:14" x14ac:dyDescent="0.25">
      <c r="H423" s="11"/>
      <c r="I423" s="12"/>
      <c r="J423" s="12"/>
      <c r="K423" s="12"/>
      <c r="L423" s="12"/>
      <c r="M423" s="12"/>
      <c r="N423" s="13"/>
    </row>
    <row r="424" spans="3:14" x14ac:dyDescent="0.25">
      <c r="D424" s="8"/>
      <c r="E424" s="8"/>
      <c r="F424" s="8"/>
      <c r="H424" s="1"/>
      <c r="I424" s="8"/>
      <c r="J424" s="2"/>
      <c r="K424" s="9"/>
      <c r="L424" s="9"/>
      <c r="M424" s="9"/>
      <c r="N424" s="10"/>
    </row>
    <row r="425" spans="3:14" x14ac:dyDescent="0.25">
      <c r="H425" s="14"/>
      <c r="I425" s="8"/>
      <c r="J425" s="8"/>
      <c r="N425" s="16"/>
    </row>
    <row r="426" spans="3:14" x14ac:dyDescent="0.25">
      <c r="H426" s="11"/>
      <c r="I426" s="12"/>
      <c r="J426" s="12"/>
      <c r="K426" s="12"/>
      <c r="L426" s="12"/>
      <c r="M426" s="12"/>
      <c r="N426" s="17"/>
    </row>
    <row r="427" spans="3:14" x14ac:dyDescent="0.25">
      <c r="D427" s="5"/>
      <c r="E427" s="5"/>
      <c r="F427" s="5"/>
      <c r="H427" s="26"/>
      <c r="I427" s="27"/>
      <c r="J427" s="27"/>
      <c r="K427" s="27"/>
      <c r="L427" s="27"/>
      <c r="M427" s="27"/>
      <c r="N427" s="28"/>
    </row>
    <row r="428" spans="3:14" x14ac:dyDescent="0.25">
      <c r="H428" s="14"/>
      <c r="I428" s="8"/>
      <c r="J428" s="8"/>
      <c r="K428" s="29"/>
      <c r="L428" s="29"/>
      <c r="M428" s="29"/>
      <c r="N428" s="30"/>
    </row>
    <row r="429" spans="3:14" x14ac:dyDescent="0.25">
      <c r="C429" s="4"/>
      <c r="G429" s="18"/>
      <c r="H429" s="19"/>
      <c r="I429" s="19"/>
      <c r="J429" s="19"/>
      <c r="K429" s="19"/>
      <c r="L429" s="19"/>
      <c r="M429" s="20"/>
    </row>
    <row r="430" spans="3:14" x14ac:dyDescent="0.25">
      <c r="G430" s="21"/>
      <c r="H430" s="31"/>
      <c r="I430" s="31"/>
      <c r="J430" s="31"/>
      <c r="K430" s="31"/>
      <c r="L430" s="31"/>
      <c r="M430" s="22"/>
    </row>
    <row r="431" spans="3:14" x14ac:dyDescent="0.25">
      <c r="G431" s="23"/>
      <c r="H431" s="12"/>
      <c r="I431" s="12"/>
      <c r="J431" s="12"/>
      <c r="K431" s="12"/>
      <c r="L431" s="12"/>
      <c r="M431" s="13"/>
    </row>
    <row r="433" spans="8:10" x14ac:dyDescent="0.25">
      <c r="H433" s="8"/>
      <c r="I433" s="8"/>
      <c r="J433" s="8"/>
    </row>
  </sheetData>
  <conditionalFormatting sqref="K1:M1048576">
    <cfRule type="cellIs" dxfId="2" priority="3" operator="lessThan">
      <formula>0</formula>
    </cfRule>
    <cfRule type="cellIs" dxfId="1" priority="2" operator="lessThan">
      <formula>0</formula>
    </cfRule>
  </conditionalFormatting>
  <conditionalFormatting sqref="AB1:AB1048576">
    <cfRule type="cellIs" dxfId="0" priority="1" operator="greaterThan">
      <formula>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Benalla SP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</dc:creator>
  <cp:lastModifiedBy>Stuart</cp:lastModifiedBy>
  <dcterms:created xsi:type="dcterms:W3CDTF">2022-05-13T02:07:36Z</dcterms:created>
  <dcterms:modified xsi:type="dcterms:W3CDTF">2022-08-04T01:41:10Z</dcterms:modified>
</cp:coreProperties>
</file>