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E2E00BA2-A1A9-2E4E-8F96-A42E8594AEC2}" xr6:coauthVersionLast="45" xr6:coauthVersionMax="45" xr10:uidLastSave="{00000000-0000-0000-0000-000000000000}"/>
  <bookViews>
    <workbookView xWindow="13980" yWindow="500" windowWidth="31160" windowHeight="25220" xr2:uid="{D7FD3F81-1E37-0546-8103-CFF34DDB9F4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41" i="1" l="1"/>
  <c r="C540" i="1"/>
  <c r="C538" i="1"/>
  <c r="C537" i="1"/>
  <c r="J511" i="1"/>
  <c r="J512" i="1"/>
  <c r="C536" i="1"/>
  <c r="C535" i="1"/>
  <c r="C534" i="1"/>
  <c r="C533" i="1"/>
  <c r="A527" i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C522" i="1" l="1"/>
  <c r="C520" i="1"/>
  <c r="C519" i="1"/>
  <c r="C518" i="1"/>
  <c r="C517" i="1"/>
  <c r="C516" i="1"/>
  <c r="C515" i="1" l="1"/>
  <c r="C510" i="1" l="1"/>
  <c r="C508" i="1"/>
  <c r="C507" i="1"/>
  <c r="C506" i="1"/>
  <c r="C504" i="1" l="1"/>
  <c r="C502" i="1"/>
  <c r="C501" i="1"/>
  <c r="C500" i="1"/>
  <c r="C499" i="1"/>
  <c r="C497" i="1"/>
  <c r="C496" i="1"/>
  <c r="A496" i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C495" i="1"/>
  <c r="C492" i="1"/>
  <c r="C491" i="1"/>
  <c r="A465" i="1" l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C461" i="1"/>
  <c r="C460" i="1"/>
  <c r="A463" i="1"/>
  <c r="A464" i="1" s="1"/>
  <c r="A456" i="1"/>
  <c r="A457" i="1" s="1"/>
  <c r="A458" i="1" s="1"/>
  <c r="A459" i="1" s="1"/>
  <c r="A460" i="1" s="1"/>
  <c r="A461" i="1" s="1"/>
  <c r="A462" i="1" s="1"/>
  <c r="A435" i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C432" i="1" l="1"/>
  <c r="O379" i="1" l="1"/>
  <c r="C408" i="1" l="1"/>
  <c r="N393" i="1" l="1"/>
  <c r="N392" i="1"/>
  <c r="C407" i="1"/>
  <c r="C406" i="1"/>
  <c r="C405" i="1"/>
  <c r="C404" i="1" l="1"/>
  <c r="C403" i="1" l="1"/>
  <c r="A404" i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C402" i="1"/>
  <c r="H433" i="1"/>
  <c r="H431" i="1"/>
  <c r="I422" i="1"/>
  <c r="K425" i="1"/>
  <c r="H429" i="1"/>
  <c r="F430" i="1"/>
  <c r="F429" i="1"/>
  <c r="F428" i="1"/>
  <c r="D428" i="1"/>
  <c r="D427" i="1"/>
  <c r="G426" i="1"/>
  <c r="G425" i="1"/>
  <c r="G423" i="1"/>
  <c r="G422" i="1"/>
  <c r="C401" i="1"/>
  <c r="O420" i="1" l="1"/>
  <c r="C400" i="1" l="1"/>
  <c r="F417" i="1"/>
  <c r="C397" i="1"/>
  <c r="C394" i="1" l="1"/>
  <c r="C393" i="1"/>
  <c r="C392" i="1" l="1"/>
  <c r="C388" i="1" l="1"/>
  <c r="C385" i="1" l="1"/>
  <c r="C384" i="1"/>
  <c r="C383" i="1"/>
  <c r="C382" i="1" l="1"/>
  <c r="C381" i="1"/>
  <c r="C380" i="1" l="1"/>
  <c r="C379" i="1"/>
  <c r="C378" i="1"/>
  <c r="C377" i="1"/>
  <c r="C376" i="1"/>
  <c r="C375" i="1"/>
  <c r="H418" i="1"/>
  <c r="H415" i="1"/>
  <c r="C374" i="1"/>
  <c r="C373" i="1"/>
  <c r="C372" i="1"/>
  <c r="A374" i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C370" i="1"/>
  <c r="C369" i="1"/>
  <c r="C368" i="1"/>
  <c r="D378" i="1" l="1"/>
  <c r="C367" i="1"/>
  <c r="C366" i="1" l="1"/>
  <c r="D371" i="1" l="1"/>
  <c r="C365" i="1"/>
  <c r="C362" i="1"/>
  <c r="C361" i="1"/>
  <c r="C360" i="1"/>
  <c r="B360" i="1"/>
  <c r="C359" i="1" l="1"/>
  <c r="N369" i="1"/>
  <c r="C358" i="1"/>
  <c r="C357" i="1"/>
  <c r="C356" i="1"/>
  <c r="D364" i="1" l="1"/>
  <c r="C355" i="1"/>
  <c r="C354" i="1"/>
  <c r="B354" i="1"/>
  <c r="C353" i="1"/>
  <c r="H366" i="1"/>
  <c r="H364" i="1"/>
  <c r="H363" i="1"/>
  <c r="H361" i="1"/>
  <c r="C352" i="1"/>
  <c r="C351" i="1"/>
  <c r="D357" i="1" l="1"/>
  <c r="C348" i="1" l="1"/>
  <c r="C347" i="1"/>
  <c r="C346" i="1"/>
  <c r="C345" i="1" l="1"/>
  <c r="C344" i="1" l="1"/>
  <c r="D350" i="1" s="1"/>
  <c r="A367" i="1"/>
  <c r="A368" i="1" s="1"/>
  <c r="A369" i="1" s="1"/>
  <c r="A370" i="1" s="1"/>
  <c r="A371" i="1" s="1"/>
  <c r="A372" i="1" s="1"/>
  <c r="A373" i="1" s="1"/>
  <c r="A343" i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C342" i="1" l="1"/>
  <c r="C341" i="1"/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<sst xmlns="http://schemas.openxmlformats.org/spreadsheetml/2006/main" count="63" uniqueCount="62">
  <si>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</si>
  <si>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</si>
  <si>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</si>
  <si>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</si>
  <si>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</si>
  <si>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</si>
  <si>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</si>
  <si>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</si>
  <si>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</si>
  <si>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</si>
  <si>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</si>
  <si>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</si>
  <si>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</si>
  <si>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</si>
  <si>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</si>
  <si>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</si>
  <si>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</si>
  <si>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</si>
  <si>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</si>
  <si>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</si>
  <si>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</si>
  <si>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</si>
  <si>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</si>
  <si>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</si>
  <si>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</si>
  <si>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</si>
  <si>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</si>
  <si>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</si>
  <si>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</si>
  <si>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</si>
  <si>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</si>
  <si>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</si>
  <si>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</si>
  <si>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</si>
  <si>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</si>
  <si>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</si>
  <si>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</si>
  <si>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</si>
  <si>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</si>
  <si>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</si>
  <si>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</si>
  <si>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</si>
  <si>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</si>
  <si>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</si>
  <si>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</si>
  <si>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</si>
  <si>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</si>
  <si>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</si>
  <si>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</si>
  <si>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</si>
  <si>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</si>
  <si>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</si>
  <si>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</si>
  <si>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</si>
  <si>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</si>
  <si>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</si>
  <si>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</si>
  <si>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</si>
  <si>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</si>
  <si>
    <t>tel:01144 1492 864027</t>
  </si>
  <si>
    <t>Henry Hanstein</t>
  </si>
  <si>
    <t>tel:607-727-3746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</si>
</sst>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  <xf numFmtId="1" fontId="0" fillId="0" borderId="0" xfId="0" applyNumberForma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050203545985324E-2"/>
                  <c:y val="0.328147328691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Sheet1!$A$2:$A$554</c:f>
              <c:numCache>
                <c:formatCode>m/d/yy</c:formatCode>
                <c:ptCount val="553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  <c:pt idx="372">
                  <c:v>44440</c:v>
                </c:pt>
                <c:pt idx="373">
                  <c:v>44441</c:v>
                </c:pt>
                <c:pt idx="374">
                  <c:v>44442</c:v>
                </c:pt>
                <c:pt idx="375">
                  <c:v>44443</c:v>
                </c:pt>
                <c:pt idx="376">
                  <c:v>44444</c:v>
                </c:pt>
                <c:pt idx="377">
                  <c:v>44445</c:v>
                </c:pt>
                <c:pt idx="378">
                  <c:v>44446</c:v>
                </c:pt>
                <c:pt idx="379">
                  <c:v>44447</c:v>
                </c:pt>
                <c:pt idx="380">
                  <c:v>44448</c:v>
                </c:pt>
                <c:pt idx="381">
                  <c:v>44449</c:v>
                </c:pt>
                <c:pt idx="382">
                  <c:v>44450</c:v>
                </c:pt>
                <c:pt idx="383">
                  <c:v>44451</c:v>
                </c:pt>
                <c:pt idx="384">
                  <c:v>44452</c:v>
                </c:pt>
                <c:pt idx="385">
                  <c:v>44453</c:v>
                </c:pt>
                <c:pt idx="386">
                  <c:v>44454</c:v>
                </c:pt>
                <c:pt idx="387">
                  <c:v>44455</c:v>
                </c:pt>
                <c:pt idx="388">
                  <c:v>44456</c:v>
                </c:pt>
                <c:pt idx="389">
                  <c:v>44457</c:v>
                </c:pt>
                <c:pt idx="390">
                  <c:v>44458</c:v>
                </c:pt>
                <c:pt idx="391">
                  <c:v>44459</c:v>
                </c:pt>
                <c:pt idx="392">
                  <c:v>44460</c:v>
                </c:pt>
                <c:pt idx="393">
                  <c:v>44461</c:v>
                </c:pt>
                <c:pt idx="394">
                  <c:v>44462</c:v>
                </c:pt>
                <c:pt idx="395">
                  <c:v>44463</c:v>
                </c:pt>
                <c:pt idx="396">
                  <c:v>44464</c:v>
                </c:pt>
                <c:pt idx="397">
                  <c:v>44465</c:v>
                </c:pt>
                <c:pt idx="398">
                  <c:v>44466</c:v>
                </c:pt>
                <c:pt idx="399">
                  <c:v>44467</c:v>
                </c:pt>
                <c:pt idx="400">
                  <c:v>44468</c:v>
                </c:pt>
                <c:pt idx="401">
                  <c:v>44469</c:v>
                </c:pt>
                <c:pt idx="402">
                  <c:v>44470</c:v>
                </c:pt>
                <c:pt idx="403">
                  <c:v>44471</c:v>
                </c:pt>
                <c:pt idx="404">
                  <c:v>44472</c:v>
                </c:pt>
                <c:pt idx="405">
                  <c:v>44473</c:v>
                </c:pt>
                <c:pt idx="406">
                  <c:v>44474</c:v>
                </c:pt>
                <c:pt idx="407">
                  <c:v>44475</c:v>
                </c:pt>
                <c:pt idx="408">
                  <c:v>44476</c:v>
                </c:pt>
                <c:pt idx="409">
                  <c:v>44477</c:v>
                </c:pt>
                <c:pt idx="410">
                  <c:v>44478</c:v>
                </c:pt>
                <c:pt idx="411">
                  <c:v>44479</c:v>
                </c:pt>
                <c:pt idx="412">
                  <c:v>44480</c:v>
                </c:pt>
                <c:pt idx="413">
                  <c:v>44481</c:v>
                </c:pt>
                <c:pt idx="414">
                  <c:v>44482</c:v>
                </c:pt>
                <c:pt idx="415">
                  <c:v>44483</c:v>
                </c:pt>
                <c:pt idx="416">
                  <c:v>44484</c:v>
                </c:pt>
                <c:pt idx="417">
                  <c:v>44485</c:v>
                </c:pt>
                <c:pt idx="418">
                  <c:v>44486</c:v>
                </c:pt>
                <c:pt idx="419">
                  <c:v>44487</c:v>
                </c:pt>
                <c:pt idx="420">
                  <c:v>44488</c:v>
                </c:pt>
                <c:pt idx="421">
                  <c:v>44489</c:v>
                </c:pt>
                <c:pt idx="422">
                  <c:v>44490</c:v>
                </c:pt>
                <c:pt idx="423">
                  <c:v>44491</c:v>
                </c:pt>
                <c:pt idx="424">
                  <c:v>44492</c:v>
                </c:pt>
                <c:pt idx="425">
                  <c:v>44493</c:v>
                </c:pt>
                <c:pt idx="426">
                  <c:v>44494</c:v>
                </c:pt>
                <c:pt idx="427">
                  <c:v>44495</c:v>
                </c:pt>
                <c:pt idx="428">
                  <c:v>44496</c:v>
                </c:pt>
                <c:pt idx="429">
                  <c:v>44497</c:v>
                </c:pt>
                <c:pt idx="430">
                  <c:v>44498</c:v>
                </c:pt>
                <c:pt idx="431">
                  <c:v>44499</c:v>
                </c:pt>
                <c:pt idx="432">
                  <c:v>44500</c:v>
                </c:pt>
                <c:pt idx="433">
                  <c:v>44501</c:v>
                </c:pt>
                <c:pt idx="434">
                  <c:v>44502</c:v>
                </c:pt>
                <c:pt idx="435">
                  <c:v>44503</c:v>
                </c:pt>
                <c:pt idx="436">
                  <c:v>44504</c:v>
                </c:pt>
                <c:pt idx="437">
                  <c:v>44505</c:v>
                </c:pt>
                <c:pt idx="438">
                  <c:v>44506</c:v>
                </c:pt>
                <c:pt idx="439">
                  <c:v>44507</c:v>
                </c:pt>
                <c:pt idx="440">
                  <c:v>44508</c:v>
                </c:pt>
                <c:pt idx="441">
                  <c:v>44509</c:v>
                </c:pt>
                <c:pt idx="442">
                  <c:v>44510</c:v>
                </c:pt>
                <c:pt idx="443">
                  <c:v>44511</c:v>
                </c:pt>
                <c:pt idx="444">
                  <c:v>44512</c:v>
                </c:pt>
                <c:pt idx="445">
                  <c:v>44513</c:v>
                </c:pt>
                <c:pt idx="446">
                  <c:v>44514</c:v>
                </c:pt>
                <c:pt idx="447">
                  <c:v>44515</c:v>
                </c:pt>
                <c:pt idx="448">
                  <c:v>44516</c:v>
                </c:pt>
                <c:pt idx="449">
                  <c:v>44517</c:v>
                </c:pt>
                <c:pt idx="450">
                  <c:v>44518</c:v>
                </c:pt>
                <c:pt idx="451">
                  <c:v>44519</c:v>
                </c:pt>
                <c:pt idx="452">
                  <c:v>44520</c:v>
                </c:pt>
                <c:pt idx="453">
                  <c:v>44521</c:v>
                </c:pt>
                <c:pt idx="454">
                  <c:v>44522</c:v>
                </c:pt>
                <c:pt idx="455">
                  <c:v>44523</c:v>
                </c:pt>
                <c:pt idx="456">
                  <c:v>44524</c:v>
                </c:pt>
                <c:pt idx="457">
                  <c:v>44525</c:v>
                </c:pt>
                <c:pt idx="458">
                  <c:v>44526</c:v>
                </c:pt>
                <c:pt idx="459">
                  <c:v>44527</c:v>
                </c:pt>
                <c:pt idx="460">
                  <c:v>44528</c:v>
                </c:pt>
                <c:pt idx="461">
                  <c:v>44529</c:v>
                </c:pt>
                <c:pt idx="462">
                  <c:v>44530</c:v>
                </c:pt>
                <c:pt idx="463">
                  <c:v>44531</c:v>
                </c:pt>
                <c:pt idx="464">
                  <c:v>44532</c:v>
                </c:pt>
                <c:pt idx="465">
                  <c:v>44533</c:v>
                </c:pt>
                <c:pt idx="466">
                  <c:v>44534</c:v>
                </c:pt>
                <c:pt idx="467">
                  <c:v>44535</c:v>
                </c:pt>
                <c:pt idx="468">
                  <c:v>44536</c:v>
                </c:pt>
                <c:pt idx="469">
                  <c:v>44537</c:v>
                </c:pt>
                <c:pt idx="470">
                  <c:v>44538</c:v>
                </c:pt>
                <c:pt idx="471">
                  <c:v>44539</c:v>
                </c:pt>
                <c:pt idx="472">
                  <c:v>44540</c:v>
                </c:pt>
                <c:pt idx="473">
                  <c:v>44541</c:v>
                </c:pt>
                <c:pt idx="474">
                  <c:v>44542</c:v>
                </c:pt>
                <c:pt idx="475">
                  <c:v>44543</c:v>
                </c:pt>
                <c:pt idx="476">
                  <c:v>44544</c:v>
                </c:pt>
                <c:pt idx="477">
                  <c:v>44545</c:v>
                </c:pt>
                <c:pt idx="478">
                  <c:v>44546</c:v>
                </c:pt>
                <c:pt idx="479">
                  <c:v>44547</c:v>
                </c:pt>
                <c:pt idx="480">
                  <c:v>44548</c:v>
                </c:pt>
                <c:pt idx="481">
                  <c:v>44549</c:v>
                </c:pt>
                <c:pt idx="482">
                  <c:v>44550</c:v>
                </c:pt>
                <c:pt idx="483">
                  <c:v>44551</c:v>
                </c:pt>
                <c:pt idx="484">
                  <c:v>44552</c:v>
                </c:pt>
                <c:pt idx="485">
                  <c:v>44553</c:v>
                </c:pt>
                <c:pt idx="486">
                  <c:v>44554</c:v>
                </c:pt>
                <c:pt idx="487">
                  <c:v>44555</c:v>
                </c:pt>
                <c:pt idx="488">
                  <c:v>44556</c:v>
                </c:pt>
                <c:pt idx="489">
                  <c:v>44557</c:v>
                </c:pt>
                <c:pt idx="490">
                  <c:v>44558</c:v>
                </c:pt>
                <c:pt idx="491">
                  <c:v>44559</c:v>
                </c:pt>
                <c:pt idx="492">
                  <c:v>44560</c:v>
                </c:pt>
                <c:pt idx="493">
                  <c:v>44561</c:v>
                </c:pt>
                <c:pt idx="494">
                  <c:v>44562</c:v>
                </c:pt>
                <c:pt idx="495">
                  <c:v>44563</c:v>
                </c:pt>
                <c:pt idx="496">
                  <c:v>44564</c:v>
                </c:pt>
                <c:pt idx="497">
                  <c:v>44565</c:v>
                </c:pt>
                <c:pt idx="498">
                  <c:v>44566</c:v>
                </c:pt>
                <c:pt idx="499">
                  <c:v>44567</c:v>
                </c:pt>
                <c:pt idx="500">
                  <c:v>44568</c:v>
                </c:pt>
                <c:pt idx="501">
                  <c:v>44569</c:v>
                </c:pt>
                <c:pt idx="502">
                  <c:v>44570</c:v>
                </c:pt>
                <c:pt idx="503">
                  <c:v>44571</c:v>
                </c:pt>
                <c:pt idx="504">
                  <c:v>44572</c:v>
                </c:pt>
                <c:pt idx="505">
                  <c:v>44573</c:v>
                </c:pt>
                <c:pt idx="506">
                  <c:v>44574</c:v>
                </c:pt>
                <c:pt idx="507">
                  <c:v>44575</c:v>
                </c:pt>
                <c:pt idx="508">
                  <c:v>44576</c:v>
                </c:pt>
                <c:pt idx="509">
                  <c:v>44577</c:v>
                </c:pt>
                <c:pt idx="510">
                  <c:v>44578</c:v>
                </c:pt>
                <c:pt idx="511">
                  <c:v>44579</c:v>
                </c:pt>
                <c:pt idx="512">
                  <c:v>44580</c:v>
                </c:pt>
                <c:pt idx="513">
                  <c:v>44581</c:v>
                </c:pt>
                <c:pt idx="514">
                  <c:v>44582</c:v>
                </c:pt>
                <c:pt idx="515">
                  <c:v>44583</c:v>
                </c:pt>
                <c:pt idx="516">
                  <c:v>44584</c:v>
                </c:pt>
                <c:pt idx="517">
                  <c:v>44585</c:v>
                </c:pt>
                <c:pt idx="518">
                  <c:v>44586</c:v>
                </c:pt>
                <c:pt idx="519">
                  <c:v>44587</c:v>
                </c:pt>
                <c:pt idx="520">
                  <c:v>44588</c:v>
                </c:pt>
                <c:pt idx="521">
                  <c:v>44589</c:v>
                </c:pt>
                <c:pt idx="522">
                  <c:v>44590</c:v>
                </c:pt>
                <c:pt idx="523">
                  <c:v>44591</c:v>
                </c:pt>
                <c:pt idx="524">
                  <c:v>44592</c:v>
                </c:pt>
                <c:pt idx="525">
                  <c:v>44593</c:v>
                </c:pt>
                <c:pt idx="526">
                  <c:v>44594</c:v>
                </c:pt>
                <c:pt idx="527">
                  <c:v>44595</c:v>
                </c:pt>
                <c:pt idx="528">
                  <c:v>44596</c:v>
                </c:pt>
                <c:pt idx="529">
                  <c:v>44597</c:v>
                </c:pt>
                <c:pt idx="530">
                  <c:v>44598</c:v>
                </c:pt>
                <c:pt idx="531">
                  <c:v>44599</c:v>
                </c:pt>
                <c:pt idx="532">
                  <c:v>44600</c:v>
                </c:pt>
                <c:pt idx="533">
                  <c:v>44601</c:v>
                </c:pt>
                <c:pt idx="534">
                  <c:v>44602</c:v>
                </c:pt>
                <c:pt idx="535">
                  <c:v>44603</c:v>
                </c:pt>
                <c:pt idx="536">
                  <c:v>44604</c:v>
                </c:pt>
                <c:pt idx="537">
                  <c:v>44605</c:v>
                </c:pt>
                <c:pt idx="538">
                  <c:v>44606</c:v>
                </c:pt>
                <c:pt idx="539">
                  <c:v>44607</c:v>
                </c:pt>
                <c:pt idx="540">
                  <c:v>44608</c:v>
                </c:pt>
                <c:pt idx="541">
                  <c:v>44609</c:v>
                </c:pt>
                <c:pt idx="542">
                  <c:v>44610</c:v>
                </c:pt>
                <c:pt idx="543">
                  <c:v>44611</c:v>
                </c:pt>
                <c:pt idx="544">
                  <c:v>44612</c:v>
                </c:pt>
                <c:pt idx="545">
                  <c:v>44613</c:v>
                </c:pt>
                <c:pt idx="546">
                  <c:v>44614</c:v>
                </c:pt>
                <c:pt idx="547">
                  <c:v>44615</c:v>
                </c:pt>
                <c:pt idx="548">
                  <c:v>44616</c:v>
                </c:pt>
                <c:pt idx="549">
                  <c:v>44617</c:v>
                </c:pt>
                <c:pt idx="550">
                  <c:v>44618</c:v>
                </c:pt>
                <c:pt idx="551">
                  <c:v>44619</c:v>
                </c:pt>
                <c:pt idx="552">
                  <c:v>44620</c:v>
                </c:pt>
              </c:numCache>
            </c:numRef>
          </c:xVal>
          <c:yVal>
            <c:numRef>
              <c:f>Sheet1!$B$2:$B$554</c:f>
              <c:numCache>
                <c:formatCode>General</c:formatCode>
                <c:ptCount val="553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33410</c:v>
                </c:pt>
                <c:pt idx="370">
                  <c:v>33511</c:v>
                </c:pt>
                <c:pt idx="371">
                  <c:v>33561</c:v>
                </c:pt>
                <c:pt idx="372">
                  <c:v>33576</c:v>
                </c:pt>
                <c:pt idx="373">
                  <c:v>33576</c:v>
                </c:pt>
                <c:pt idx="374">
                  <c:v>33626</c:v>
                </c:pt>
                <c:pt idx="375">
                  <c:v>33664</c:v>
                </c:pt>
                <c:pt idx="376">
                  <c:v>33695</c:v>
                </c:pt>
                <c:pt idx="377">
                  <c:v>33700</c:v>
                </c:pt>
                <c:pt idx="378">
                  <c:v>33745</c:v>
                </c:pt>
                <c:pt idx="379">
                  <c:v>33754</c:v>
                </c:pt>
                <c:pt idx="380">
                  <c:v>33788</c:v>
                </c:pt>
                <c:pt idx="381">
                  <c:v>33845</c:v>
                </c:pt>
                <c:pt idx="382">
                  <c:v>33954</c:v>
                </c:pt>
                <c:pt idx="383">
                  <c:v>34009</c:v>
                </c:pt>
                <c:pt idx="386">
                  <c:v>34105</c:v>
                </c:pt>
                <c:pt idx="390">
                  <c:v>34197</c:v>
                </c:pt>
                <c:pt idx="391">
                  <c:v>34324</c:v>
                </c:pt>
                <c:pt idx="392">
                  <c:v>34311</c:v>
                </c:pt>
                <c:pt idx="395">
                  <c:v>34401</c:v>
                </c:pt>
                <c:pt idx="398">
                  <c:v>34479</c:v>
                </c:pt>
                <c:pt idx="399">
                  <c:v>34715</c:v>
                </c:pt>
                <c:pt idx="400">
                  <c:v>34796</c:v>
                </c:pt>
                <c:pt idx="401">
                  <c:v>34887</c:v>
                </c:pt>
                <c:pt idx="402">
                  <c:v>34940</c:v>
                </c:pt>
                <c:pt idx="403">
                  <c:v>35077</c:v>
                </c:pt>
                <c:pt idx="404">
                  <c:v>35281</c:v>
                </c:pt>
                <c:pt idx="405">
                  <c:v>35383</c:v>
                </c:pt>
                <c:pt idx="406">
                  <c:v>35458</c:v>
                </c:pt>
                <c:pt idx="430">
                  <c:v>35526</c:v>
                </c:pt>
                <c:pt idx="458">
                  <c:v>35530</c:v>
                </c:pt>
                <c:pt idx="459">
                  <c:v>35588</c:v>
                </c:pt>
                <c:pt idx="489">
                  <c:v>35638</c:v>
                </c:pt>
                <c:pt idx="490">
                  <c:v>35658</c:v>
                </c:pt>
                <c:pt idx="493">
                  <c:v>35673</c:v>
                </c:pt>
                <c:pt idx="494">
                  <c:v>35696</c:v>
                </c:pt>
                <c:pt idx="495">
                  <c:v>35722</c:v>
                </c:pt>
                <c:pt idx="497">
                  <c:v>35809</c:v>
                </c:pt>
                <c:pt idx="498">
                  <c:v>35815</c:v>
                </c:pt>
                <c:pt idx="499">
                  <c:v>35850</c:v>
                </c:pt>
                <c:pt idx="500">
                  <c:v>35955</c:v>
                </c:pt>
                <c:pt idx="502">
                  <c:v>35963</c:v>
                </c:pt>
                <c:pt idx="504">
                  <c:v>36081</c:v>
                </c:pt>
                <c:pt idx="505">
                  <c:v>36164</c:v>
                </c:pt>
                <c:pt idx="506">
                  <c:v>36308</c:v>
                </c:pt>
                <c:pt idx="508">
                  <c:v>36382</c:v>
                </c:pt>
                <c:pt idx="513">
                  <c:v>36471</c:v>
                </c:pt>
                <c:pt idx="514">
                  <c:v>36621</c:v>
                </c:pt>
                <c:pt idx="515">
                  <c:v>36721</c:v>
                </c:pt>
                <c:pt idx="516">
                  <c:v>36744</c:v>
                </c:pt>
                <c:pt idx="517">
                  <c:v>36883</c:v>
                </c:pt>
                <c:pt idx="518">
                  <c:v>36897</c:v>
                </c:pt>
                <c:pt idx="520">
                  <c:v>36916</c:v>
                </c:pt>
                <c:pt idx="531">
                  <c:v>36926</c:v>
                </c:pt>
                <c:pt idx="532">
                  <c:v>36930</c:v>
                </c:pt>
                <c:pt idx="533">
                  <c:v>36934</c:v>
                </c:pt>
                <c:pt idx="534">
                  <c:v>37056</c:v>
                </c:pt>
                <c:pt idx="535">
                  <c:v>37164</c:v>
                </c:pt>
                <c:pt idx="536">
                  <c:v>37174</c:v>
                </c:pt>
                <c:pt idx="538">
                  <c:v>37231</c:v>
                </c:pt>
                <c:pt idx="539">
                  <c:v>37288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62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4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514</xdr:row>
      <xdr:rowOff>190500</xdr:rowOff>
    </xdr:from>
    <xdr:to>
      <xdr:col>21</xdr:col>
      <xdr:colOff>431800</xdr:colOff>
      <xdr:row>560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hyperlink" Target="tel:01144%201492%20864027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Relationship Id="rId27" Type="http://schemas.openxmlformats.org/officeDocument/2006/relationships/hyperlink" Target="tel:607-727-37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555"/>
  <sheetViews>
    <sheetView tabSelected="1" topLeftCell="A504" workbookViewId="0">
      <selection activeCell="B542" sqref="B542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4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2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89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31376</v>
      </c>
      <c r="C340">
        <f t="shared" si="16"/>
        <v>105</v>
      </c>
    </row>
    <row r="341" spans="1:12" x14ac:dyDescent="0.2">
      <c r="A341" s="1">
        <f t="shared" si="17"/>
        <v>44407</v>
      </c>
      <c r="B341">
        <v>31479</v>
      </c>
      <c r="C341">
        <f t="shared" si="16"/>
        <v>103</v>
      </c>
    </row>
    <row r="342" spans="1:12" x14ac:dyDescent="0.2">
      <c r="A342" s="1">
        <f t="shared" si="17"/>
        <v>44408</v>
      </c>
      <c r="B342">
        <v>31605</v>
      </c>
      <c r="C342">
        <f t="shared" si="16"/>
        <v>126</v>
      </c>
    </row>
    <row r="343" spans="1:12" x14ac:dyDescent="0.2">
      <c r="A343" s="1">
        <f t="shared" si="17"/>
        <v>44409</v>
      </c>
      <c r="D343">
        <f>SUM(C337:C343)</f>
        <v>645</v>
      </c>
    </row>
    <row r="344" spans="1:12" x14ac:dyDescent="0.2">
      <c r="A344" s="1">
        <f t="shared" si="17"/>
        <v>44410</v>
      </c>
      <c r="B344">
        <v>31718</v>
      </c>
      <c r="C344">
        <f>B344-B342</f>
        <v>113</v>
      </c>
    </row>
    <row r="345" spans="1:12" x14ac:dyDescent="0.2">
      <c r="A345" s="1">
        <f t="shared" si="17"/>
        <v>44411</v>
      </c>
      <c r="B345">
        <v>31844</v>
      </c>
      <c r="C345">
        <f>B345-B344</f>
        <v>126</v>
      </c>
    </row>
    <row r="346" spans="1:12" x14ac:dyDescent="0.2">
      <c r="A346" s="1">
        <f t="shared" si="17"/>
        <v>44412</v>
      </c>
      <c r="B346">
        <v>32062</v>
      </c>
      <c r="C346">
        <f>B346-B345</f>
        <v>218</v>
      </c>
    </row>
    <row r="347" spans="1:12" x14ac:dyDescent="0.2">
      <c r="A347" s="1">
        <f t="shared" si="17"/>
        <v>44413</v>
      </c>
      <c r="B347">
        <v>32185</v>
      </c>
      <c r="C347">
        <f>B347-B346</f>
        <v>123</v>
      </c>
    </row>
    <row r="348" spans="1:12" x14ac:dyDescent="0.2">
      <c r="A348" s="1">
        <f t="shared" si="17"/>
        <v>44414</v>
      </c>
      <c r="B348">
        <v>32277</v>
      </c>
      <c r="C348">
        <f>B348-B347</f>
        <v>92</v>
      </c>
    </row>
    <row r="349" spans="1:12" x14ac:dyDescent="0.2">
      <c r="A349" s="1">
        <f t="shared" si="17"/>
        <v>44415</v>
      </c>
    </row>
    <row r="350" spans="1:12" x14ac:dyDescent="0.2">
      <c r="A350" s="1">
        <f t="shared" si="17"/>
        <v>44416</v>
      </c>
      <c r="D350">
        <f>SUM(C344:C350)</f>
        <v>672</v>
      </c>
    </row>
    <row r="351" spans="1:12" x14ac:dyDescent="0.2">
      <c r="A351" s="1">
        <f t="shared" si="17"/>
        <v>44417</v>
      </c>
      <c r="B351">
        <v>32319</v>
      </c>
      <c r="C351">
        <f>B351-B348</f>
        <v>42</v>
      </c>
      <c r="I351">
        <f>813.5</f>
        <v>813.5</v>
      </c>
      <c r="K351">
        <f>356.94</f>
        <v>356.94</v>
      </c>
    </row>
    <row r="352" spans="1:12" x14ac:dyDescent="0.2">
      <c r="A352" s="1">
        <f t="shared" si="17"/>
        <v>44418</v>
      </c>
      <c r="B352">
        <v>32351</v>
      </c>
      <c r="C352">
        <f t="shared" ref="C352:C362" si="18">B352-B351</f>
        <v>32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3" spans="1:18" x14ac:dyDescent="0.2">
      <c r="A353" s="1">
        <f t="shared" si="17"/>
        <v>44419</v>
      </c>
      <c r="B353">
        <v>32369</v>
      </c>
      <c r="C353">
        <f t="shared" si="18"/>
        <v>18</v>
      </c>
    </row>
    <row r="354" spans="1:18" x14ac:dyDescent="0.2">
      <c r="A354" s="1">
        <f t="shared" si="17"/>
        <v>44420</v>
      </c>
      <c r="B354">
        <f>B353</f>
        <v>32369</v>
      </c>
      <c r="C354">
        <f t="shared" si="18"/>
        <v>0</v>
      </c>
    </row>
    <row r="355" spans="1:18" x14ac:dyDescent="0.2">
      <c r="A355" s="1">
        <f t="shared" si="17"/>
        <v>44421</v>
      </c>
      <c r="B355">
        <v>32587</v>
      </c>
      <c r="C355">
        <f t="shared" si="18"/>
        <v>218</v>
      </c>
    </row>
    <row r="356" spans="1:18" x14ac:dyDescent="0.2">
      <c r="A356" s="1">
        <f t="shared" si="17"/>
        <v>44422</v>
      </c>
      <c r="B356">
        <v>32701</v>
      </c>
      <c r="C356">
        <f t="shared" si="18"/>
        <v>114</v>
      </c>
      <c r="G356">
        <v>5.58</v>
      </c>
      <c r="H356" s="15">
        <f>G356/G358*1000</f>
        <v>10333.333333333332</v>
      </c>
      <c r="I356">
        <f>H356/1760/3</f>
        <v>1.9570707070707067</v>
      </c>
      <c r="N356" s="4" t="s">
        <v>57</v>
      </c>
    </row>
    <row r="357" spans="1:18" x14ac:dyDescent="0.2">
      <c r="A357" s="1">
        <f t="shared" si="17"/>
        <v>44423</v>
      </c>
      <c r="B357">
        <v>32724</v>
      </c>
      <c r="C357">
        <f t="shared" si="18"/>
        <v>23</v>
      </c>
      <c r="D357">
        <f>SUM(C351:C357)</f>
        <v>447</v>
      </c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1:18" x14ac:dyDescent="0.2">
      <c r="A358" s="1">
        <f t="shared" si="17"/>
        <v>44424</v>
      </c>
      <c r="B358">
        <v>32822</v>
      </c>
      <c r="C358">
        <f t="shared" si="18"/>
        <v>98</v>
      </c>
      <c r="G358">
        <v>0.54</v>
      </c>
      <c r="J358">
        <f>J357*640</f>
        <v>2785.1466403654958</v>
      </c>
      <c r="K358" t="s">
        <v>56</v>
      </c>
      <c r="N358" s="4" t="s">
        <v>58</v>
      </c>
    </row>
    <row r="359" spans="1:18" x14ac:dyDescent="0.2">
      <c r="A359" s="1">
        <f t="shared" si="17"/>
        <v>44425</v>
      </c>
      <c r="B359">
        <v>32927</v>
      </c>
      <c r="C359">
        <f t="shared" si="18"/>
        <v>105</v>
      </c>
    </row>
    <row r="360" spans="1:18" x14ac:dyDescent="0.2">
      <c r="A360" s="1">
        <f t="shared" si="17"/>
        <v>44426</v>
      </c>
      <c r="B360">
        <f>B359</f>
        <v>32927</v>
      </c>
      <c r="C360">
        <f t="shared" si="18"/>
        <v>0</v>
      </c>
      <c r="R360">
        <f>10381.9</f>
        <v>10381.9</v>
      </c>
    </row>
    <row r="361" spans="1:18" x14ac:dyDescent="0.2">
      <c r="A361" s="1">
        <f t="shared" si="17"/>
        <v>44427</v>
      </c>
      <c r="B361">
        <v>32965</v>
      </c>
      <c r="C361">
        <f t="shared" si="18"/>
        <v>38</v>
      </c>
      <c r="H361" s="15">
        <f>1000000/22000</f>
        <v>45.454545454545453</v>
      </c>
      <c r="R361">
        <f>R360/2</f>
        <v>5190.95</v>
      </c>
    </row>
    <row r="362" spans="1:18" x14ac:dyDescent="0.2">
      <c r="A362" s="1">
        <f t="shared" si="17"/>
        <v>44428</v>
      </c>
      <c r="B362">
        <v>33038</v>
      </c>
      <c r="C362">
        <f t="shared" si="18"/>
        <v>73</v>
      </c>
      <c r="H362" s="16"/>
      <c r="J362">
        <f>75*12*4</f>
        <v>3600</v>
      </c>
      <c r="L362">
        <f>1247-955</f>
        <v>292</v>
      </c>
    </row>
    <row r="363" spans="1:18" x14ac:dyDescent="0.2">
      <c r="A363" s="1">
        <f t="shared" si="17"/>
        <v>44429</v>
      </c>
      <c r="H363" s="16">
        <f>22*1300*12</f>
        <v>343200</v>
      </c>
      <c r="L363">
        <f>L362*2.5</f>
        <v>730</v>
      </c>
      <c r="O363">
        <f>55*40</f>
        <v>2200</v>
      </c>
    </row>
    <row r="364" spans="1:18" x14ac:dyDescent="0.2">
      <c r="A364" s="1">
        <f t="shared" si="17"/>
        <v>44430</v>
      </c>
      <c r="D364">
        <f>SUM(C358:C364)</f>
        <v>314</v>
      </c>
      <c r="H364" s="16">
        <f>H363*8</f>
        <v>2745600</v>
      </c>
      <c r="L364">
        <f>1192-L363</f>
        <v>462</v>
      </c>
      <c r="O364">
        <f>O363*0.75/36</f>
        <v>45.833333333333336</v>
      </c>
    </row>
    <row r="365" spans="1:18" x14ac:dyDescent="0.2">
      <c r="A365" s="1">
        <f t="shared" si="17"/>
        <v>44431</v>
      </c>
      <c r="B365">
        <v>33064</v>
      </c>
      <c r="C365">
        <f>B365-B362</f>
        <v>26</v>
      </c>
      <c r="H365" s="16"/>
    </row>
    <row r="366" spans="1:18" x14ac:dyDescent="0.2">
      <c r="A366" s="1">
        <f t="shared" si="17"/>
        <v>44432</v>
      </c>
      <c r="B366">
        <v>33157</v>
      </c>
      <c r="C366">
        <f>B366-B365</f>
        <v>93</v>
      </c>
      <c r="H366" s="16">
        <f>22000*50</f>
        <v>1100000</v>
      </c>
      <c r="N366">
        <v>1190</v>
      </c>
    </row>
    <row r="367" spans="1:18" x14ac:dyDescent="0.2">
      <c r="A367" s="1">
        <f t="shared" si="17"/>
        <v>44433</v>
      </c>
      <c r="B367">
        <v>33191</v>
      </c>
      <c r="C367">
        <f>B367-B366</f>
        <v>34</v>
      </c>
      <c r="H367" s="16"/>
      <c r="N367">
        <v>300</v>
      </c>
    </row>
    <row r="368" spans="1:18" x14ac:dyDescent="0.2">
      <c r="A368" s="1">
        <f t="shared" si="17"/>
        <v>44434</v>
      </c>
      <c r="B368">
        <v>33305</v>
      </c>
      <c r="C368">
        <f>B368-B367</f>
        <v>114</v>
      </c>
      <c r="H368" s="16"/>
      <c r="K368">
        <f>1325*3</f>
        <v>3975</v>
      </c>
      <c r="N368">
        <v>91.61</v>
      </c>
    </row>
    <row r="369" spans="1:15" x14ac:dyDescent="0.2">
      <c r="A369" s="1">
        <f t="shared" si="17"/>
        <v>44435</v>
      </c>
      <c r="B369">
        <v>33342</v>
      </c>
      <c r="C369">
        <f>B369-B368</f>
        <v>37</v>
      </c>
      <c r="K369">
        <f>1325/3000</f>
        <v>0.44166666666666665</v>
      </c>
      <c r="N369">
        <f>N366-N367-N368</f>
        <v>798.39</v>
      </c>
    </row>
    <row r="370" spans="1:15" x14ac:dyDescent="0.2">
      <c r="A370" s="1">
        <f t="shared" si="17"/>
        <v>44436</v>
      </c>
      <c r="B370">
        <v>33410</v>
      </c>
      <c r="C370">
        <f>B370-B369</f>
        <v>68</v>
      </c>
    </row>
    <row r="371" spans="1:15" x14ac:dyDescent="0.2">
      <c r="A371" s="1">
        <f t="shared" si="17"/>
        <v>44437</v>
      </c>
      <c r="D371">
        <f>SUM(C365:C371)</f>
        <v>372</v>
      </c>
    </row>
    <row r="372" spans="1:15" x14ac:dyDescent="0.2">
      <c r="A372" s="1">
        <f t="shared" si="17"/>
        <v>44438</v>
      </c>
      <c r="B372">
        <v>33511</v>
      </c>
      <c r="C372">
        <f>B372-B370</f>
        <v>101</v>
      </c>
    </row>
    <row r="373" spans="1:15" x14ac:dyDescent="0.2">
      <c r="A373" s="1">
        <f t="shared" si="17"/>
        <v>44439</v>
      </c>
      <c r="B373">
        <v>33561</v>
      </c>
      <c r="C373">
        <f t="shared" ref="C373:C385" si="19">B373-B372</f>
        <v>50</v>
      </c>
    </row>
    <row r="374" spans="1:15" x14ac:dyDescent="0.2">
      <c r="A374" s="1">
        <f t="shared" si="17"/>
        <v>44440</v>
      </c>
      <c r="B374">
        <v>33576</v>
      </c>
      <c r="C374">
        <f t="shared" si="19"/>
        <v>15</v>
      </c>
    </row>
    <row r="375" spans="1:15" x14ac:dyDescent="0.2">
      <c r="A375" s="1">
        <f t="shared" si="17"/>
        <v>44441</v>
      </c>
      <c r="B375">
        <v>33576</v>
      </c>
      <c r="C375">
        <f t="shared" si="19"/>
        <v>0</v>
      </c>
    </row>
    <row r="376" spans="1:15" x14ac:dyDescent="0.2">
      <c r="A376" s="1">
        <f t="shared" si="17"/>
        <v>44442</v>
      </c>
      <c r="B376">
        <v>33626</v>
      </c>
      <c r="C376">
        <f t="shared" si="19"/>
        <v>50</v>
      </c>
    </row>
    <row r="377" spans="1:15" x14ac:dyDescent="0.2">
      <c r="A377" s="1">
        <f t="shared" si="17"/>
        <v>44443</v>
      </c>
      <c r="B377">
        <v>33664</v>
      </c>
      <c r="C377">
        <f t="shared" si="19"/>
        <v>38</v>
      </c>
    </row>
    <row r="378" spans="1:15" x14ac:dyDescent="0.2">
      <c r="A378" s="1">
        <f t="shared" si="17"/>
        <v>44444</v>
      </c>
      <c r="B378">
        <v>33695</v>
      </c>
      <c r="C378">
        <f t="shared" si="19"/>
        <v>31</v>
      </c>
      <c r="D378">
        <f>SUM(C372:C378)</f>
        <v>285</v>
      </c>
    </row>
    <row r="379" spans="1:15" x14ac:dyDescent="0.2">
      <c r="A379" s="1">
        <f t="shared" si="17"/>
        <v>44445</v>
      </c>
      <c r="B379">
        <v>33700</v>
      </c>
      <c r="C379">
        <f t="shared" si="19"/>
        <v>5</v>
      </c>
      <c r="O379">
        <f>1120-988-60</f>
        <v>72</v>
      </c>
    </row>
    <row r="380" spans="1:15" x14ac:dyDescent="0.2">
      <c r="A380" s="1">
        <f t="shared" si="17"/>
        <v>44446</v>
      </c>
      <c r="B380">
        <v>33745</v>
      </c>
      <c r="C380">
        <f t="shared" si="19"/>
        <v>45</v>
      </c>
    </row>
    <row r="381" spans="1:15" x14ac:dyDescent="0.2">
      <c r="A381" s="1">
        <f t="shared" si="17"/>
        <v>44447</v>
      </c>
      <c r="B381">
        <v>33754</v>
      </c>
      <c r="C381">
        <f t="shared" si="19"/>
        <v>9</v>
      </c>
    </row>
    <row r="382" spans="1:15" x14ac:dyDescent="0.2">
      <c r="A382" s="1">
        <f t="shared" si="17"/>
        <v>44448</v>
      </c>
      <c r="B382">
        <v>33788</v>
      </c>
      <c r="C382">
        <f t="shared" si="19"/>
        <v>34</v>
      </c>
    </row>
    <row r="383" spans="1:15" x14ac:dyDescent="0.2">
      <c r="A383" s="1">
        <f t="shared" si="17"/>
        <v>44449</v>
      </c>
      <c r="B383">
        <v>33845</v>
      </c>
      <c r="C383">
        <f t="shared" si="19"/>
        <v>57</v>
      </c>
    </row>
    <row r="384" spans="1:15" x14ac:dyDescent="0.2">
      <c r="A384" s="1">
        <f t="shared" si="17"/>
        <v>44450</v>
      </c>
      <c r="B384">
        <v>33954</v>
      </c>
      <c r="C384">
        <f t="shared" si="19"/>
        <v>109</v>
      </c>
    </row>
    <row r="385" spans="1:14" x14ac:dyDescent="0.2">
      <c r="A385" s="1">
        <f t="shared" si="17"/>
        <v>44451</v>
      </c>
      <c r="B385">
        <v>34009</v>
      </c>
      <c r="C385">
        <f t="shared" si="19"/>
        <v>55</v>
      </c>
    </row>
    <row r="386" spans="1:14" x14ac:dyDescent="0.2">
      <c r="A386" s="1">
        <f t="shared" si="17"/>
        <v>44452</v>
      </c>
    </row>
    <row r="387" spans="1:14" x14ac:dyDescent="0.2">
      <c r="A387" s="1">
        <f t="shared" si="17"/>
        <v>44453</v>
      </c>
    </row>
    <row r="388" spans="1:14" x14ac:dyDescent="0.2">
      <c r="A388" s="1">
        <f t="shared" si="17"/>
        <v>44454</v>
      </c>
      <c r="B388">
        <v>34105</v>
      </c>
      <c r="C388">
        <f>B388-B385</f>
        <v>96</v>
      </c>
    </row>
    <row r="389" spans="1:14" x14ac:dyDescent="0.2">
      <c r="A389" s="1">
        <f t="shared" si="17"/>
        <v>44455</v>
      </c>
    </row>
    <row r="390" spans="1:14" x14ac:dyDescent="0.2">
      <c r="A390" s="1">
        <f t="shared" ref="A390:A453" si="20">A389+1</f>
        <v>44456</v>
      </c>
    </row>
    <row r="391" spans="1:14" x14ac:dyDescent="0.2">
      <c r="A391" s="1">
        <f t="shared" si="20"/>
        <v>44457</v>
      </c>
      <c r="L391" s="17">
        <v>369000</v>
      </c>
    </row>
    <row r="392" spans="1:14" x14ac:dyDescent="0.2">
      <c r="A392" s="1">
        <f t="shared" si="20"/>
        <v>44458</v>
      </c>
      <c r="B392">
        <v>34197</v>
      </c>
      <c r="C392">
        <f>B392-B388</f>
        <v>92</v>
      </c>
      <c r="L392">
        <v>700</v>
      </c>
      <c r="N392">
        <f>(L392+L393+L394+L395)*12</f>
        <v>40800</v>
      </c>
    </row>
    <row r="393" spans="1:14" x14ac:dyDescent="0.2">
      <c r="A393" s="1">
        <f t="shared" si="20"/>
        <v>44459</v>
      </c>
      <c r="B393">
        <v>34324</v>
      </c>
      <c r="C393">
        <f>B393-B392</f>
        <v>127</v>
      </c>
      <c r="L393">
        <v>700</v>
      </c>
      <c r="N393">
        <f>L391/N392</f>
        <v>9.0441176470588243</v>
      </c>
    </row>
    <row r="394" spans="1:14" x14ac:dyDescent="0.2">
      <c r="A394" s="1">
        <f t="shared" si="20"/>
        <v>44460</v>
      </c>
      <c r="B394">
        <v>34311</v>
      </c>
      <c r="C394">
        <f>B394-B393</f>
        <v>-13</v>
      </c>
      <c r="L394">
        <v>1200</v>
      </c>
    </row>
    <row r="395" spans="1:14" x14ac:dyDescent="0.2">
      <c r="A395" s="1">
        <f t="shared" si="20"/>
        <v>44461</v>
      </c>
      <c r="L395">
        <v>800</v>
      </c>
    </row>
    <row r="396" spans="1:14" x14ac:dyDescent="0.2">
      <c r="A396" s="1">
        <f t="shared" si="20"/>
        <v>44462</v>
      </c>
      <c r="L396" s="4" t="s">
        <v>61</v>
      </c>
    </row>
    <row r="397" spans="1:14" x14ac:dyDescent="0.2">
      <c r="A397" s="1">
        <f t="shared" si="20"/>
        <v>44463</v>
      </c>
      <c r="B397">
        <v>34401</v>
      </c>
      <c r="C397">
        <f>B397-B394</f>
        <v>90</v>
      </c>
      <c r="L397" t="s">
        <v>60</v>
      </c>
    </row>
    <row r="398" spans="1:14" x14ac:dyDescent="0.2">
      <c r="A398" s="1">
        <f t="shared" si="20"/>
        <v>44464</v>
      </c>
    </row>
    <row r="399" spans="1:14" x14ac:dyDescent="0.2">
      <c r="A399" s="1">
        <f t="shared" si="20"/>
        <v>44465</v>
      </c>
    </row>
    <row r="400" spans="1:14" x14ac:dyDescent="0.2">
      <c r="A400" s="1">
        <f t="shared" si="20"/>
        <v>44466</v>
      </c>
      <c r="B400">
        <v>34479</v>
      </c>
      <c r="C400">
        <f>B400-B397</f>
        <v>78</v>
      </c>
    </row>
    <row r="401" spans="1:8" x14ac:dyDescent="0.2">
      <c r="A401" s="1">
        <f t="shared" si="20"/>
        <v>44467</v>
      </c>
      <c r="B401">
        <v>34715</v>
      </c>
      <c r="C401">
        <f t="shared" ref="C401:C408" si="21">B401-B400</f>
        <v>236</v>
      </c>
    </row>
    <row r="402" spans="1:8" x14ac:dyDescent="0.2">
      <c r="A402" s="1">
        <f t="shared" si="20"/>
        <v>44468</v>
      </c>
      <c r="B402">
        <v>34796</v>
      </c>
      <c r="C402">
        <f t="shared" si="21"/>
        <v>81</v>
      </c>
    </row>
    <row r="403" spans="1:8" x14ac:dyDescent="0.2">
      <c r="A403" s="1">
        <f t="shared" si="20"/>
        <v>44469</v>
      </c>
      <c r="B403">
        <v>34887</v>
      </c>
      <c r="C403">
        <f t="shared" si="21"/>
        <v>91</v>
      </c>
    </row>
    <row r="404" spans="1:8" x14ac:dyDescent="0.2">
      <c r="A404" s="1">
        <f t="shared" si="20"/>
        <v>44470</v>
      </c>
      <c r="B404">
        <v>34940</v>
      </c>
      <c r="C404">
        <f t="shared" si="21"/>
        <v>53</v>
      </c>
    </row>
    <row r="405" spans="1:8" x14ac:dyDescent="0.2">
      <c r="A405" s="1">
        <f t="shared" si="20"/>
        <v>44471</v>
      </c>
      <c r="B405">
        <v>35077</v>
      </c>
      <c r="C405">
        <f t="shared" si="21"/>
        <v>137</v>
      </c>
    </row>
    <row r="406" spans="1:8" x14ac:dyDescent="0.2">
      <c r="A406" s="1">
        <f t="shared" si="20"/>
        <v>44472</v>
      </c>
      <c r="B406">
        <v>35281</v>
      </c>
      <c r="C406">
        <f t="shared" si="21"/>
        <v>204</v>
      </c>
    </row>
    <row r="407" spans="1:8" x14ac:dyDescent="0.2">
      <c r="A407" s="1">
        <f t="shared" si="20"/>
        <v>44473</v>
      </c>
      <c r="B407">
        <v>35383</v>
      </c>
      <c r="C407">
        <f t="shared" si="21"/>
        <v>102</v>
      </c>
    </row>
    <row r="408" spans="1:8" x14ac:dyDescent="0.2">
      <c r="A408" s="1">
        <f t="shared" si="20"/>
        <v>44474</v>
      </c>
      <c r="B408">
        <v>35458</v>
      </c>
      <c r="C408">
        <f t="shared" si="21"/>
        <v>75</v>
      </c>
    </row>
    <row r="409" spans="1:8" x14ac:dyDescent="0.2">
      <c r="A409" s="1">
        <f t="shared" si="20"/>
        <v>44475</v>
      </c>
    </row>
    <row r="410" spans="1:8" x14ac:dyDescent="0.2">
      <c r="A410" s="1">
        <f t="shared" si="20"/>
        <v>44476</v>
      </c>
    </row>
    <row r="411" spans="1:8" x14ac:dyDescent="0.2">
      <c r="A411" s="1">
        <f t="shared" si="20"/>
        <v>44477</v>
      </c>
    </row>
    <row r="412" spans="1:8" x14ac:dyDescent="0.2">
      <c r="A412" s="1">
        <f t="shared" si="20"/>
        <v>44478</v>
      </c>
    </row>
    <row r="413" spans="1:8" x14ac:dyDescent="0.2">
      <c r="A413" s="1">
        <f t="shared" si="20"/>
        <v>44479</v>
      </c>
    </row>
    <row r="414" spans="1:8" x14ac:dyDescent="0.2">
      <c r="A414" s="1">
        <f t="shared" si="20"/>
        <v>44480</v>
      </c>
    </row>
    <row r="415" spans="1:8" x14ac:dyDescent="0.2">
      <c r="A415" s="1">
        <f t="shared" si="20"/>
        <v>44481</v>
      </c>
      <c r="H415" s="15">
        <f>37.9</f>
        <v>37.9</v>
      </c>
    </row>
    <row r="416" spans="1:8" x14ac:dyDescent="0.2">
      <c r="A416" s="1">
        <f t="shared" si="20"/>
        <v>44482</v>
      </c>
      <c r="H416" s="15">
        <v>655</v>
      </c>
    </row>
    <row r="417" spans="1:15" x14ac:dyDescent="0.2">
      <c r="A417" s="1">
        <f t="shared" si="20"/>
        <v>44483</v>
      </c>
      <c r="F417">
        <f>0.5%*206000</f>
        <v>1030</v>
      </c>
      <c r="H417" s="15">
        <v>1255</v>
      </c>
    </row>
    <row r="418" spans="1:15" x14ac:dyDescent="0.2">
      <c r="A418" s="1">
        <f t="shared" si="20"/>
        <v>44484</v>
      </c>
      <c r="H418" s="15">
        <f>SUM(H415:H417)</f>
        <v>1947.9</v>
      </c>
    </row>
    <row r="419" spans="1:15" x14ac:dyDescent="0.2">
      <c r="A419" s="1">
        <f t="shared" si="20"/>
        <v>44485</v>
      </c>
      <c r="J419" s="4" t="s">
        <v>59</v>
      </c>
    </row>
    <row r="420" spans="1:15" x14ac:dyDescent="0.2">
      <c r="A420" s="1">
        <f t="shared" si="20"/>
        <v>44486</v>
      </c>
      <c r="O420">
        <f>(220/42)^0.05</f>
        <v>1.0863222367298027</v>
      </c>
    </row>
    <row r="421" spans="1:15" x14ac:dyDescent="0.2">
      <c r="A421" s="1">
        <f t="shared" si="20"/>
        <v>44487</v>
      </c>
    </row>
    <row r="422" spans="1:15" x14ac:dyDescent="0.2">
      <c r="A422" s="1">
        <f t="shared" si="20"/>
        <v>44488</v>
      </c>
      <c r="G422">
        <f>SQRT(72)</f>
        <v>8.4852813742385695</v>
      </c>
      <c r="I422">
        <f>200*5280/3600</f>
        <v>293.33333333333331</v>
      </c>
    </row>
    <row r="423" spans="1:15" x14ac:dyDescent="0.2">
      <c r="A423" s="1">
        <f t="shared" si="20"/>
        <v>44489</v>
      </c>
      <c r="G423">
        <f>2*SQRT(3)</f>
        <v>3.4641016151377544</v>
      </c>
    </row>
    <row r="424" spans="1:15" x14ac:dyDescent="0.2">
      <c r="A424" s="1">
        <f t="shared" si="20"/>
        <v>44490</v>
      </c>
    </row>
    <row r="425" spans="1:15" x14ac:dyDescent="0.2">
      <c r="A425" s="1">
        <f t="shared" si="20"/>
        <v>44491</v>
      </c>
      <c r="G425">
        <f>120000*1.2</f>
        <v>144000</v>
      </c>
      <c r="K425">
        <f>-75/20</f>
        <v>-3.75</v>
      </c>
    </row>
    <row r="426" spans="1:15" x14ac:dyDescent="0.2">
      <c r="A426" s="1">
        <f t="shared" si="20"/>
        <v>44492</v>
      </c>
      <c r="G426">
        <f>G425/0.9</f>
        <v>160000</v>
      </c>
    </row>
    <row r="427" spans="1:15" x14ac:dyDescent="0.2">
      <c r="A427" s="1">
        <f t="shared" si="20"/>
        <v>44493</v>
      </c>
      <c r="D427">
        <f>ACOS(0.5)</f>
        <v>1.0471975511965976</v>
      </c>
    </row>
    <row r="428" spans="1:15" x14ac:dyDescent="0.2">
      <c r="A428" s="1">
        <f t="shared" si="20"/>
        <v>44494</v>
      </c>
      <c r="D428">
        <f>D427*180/PI()</f>
        <v>59.999999999999993</v>
      </c>
      <c r="F428">
        <f>5*0.65</f>
        <v>3.25</v>
      </c>
    </row>
    <row r="429" spans="1:15" x14ac:dyDescent="0.2">
      <c r="A429" s="1">
        <f t="shared" si="20"/>
        <v>44495</v>
      </c>
      <c r="F429">
        <f>8-F428</f>
        <v>4.75</v>
      </c>
      <c r="H429" s="16">
        <f>700+1200+1600+2000</f>
        <v>5500</v>
      </c>
    </row>
    <row r="430" spans="1:15" x14ac:dyDescent="0.2">
      <c r="A430" s="1">
        <f t="shared" si="20"/>
        <v>44496</v>
      </c>
      <c r="F430">
        <f>F429/0.75</f>
        <v>6.333333333333333</v>
      </c>
    </row>
    <row r="431" spans="1:15" x14ac:dyDescent="0.2">
      <c r="A431" s="1">
        <f t="shared" si="20"/>
        <v>44497</v>
      </c>
      <c r="H431" s="16">
        <f>3600/400</f>
        <v>9</v>
      </c>
    </row>
    <row r="432" spans="1:15" x14ac:dyDescent="0.2">
      <c r="A432" s="1">
        <f t="shared" si="20"/>
        <v>44498</v>
      </c>
      <c r="B432">
        <v>35526</v>
      </c>
      <c r="C432">
        <f>B432-B408</f>
        <v>68</v>
      </c>
    </row>
    <row r="433" spans="1:8" x14ac:dyDescent="0.2">
      <c r="A433" s="1">
        <f t="shared" si="20"/>
        <v>44499</v>
      </c>
      <c r="H433" s="16">
        <f>H431*293</f>
        <v>2637</v>
      </c>
    </row>
    <row r="434" spans="1:8" x14ac:dyDescent="0.2">
      <c r="A434" s="1">
        <f t="shared" si="20"/>
        <v>44500</v>
      </c>
    </row>
    <row r="435" spans="1:8" x14ac:dyDescent="0.2">
      <c r="A435" s="1">
        <f t="shared" si="20"/>
        <v>44501</v>
      </c>
    </row>
    <row r="436" spans="1:8" x14ac:dyDescent="0.2">
      <c r="A436" s="1">
        <f t="shared" si="20"/>
        <v>44502</v>
      </c>
    </row>
    <row r="437" spans="1:8" x14ac:dyDescent="0.2">
      <c r="A437" s="1">
        <f t="shared" si="20"/>
        <v>44503</v>
      </c>
    </row>
    <row r="438" spans="1:8" x14ac:dyDescent="0.2">
      <c r="A438" s="1">
        <f t="shared" si="20"/>
        <v>44504</v>
      </c>
    </row>
    <row r="439" spans="1:8" x14ac:dyDescent="0.2">
      <c r="A439" s="1">
        <f t="shared" si="20"/>
        <v>44505</v>
      </c>
    </row>
    <row r="440" spans="1:8" x14ac:dyDescent="0.2">
      <c r="A440" s="1">
        <f t="shared" si="20"/>
        <v>44506</v>
      </c>
    </row>
    <row r="441" spans="1:8" x14ac:dyDescent="0.2">
      <c r="A441" s="1">
        <f t="shared" si="20"/>
        <v>44507</v>
      </c>
    </row>
    <row r="442" spans="1:8" x14ac:dyDescent="0.2">
      <c r="A442" s="1">
        <f t="shared" si="20"/>
        <v>44508</v>
      </c>
    </row>
    <row r="443" spans="1:8" x14ac:dyDescent="0.2">
      <c r="A443" s="1">
        <f t="shared" si="20"/>
        <v>44509</v>
      </c>
    </row>
    <row r="444" spans="1:8" x14ac:dyDescent="0.2">
      <c r="A444" s="1">
        <f t="shared" si="20"/>
        <v>44510</v>
      </c>
    </row>
    <row r="445" spans="1:8" x14ac:dyDescent="0.2">
      <c r="A445" s="1">
        <f t="shared" si="20"/>
        <v>44511</v>
      </c>
    </row>
    <row r="446" spans="1:8" x14ac:dyDescent="0.2">
      <c r="A446" s="1">
        <f t="shared" si="20"/>
        <v>44512</v>
      </c>
    </row>
    <row r="447" spans="1:8" x14ac:dyDescent="0.2">
      <c r="A447" s="1">
        <f t="shared" si="20"/>
        <v>44513</v>
      </c>
    </row>
    <row r="448" spans="1:8" x14ac:dyDescent="0.2">
      <c r="A448" s="1">
        <f t="shared" si="20"/>
        <v>44514</v>
      </c>
    </row>
    <row r="449" spans="1:3" x14ac:dyDescent="0.2">
      <c r="A449" s="1">
        <f t="shared" si="20"/>
        <v>44515</v>
      </c>
    </row>
    <row r="450" spans="1:3" x14ac:dyDescent="0.2">
      <c r="A450" s="1">
        <f t="shared" si="20"/>
        <v>44516</v>
      </c>
    </row>
    <row r="451" spans="1:3" x14ac:dyDescent="0.2">
      <c r="A451" s="1">
        <f t="shared" si="20"/>
        <v>44517</v>
      </c>
    </row>
    <row r="452" spans="1:3" x14ac:dyDescent="0.2">
      <c r="A452" s="1">
        <f t="shared" si="20"/>
        <v>44518</v>
      </c>
    </row>
    <row r="453" spans="1:3" x14ac:dyDescent="0.2">
      <c r="A453" s="1">
        <f t="shared" si="20"/>
        <v>44519</v>
      </c>
    </row>
    <row r="454" spans="1:3" x14ac:dyDescent="0.2">
      <c r="A454" s="1">
        <f t="shared" ref="A454:A517" si="22">A453+1</f>
        <v>44520</v>
      </c>
    </row>
    <row r="455" spans="1:3" x14ac:dyDescent="0.2">
      <c r="A455" s="1">
        <f t="shared" si="22"/>
        <v>44521</v>
      </c>
    </row>
    <row r="456" spans="1:3" x14ac:dyDescent="0.2">
      <c r="A456" s="1">
        <f t="shared" si="22"/>
        <v>44522</v>
      </c>
    </row>
    <row r="457" spans="1:3" x14ac:dyDescent="0.2">
      <c r="A457" s="1">
        <f t="shared" si="22"/>
        <v>44523</v>
      </c>
    </row>
    <row r="458" spans="1:3" x14ac:dyDescent="0.2">
      <c r="A458" s="1">
        <f t="shared" si="22"/>
        <v>44524</v>
      </c>
    </row>
    <row r="459" spans="1:3" x14ac:dyDescent="0.2">
      <c r="A459" s="1">
        <f t="shared" si="22"/>
        <v>44525</v>
      </c>
    </row>
    <row r="460" spans="1:3" x14ac:dyDescent="0.2">
      <c r="A460" s="1">
        <f t="shared" si="22"/>
        <v>44526</v>
      </c>
      <c r="B460">
        <v>35530</v>
      </c>
      <c r="C460">
        <f>B460-B432</f>
        <v>4</v>
      </c>
    </row>
    <row r="461" spans="1:3" x14ac:dyDescent="0.2">
      <c r="A461" s="1">
        <f t="shared" si="22"/>
        <v>44527</v>
      </c>
      <c r="B461">
        <v>35588</v>
      </c>
      <c r="C461">
        <f>B461-B460</f>
        <v>58</v>
      </c>
    </row>
    <row r="462" spans="1:3" x14ac:dyDescent="0.2">
      <c r="A462" s="1">
        <f t="shared" si="22"/>
        <v>44528</v>
      </c>
    </row>
    <row r="463" spans="1:3" x14ac:dyDescent="0.2">
      <c r="A463" s="1">
        <f t="shared" si="22"/>
        <v>44529</v>
      </c>
    </row>
    <row r="464" spans="1:3" x14ac:dyDescent="0.2">
      <c r="A464" s="1">
        <f t="shared" si="22"/>
        <v>44530</v>
      </c>
    </row>
    <row r="465" spans="1:1" x14ac:dyDescent="0.2">
      <c r="A465" s="1">
        <f t="shared" si="22"/>
        <v>44531</v>
      </c>
    </row>
    <row r="466" spans="1:1" x14ac:dyDescent="0.2">
      <c r="A466" s="1">
        <f t="shared" si="22"/>
        <v>44532</v>
      </c>
    </row>
    <row r="467" spans="1:1" x14ac:dyDescent="0.2">
      <c r="A467" s="1">
        <f t="shared" si="22"/>
        <v>44533</v>
      </c>
    </row>
    <row r="468" spans="1:1" x14ac:dyDescent="0.2">
      <c r="A468" s="1">
        <f t="shared" si="22"/>
        <v>44534</v>
      </c>
    </row>
    <row r="469" spans="1:1" x14ac:dyDescent="0.2">
      <c r="A469" s="1">
        <f t="shared" si="22"/>
        <v>44535</v>
      </c>
    </row>
    <row r="470" spans="1:1" x14ac:dyDescent="0.2">
      <c r="A470" s="1">
        <f t="shared" si="22"/>
        <v>44536</v>
      </c>
    </row>
    <row r="471" spans="1:1" x14ac:dyDescent="0.2">
      <c r="A471" s="1">
        <f t="shared" si="22"/>
        <v>44537</v>
      </c>
    </row>
    <row r="472" spans="1:1" x14ac:dyDescent="0.2">
      <c r="A472" s="1">
        <f t="shared" si="22"/>
        <v>44538</v>
      </c>
    </row>
    <row r="473" spans="1:1" x14ac:dyDescent="0.2">
      <c r="A473" s="1">
        <f t="shared" si="22"/>
        <v>44539</v>
      </c>
    </row>
    <row r="474" spans="1:1" x14ac:dyDescent="0.2">
      <c r="A474" s="1">
        <f t="shared" si="22"/>
        <v>44540</v>
      </c>
    </row>
    <row r="475" spans="1:1" x14ac:dyDescent="0.2">
      <c r="A475" s="1">
        <f t="shared" si="22"/>
        <v>44541</v>
      </c>
    </row>
    <row r="476" spans="1:1" x14ac:dyDescent="0.2">
      <c r="A476" s="1">
        <f t="shared" si="22"/>
        <v>44542</v>
      </c>
    </row>
    <row r="477" spans="1:1" x14ac:dyDescent="0.2">
      <c r="A477" s="1">
        <f t="shared" si="22"/>
        <v>44543</v>
      </c>
    </row>
    <row r="478" spans="1:1" x14ac:dyDescent="0.2">
      <c r="A478" s="1">
        <f t="shared" si="22"/>
        <v>44544</v>
      </c>
    </row>
    <row r="479" spans="1:1" x14ac:dyDescent="0.2">
      <c r="A479" s="1">
        <f t="shared" si="22"/>
        <v>44545</v>
      </c>
    </row>
    <row r="480" spans="1:1" x14ac:dyDescent="0.2">
      <c r="A480" s="1">
        <f t="shared" si="22"/>
        <v>44546</v>
      </c>
    </row>
    <row r="481" spans="1:3" x14ac:dyDescent="0.2">
      <c r="A481" s="1">
        <f t="shared" si="22"/>
        <v>44547</v>
      </c>
    </row>
    <row r="482" spans="1:3" x14ac:dyDescent="0.2">
      <c r="A482" s="1">
        <f t="shared" si="22"/>
        <v>44548</v>
      </c>
    </row>
    <row r="483" spans="1:3" x14ac:dyDescent="0.2">
      <c r="A483" s="1">
        <f t="shared" si="22"/>
        <v>44549</v>
      </c>
    </row>
    <row r="484" spans="1:3" x14ac:dyDescent="0.2">
      <c r="A484" s="1">
        <f t="shared" si="22"/>
        <v>44550</v>
      </c>
    </row>
    <row r="485" spans="1:3" x14ac:dyDescent="0.2">
      <c r="A485" s="1">
        <f t="shared" si="22"/>
        <v>44551</v>
      </c>
    </row>
    <row r="486" spans="1:3" x14ac:dyDescent="0.2">
      <c r="A486" s="1">
        <f t="shared" si="22"/>
        <v>44552</v>
      </c>
    </row>
    <row r="487" spans="1:3" x14ac:dyDescent="0.2">
      <c r="A487" s="1">
        <f t="shared" si="22"/>
        <v>44553</v>
      </c>
    </row>
    <row r="488" spans="1:3" x14ac:dyDescent="0.2">
      <c r="A488" s="1">
        <f t="shared" si="22"/>
        <v>44554</v>
      </c>
    </row>
    <row r="489" spans="1:3" x14ac:dyDescent="0.2">
      <c r="A489" s="1">
        <f t="shared" si="22"/>
        <v>44555</v>
      </c>
    </row>
    <row r="490" spans="1:3" x14ac:dyDescent="0.2">
      <c r="A490" s="1">
        <f t="shared" si="22"/>
        <v>44556</v>
      </c>
    </row>
    <row r="491" spans="1:3" x14ac:dyDescent="0.2">
      <c r="A491" s="1">
        <f t="shared" si="22"/>
        <v>44557</v>
      </c>
      <c r="B491">
        <v>35638</v>
      </c>
      <c r="C491">
        <f>B491-B461</f>
        <v>50</v>
      </c>
    </row>
    <row r="492" spans="1:3" x14ac:dyDescent="0.2">
      <c r="A492" s="1">
        <f t="shared" si="22"/>
        <v>44558</v>
      </c>
      <c r="B492">
        <v>35658</v>
      </c>
      <c r="C492">
        <f>B492-B491</f>
        <v>20</v>
      </c>
    </row>
    <row r="493" spans="1:3" x14ac:dyDescent="0.2">
      <c r="A493" s="1">
        <f t="shared" si="22"/>
        <v>44559</v>
      </c>
    </row>
    <row r="494" spans="1:3" x14ac:dyDescent="0.2">
      <c r="A494" s="1">
        <f t="shared" si="22"/>
        <v>44560</v>
      </c>
    </row>
    <row r="495" spans="1:3" x14ac:dyDescent="0.2">
      <c r="A495" s="1">
        <f t="shared" si="22"/>
        <v>44561</v>
      </c>
      <c r="B495">
        <v>35673</v>
      </c>
      <c r="C495">
        <f>B495-B492</f>
        <v>15</v>
      </c>
    </row>
    <row r="496" spans="1:3" x14ac:dyDescent="0.2">
      <c r="A496" s="1">
        <f t="shared" si="22"/>
        <v>44562</v>
      </c>
      <c r="B496">
        <v>35696</v>
      </c>
      <c r="C496">
        <f>B496-B495</f>
        <v>23</v>
      </c>
    </row>
    <row r="497" spans="1:10" x14ac:dyDescent="0.2">
      <c r="A497" s="1">
        <f t="shared" si="22"/>
        <v>44563</v>
      </c>
      <c r="B497">
        <v>35722</v>
      </c>
      <c r="C497">
        <f>B497-B496</f>
        <v>26</v>
      </c>
    </row>
    <row r="498" spans="1:10" x14ac:dyDescent="0.2">
      <c r="A498" s="1">
        <f t="shared" si="22"/>
        <v>44564</v>
      </c>
    </row>
    <row r="499" spans="1:10" x14ac:dyDescent="0.2">
      <c r="A499" s="1">
        <f t="shared" si="22"/>
        <v>44565</v>
      </c>
      <c r="B499">
        <v>35809</v>
      </c>
      <c r="C499">
        <f>B499-B497</f>
        <v>87</v>
      </c>
    </row>
    <row r="500" spans="1:10" x14ac:dyDescent="0.2">
      <c r="A500" s="1">
        <f t="shared" si="22"/>
        <v>44566</v>
      </c>
      <c r="B500">
        <v>35815</v>
      </c>
      <c r="C500">
        <f>B500-B499</f>
        <v>6</v>
      </c>
    </row>
    <row r="501" spans="1:10" x14ac:dyDescent="0.2">
      <c r="A501" s="1">
        <f t="shared" si="22"/>
        <v>44567</v>
      </c>
      <c r="B501">
        <v>35850</v>
      </c>
      <c r="C501">
        <f>B501-B500</f>
        <v>35</v>
      </c>
    </row>
    <row r="502" spans="1:10" x14ac:dyDescent="0.2">
      <c r="A502" s="1">
        <f t="shared" si="22"/>
        <v>44568</v>
      </c>
      <c r="B502">
        <v>35955</v>
      </c>
      <c r="C502">
        <f>B502-B501</f>
        <v>105</v>
      </c>
    </row>
    <row r="503" spans="1:10" x14ac:dyDescent="0.2">
      <c r="A503" s="1">
        <f t="shared" si="22"/>
        <v>44569</v>
      </c>
    </row>
    <row r="504" spans="1:10" x14ac:dyDescent="0.2">
      <c r="A504" s="1">
        <f t="shared" si="22"/>
        <v>44570</v>
      </c>
      <c r="B504">
        <v>35963</v>
      </c>
      <c r="C504">
        <f>B504-B502</f>
        <v>8</v>
      </c>
    </row>
    <row r="505" spans="1:10" x14ac:dyDescent="0.2">
      <c r="A505" s="1">
        <f t="shared" si="22"/>
        <v>44571</v>
      </c>
    </row>
    <row r="506" spans="1:10" x14ac:dyDescent="0.2">
      <c r="A506" s="1">
        <f t="shared" si="22"/>
        <v>44572</v>
      </c>
      <c r="B506">
        <v>36081</v>
      </c>
      <c r="C506">
        <f>B506-B504</f>
        <v>118</v>
      </c>
    </row>
    <row r="507" spans="1:10" x14ac:dyDescent="0.2">
      <c r="A507" s="1">
        <f t="shared" si="22"/>
        <v>44573</v>
      </c>
      <c r="B507">
        <v>36164</v>
      </c>
      <c r="C507">
        <f>B507-B506</f>
        <v>83</v>
      </c>
    </row>
    <row r="508" spans="1:10" x14ac:dyDescent="0.2">
      <c r="A508" s="1">
        <f t="shared" si="22"/>
        <v>44574</v>
      </c>
      <c r="B508">
        <v>36308</v>
      </c>
      <c r="C508">
        <f>B508-B507</f>
        <v>144</v>
      </c>
    </row>
    <row r="509" spans="1:10" x14ac:dyDescent="0.2">
      <c r="A509" s="1">
        <f t="shared" si="22"/>
        <v>44575</v>
      </c>
    </row>
    <row r="510" spans="1:10" x14ac:dyDescent="0.2">
      <c r="A510" s="1">
        <f t="shared" si="22"/>
        <v>44576</v>
      </c>
      <c r="B510">
        <v>36382</v>
      </c>
      <c r="C510">
        <f>B510-B508</f>
        <v>74</v>
      </c>
    </row>
    <row r="511" spans="1:10" x14ac:dyDescent="0.2">
      <c r="A511" s="1">
        <f t="shared" si="22"/>
        <v>44577</v>
      </c>
      <c r="J511">
        <f>1255*0.03</f>
        <v>37.65</v>
      </c>
    </row>
    <row r="512" spans="1:10" x14ac:dyDescent="0.2">
      <c r="A512" s="1">
        <f t="shared" si="22"/>
        <v>44578</v>
      </c>
      <c r="J512">
        <f>1062.7*0.03</f>
        <v>31.881</v>
      </c>
    </row>
    <row r="513" spans="1:3" x14ac:dyDescent="0.2">
      <c r="A513" s="1">
        <f t="shared" si="22"/>
        <v>44579</v>
      </c>
    </row>
    <row r="514" spans="1:3" x14ac:dyDescent="0.2">
      <c r="A514" s="1">
        <f t="shared" si="22"/>
        <v>44580</v>
      </c>
    </row>
    <row r="515" spans="1:3" x14ac:dyDescent="0.2">
      <c r="A515" s="1">
        <f t="shared" si="22"/>
        <v>44581</v>
      </c>
      <c r="B515">
        <v>36471</v>
      </c>
      <c r="C515">
        <f>B515-B510</f>
        <v>89</v>
      </c>
    </row>
    <row r="516" spans="1:3" x14ac:dyDescent="0.2">
      <c r="A516" s="1">
        <f t="shared" si="22"/>
        <v>44582</v>
      </c>
      <c r="B516">
        <v>36621</v>
      </c>
      <c r="C516">
        <f>B516-B515</f>
        <v>150</v>
      </c>
    </row>
    <row r="517" spans="1:3" x14ac:dyDescent="0.2">
      <c r="A517" s="1">
        <f t="shared" si="22"/>
        <v>44583</v>
      </c>
      <c r="B517">
        <v>36721</v>
      </c>
      <c r="C517">
        <f>B517-B516</f>
        <v>100</v>
      </c>
    </row>
    <row r="518" spans="1:3" x14ac:dyDescent="0.2">
      <c r="A518" s="1">
        <f t="shared" ref="A518:A555" si="23">A517+1</f>
        <v>44584</v>
      </c>
      <c r="B518">
        <v>36744</v>
      </c>
      <c r="C518">
        <f>B518-B517</f>
        <v>23</v>
      </c>
    </row>
    <row r="519" spans="1:3" x14ac:dyDescent="0.2">
      <c r="A519" s="1">
        <f t="shared" si="23"/>
        <v>44585</v>
      </c>
      <c r="B519">
        <v>36883</v>
      </c>
      <c r="C519">
        <f>B519-B518</f>
        <v>139</v>
      </c>
    </row>
    <row r="520" spans="1:3" x14ac:dyDescent="0.2">
      <c r="A520" s="1">
        <f t="shared" si="23"/>
        <v>44586</v>
      </c>
      <c r="B520">
        <v>36897</v>
      </c>
      <c r="C520">
        <f>B520-B519</f>
        <v>14</v>
      </c>
    </row>
    <row r="521" spans="1:3" x14ac:dyDescent="0.2">
      <c r="A521" s="1">
        <f t="shared" si="23"/>
        <v>44587</v>
      </c>
    </row>
    <row r="522" spans="1:3" x14ac:dyDescent="0.2">
      <c r="A522" s="1">
        <f t="shared" si="23"/>
        <v>44588</v>
      </c>
      <c r="B522">
        <v>36916</v>
      </c>
      <c r="C522">
        <f>B522-B520</f>
        <v>19</v>
      </c>
    </row>
    <row r="523" spans="1:3" x14ac:dyDescent="0.2">
      <c r="A523" s="1">
        <f t="shared" si="23"/>
        <v>44589</v>
      </c>
    </row>
    <row r="524" spans="1:3" x14ac:dyDescent="0.2">
      <c r="A524" s="1">
        <f t="shared" si="23"/>
        <v>44590</v>
      </c>
    </row>
    <row r="525" spans="1:3" x14ac:dyDescent="0.2">
      <c r="A525" s="1">
        <f t="shared" si="23"/>
        <v>44591</v>
      </c>
    </row>
    <row r="526" spans="1:3" x14ac:dyDescent="0.2">
      <c r="A526" s="1">
        <f t="shared" si="23"/>
        <v>44592</v>
      </c>
    </row>
    <row r="527" spans="1:3" x14ac:dyDescent="0.2">
      <c r="A527" s="1">
        <f t="shared" si="23"/>
        <v>44593</v>
      </c>
    </row>
    <row r="528" spans="1:3" x14ac:dyDescent="0.2">
      <c r="A528" s="1">
        <f t="shared" si="23"/>
        <v>44594</v>
      </c>
    </row>
    <row r="529" spans="1:3" x14ac:dyDescent="0.2">
      <c r="A529" s="1">
        <f t="shared" si="23"/>
        <v>44595</v>
      </c>
    </row>
    <row r="530" spans="1:3" x14ac:dyDescent="0.2">
      <c r="A530" s="1">
        <f t="shared" si="23"/>
        <v>44596</v>
      </c>
    </row>
    <row r="531" spans="1:3" x14ac:dyDescent="0.2">
      <c r="A531" s="1">
        <f t="shared" si="23"/>
        <v>44597</v>
      </c>
    </row>
    <row r="532" spans="1:3" x14ac:dyDescent="0.2">
      <c r="A532" s="1">
        <f t="shared" si="23"/>
        <v>44598</v>
      </c>
    </row>
    <row r="533" spans="1:3" x14ac:dyDescent="0.2">
      <c r="A533" s="1">
        <f t="shared" si="23"/>
        <v>44599</v>
      </c>
      <c r="B533">
        <v>36926</v>
      </c>
      <c r="C533">
        <f>B533-B522</f>
        <v>10</v>
      </c>
    </row>
    <row r="534" spans="1:3" x14ac:dyDescent="0.2">
      <c r="A534" s="1">
        <f t="shared" si="23"/>
        <v>44600</v>
      </c>
      <c r="B534">
        <v>36930</v>
      </c>
      <c r="C534">
        <f>B534-B533</f>
        <v>4</v>
      </c>
    </row>
    <row r="535" spans="1:3" x14ac:dyDescent="0.2">
      <c r="A535" s="1">
        <f t="shared" si="23"/>
        <v>44601</v>
      </c>
      <c r="B535">
        <v>36934</v>
      </c>
      <c r="C535">
        <f>B535-B534</f>
        <v>4</v>
      </c>
    </row>
    <row r="536" spans="1:3" x14ac:dyDescent="0.2">
      <c r="A536" s="1">
        <f t="shared" si="23"/>
        <v>44602</v>
      </c>
      <c r="B536">
        <v>37056</v>
      </c>
      <c r="C536">
        <f>B536-B535</f>
        <v>122</v>
      </c>
    </row>
    <row r="537" spans="1:3" x14ac:dyDescent="0.2">
      <c r="A537" s="1">
        <f t="shared" si="23"/>
        <v>44603</v>
      </c>
      <c r="B537">
        <v>37164</v>
      </c>
      <c r="C537">
        <f>B537-B536</f>
        <v>108</v>
      </c>
    </row>
    <row r="538" spans="1:3" x14ac:dyDescent="0.2">
      <c r="A538" s="1">
        <f t="shared" si="23"/>
        <v>44604</v>
      </c>
      <c r="B538">
        <v>37174</v>
      </c>
      <c r="C538">
        <f>B538-B537</f>
        <v>10</v>
      </c>
    </row>
    <row r="539" spans="1:3" x14ac:dyDescent="0.2">
      <c r="A539" s="1">
        <f t="shared" si="23"/>
        <v>44605</v>
      </c>
    </row>
    <row r="540" spans="1:3" x14ac:dyDescent="0.2">
      <c r="A540" s="1">
        <f t="shared" si="23"/>
        <v>44606</v>
      </c>
      <c r="B540">
        <v>37231</v>
      </c>
      <c r="C540">
        <f>B540-B538</f>
        <v>57</v>
      </c>
    </row>
    <row r="541" spans="1:3" x14ac:dyDescent="0.2">
      <c r="A541" s="1">
        <f t="shared" si="23"/>
        <v>44607</v>
      </c>
      <c r="B541">
        <v>37288</v>
      </c>
      <c r="C541">
        <f>B541-B540</f>
        <v>57</v>
      </c>
    </row>
    <row r="542" spans="1:3" x14ac:dyDescent="0.2">
      <c r="A542" s="1">
        <f t="shared" si="23"/>
        <v>44608</v>
      </c>
    </row>
    <row r="543" spans="1:3" x14ac:dyDescent="0.2">
      <c r="A543" s="1">
        <f t="shared" si="23"/>
        <v>44609</v>
      </c>
    </row>
    <row r="544" spans="1:3" x14ac:dyDescent="0.2">
      <c r="A544" s="1">
        <f t="shared" si="23"/>
        <v>44610</v>
      </c>
    </row>
    <row r="545" spans="1:1" x14ac:dyDescent="0.2">
      <c r="A545" s="1">
        <f t="shared" si="23"/>
        <v>44611</v>
      </c>
    </row>
    <row r="546" spans="1:1" x14ac:dyDescent="0.2">
      <c r="A546" s="1">
        <f t="shared" si="23"/>
        <v>44612</v>
      </c>
    </row>
    <row r="547" spans="1:1" x14ac:dyDescent="0.2">
      <c r="A547" s="1">
        <f t="shared" si="23"/>
        <v>44613</v>
      </c>
    </row>
    <row r="548" spans="1:1" x14ac:dyDescent="0.2">
      <c r="A548" s="1">
        <f t="shared" si="23"/>
        <v>44614</v>
      </c>
    </row>
    <row r="549" spans="1:1" x14ac:dyDescent="0.2">
      <c r="A549" s="1">
        <f t="shared" si="23"/>
        <v>44615</v>
      </c>
    </row>
    <row r="550" spans="1:1" x14ac:dyDescent="0.2">
      <c r="A550" s="1">
        <f t="shared" si="23"/>
        <v>44616</v>
      </c>
    </row>
    <row r="551" spans="1:1" x14ac:dyDescent="0.2">
      <c r="A551" s="1">
        <f t="shared" si="23"/>
        <v>44617</v>
      </c>
    </row>
    <row r="552" spans="1:1" x14ac:dyDescent="0.2">
      <c r="A552" s="1">
        <f t="shared" si="23"/>
        <v>44618</v>
      </c>
    </row>
    <row r="553" spans="1:1" x14ac:dyDescent="0.2">
      <c r="A553" s="1">
        <f t="shared" si="23"/>
        <v>44619</v>
      </c>
    </row>
    <row r="554" spans="1:1" x14ac:dyDescent="0.2">
      <c r="A554" s="1">
        <f t="shared" si="23"/>
        <v>44620</v>
      </c>
    </row>
    <row r="555" spans="1:1" x14ac:dyDescent="0.2">
      <c r="A555" s="1"/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  <hyperlink ref="J419" r:id="rId26" xr:uid="{C39C42E9-EA83-C740-BA66-013F51803884}"/>
    <hyperlink ref="L396" r:id="rId27" xr:uid="{4B959EA7-BDDD-1E4A-BE55-2D9EE3DFD90A}"/>
  </hyperlinks>
  <pageMargins left="0.7" right="0.7" top="0.75" bottom="0.75" header="0.3" footer="0.3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2022-02-15T15:39:06Z</dcterms:modified>
</cp:coreProperties>
</file>