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arts/permaplan/"/>
    </mc:Choice>
  </mc:AlternateContent>
  <xr:revisionPtr revIDLastSave="0" documentId="13_ncr:1_{B23FA20E-165C-E143-AFA7-E90DA1528559}" xr6:coauthVersionLast="45" xr6:coauthVersionMax="45" xr10:uidLastSave="{00000000-0000-0000-0000-000000000000}"/>
  <bookViews>
    <workbookView xWindow="13620" yWindow="920" windowWidth="31280" windowHeight="24200" xr2:uid="{D7FD3F81-1E37-0546-8103-CFF34DDB9F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09" i="1" l="1"/>
  <c r="C208" i="1" l="1"/>
  <c r="C207" i="1"/>
  <c r="C206" i="1"/>
  <c r="C205" i="1"/>
  <c r="C204" i="1" l="1"/>
  <c r="D209" i="1" s="1"/>
  <c r="W213" i="1"/>
  <c r="C202" i="1"/>
  <c r="C201" i="1"/>
  <c r="V218" i="1" l="1"/>
  <c r="C200" i="1"/>
  <c r="V209" i="1"/>
  <c r="V206" i="1"/>
  <c r="C199" i="1"/>
  <c r="C198" i="1"/>
  <c r="W201" i="1"/>
  <c r="W200" i="1"/>
  <c r="C197" i="1"/>
  <c r="C195" i="1"/>
  <c r="D202" i="1" l="1"/>
  <c r="C194" i="1"/>
  <c r="C193" i="1"/>
  <c r="C192" i="1"/>
  <c r="C191" i="1" l="1"/>
  <c r="C190" i="1" l="1"/>
  <c r="D195" i="1" s="1"/>
  <c r="C188" i="1"/>
  <c r="C187" i="1"/>
  <c r="C186" i="1"/>
  <c r="C185" i="1" l="1"/>
  <c r="W194" i="1"/>
  <c r="C184" i="1" l="1"/>
  <c r="C183" i="1"/>
  <c r="D188" i="1" l="1"/>
  <c r="C181" i="1" l="1"/>
  <c r="W183" i="1"/>
  <c r="C180" i="1"/>
  <c r="C179" i="1"/>
  <c r="W178" i="1"/>
  <c r="W172" i="1"/>
  <c r="C178" i="1"/>
  <c r="C177" i="1"/>
  <c r="C176" i="1" l="1"/>
  <c r="D181" i="1" s="1"/>
  <c r="C174" i="1"/>
  <c r="C173" i="1"/>
  <c r="C172" i="1" l="1"/>
  <c r="C171" i="1"/>
  <c r="C170" i="1"/>
  <c r="C169" i="1" l="1"/>
  <c r="D174" i="1" s="1"/>
  <c r="C167" i="1"/>
  <c r="C166" i="1" l="1"/>
  <c r="C165" i="1"/>
  <c r="C164" i="1"/>
  <c r="C162" i="1"/>
  <c r="D167" i="1" s="1"/>
  <c r="C160" i="1"/>
  <c r="C159" i="1"/>
  <c r="C158" i="1"/>
  <c r="C157" i="1"/>
  <c r="C156" i="1"/>
  <c r="C155" i="1"/>
  <c r="C153" i="1"/>
  <c r="C152" i="1"/>
  <c r="J151" i="1" s="1"/>
  <c r="D160" i="1" l="1"/>
  <c r="C148" i="1"/>
  <c r="D153" i="1" s="1"/>
  <c r="C136" i="1" l="1"/>
  <c r="C135" i="1" l="1"/>
  <c r="C134" i="1" l="1"/>
  <c r="C133" i="1" l="1"/>
  <c r="C132" i="1"/>
  <c r="C130" i="1"/>
  <c r="C129" i="1" l="1"/>
  <c r="C128" i="1"/>
  <c r="C127" i="1"/>
  <c r="C123" i="1" l="1"/>
  <c r="C122" i="1" l="1"/>
  <c r="C121" i="1"/>
  <c r="C120" i="1"/>
  <c r="C118" i="1"/>
  <c r="C117" i="1" l="1"/>
  <c r="C115" i="1" l="1"/>
  <c r="C114" i="1" l="1"/>
  <c r="C113" i="1"/>
  <c r="C111" i="1" l="1"/>
  <c r="J147" i="1" s="1"/>
  <c r="C79" i="1" l="1"/>
  <c r="C78" i="1"/>
  <c r="C75" i="1"/>
  <c r="C74" i="1"/>
  <c r="C66" i="1" l="1"/>
  <c r="C65" i="1" l="1"/>
  <c r="C64" i="1"/>
  <c r="C63" i="1"/>
  <c r="U68" i="1" l="1"/>
  <c r="C62" i="1"/>
  <c r="U75" i="1"/>
  <c r="C61" i="1"/>
  <c r="C60" i="1" l="1"/>
  <c r="C59" i="1" l="1"/>
  <c r="C58" i="1" l="1"/>
  <c r="W37" i="1"/>
  <c r="W38" i="1" s="1"/>
  <c r="W39" i="1" s="1"/>
  <c r="C57" i="1" l="1"/>
  <c r="C56" i="1"/>
  <c r="C55" i="1" l="1"/>
  <c r="C54" i="1"/>
  <c r="V31" i="1"/>
  <c r="C52" i="1"/>
  <c r="C51" i="1"/>
  <c r="C50" i="1"/>
  <c r="C49" i="1" l="1"/>
  <c r="H4" i="1"/>
  <c r="F2" i="1"/>
  <c r="C48" i="1"/>
  <c r="H55" i="1"/>
  <c r="C47" i="1"/>
  <c r="C46" i="1" l="1"/>
  <c r="C45" i="1"/>
  <c r="C44" i="1" l="1"/>
  <c r="C43" i="1" l="1"/>
  <c r="C39" i="1"/>
  <c r="C37" i="1"/>
  <c r="C36" i="1"/>
  <c r="C34" i="1" l="1"/>
  <c r="A34" i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C33" i="1"/>
  <c r="C32" i="1"/>
  <c r="C31" i="1"/>
  <c r="A137" i="1" l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J146" i="1"/>
  <c r="C30" i="1"/>
  <c r="C29" i="1"/>
  <c r="A182" i="1" l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J150" i="1"/>
  <c r="C25" i="1"/>
  <c r="C24" i="1" l="1"/>
  <c r="C23" i="1"/>
  <c r="C21" i="1"/>
  <c r="C20" i="1" l="1"/>
  <c r="C17" i="1" l="1"/>
  <c r="C16" i="1"/>
  <c r="C14" i="1"/>
  <c r="C13" i="1"/>
  <c r="C12" i="1" l="1"/>
  <c r="H12" i="1"/>
  <c r="K12" i="1"/>
  <c r="J12" i="1"/>
  <c r="H11" i="1"/>
  <c r="K11" i="1"/>
  <c r="J11" i="1"/>
  <c r="H10" i="1"/>
  <c r="K10" i="1"/>
  <c r="J10" i="1"/>
  <c r="K9" i="1"/>
  <c r="J9" i="1"/>
  <c r="K8" i="1"/>
  <c r="J8" i="1"/>
  <c r="K7" i="1"/>
  <c r="J7" i="1"/>
  <c r="K6" i="1"/>
  <c r="J6" i="1"/>
  <c r="K5" i="1"/>
  <c r="J5" i="1"/>
  <c r="K4" i="1"/>
  <c r="J4" i="1"/>
  <c r="K2" i="1"/>
  <c r="H9" i="1"/>
  <c r="H8" i="1"/>
  <c r="H7" i="1"/>
  <c r="C11" i="1"/>
  <c r="H6" i="1"/>
  <c r="H5" i="1"/>
  <c r="J2" i="1"/>
  <c r="C10" i="1"/>
  <c r="C9" i="1"/>
  <c r="C6" i="1"/>
  <c r="C5" i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D24" i="1" l="1"/>
  <c r="H2" i="1"/>
</calcChain>
</file>

<file path=xl/sharedStrings.xml><?xml version="1.0" encoding="utf-8"?>
<sst xmlns="http://schemas.openxmlformats.org/spreadsheetml/2006/main" count="6" uniqueCount="5">
  <si>
    <t>Per wkg day</t>
  </si>
  <si>
    <t>Per cal. day</t>
  </si>
  <si>
    <t>Post covid</t>
  </si>
  <si>
    <t>Rate in Wales</t>
  </si>
  <si>
    <t>Per cal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</si>
</sst>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2FF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8.2205990582835439E-2"/>
                  <c:y val="0.2550835699440915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Sheet1!$A$152:$A$220</c:f>
              <c:numCache>
                <c:formatCode>m/d/yy</c:formatCode>
                <c:ptCount val="69"/>
                <c:pt idx="0">
                  <c:v>44218</c:v>
                </c:pt>
                <c:pt idx="1">
                  <c:v>44219</c:v>
                </c:pt>
                <c:pt idx="2">
                  <c:v>44220</c:v>
                </c:pt>
                <c:pt idx="3">
                  <c:v>44221</c:v>
                </c:pt>
                <c:pt idx="4">
                  <c:v>44222</c:v>
                </c:pt>
                <c:pt idx="5">
                  <c:v>44223</c:v>
                </c:pt>
                <c:pt idx="6">
                  <c:v>44224</c:v>
                </c:pt>
                <c:pt idx="7">
                  <c:v>44225</c:v>
                </c:pt>
                <c:pt idx="8">
                  <c:v>44226</c:v>
                </c:pt>
                <c:pt idx="9">
                  <c:v>44227</c:v>
                </c:pt>
                <c:pt idx="10">
                  <c:v>44228</c:v>
                </c:pt>
                <c:pt idx="11">
                  <c:v>44229</c:v>
                </c:pt>
                <c:pt idx="12">
                  <c:v>44230</c:v>
                </c:pt>
                <c:pt idx="13">
                  <c:v>44231</c:v>
                </c:pt>
                <c:pt idx="14">
                  <c:v>44232</c:v>
                </c:pt>
                <c:pt idx="15">
                  <c:v>44233</c:v>
                </c:pt>
                <c:pt idx="16">
                  <c:v>44234</c:v>
                </c:pt>
                <c:pt idx="17">
                  <c:v>44235</c:v>
                </c:pt>
                <c:pt idx="18">
                  <c:v>44236</c:v>
                </c:pt>
                <c:pt idx="19">
                  <c:v>44237</c:v>
                </c:pt>
                <c:pt idx="20">
                  <c:v>44238</c:v>
                </c:pt>
                <c:pt idx="21">
                  <c:v>44239</c:v>
                </c:pt>
                <c:pt idx="22">
                  <c:v>44240</c:v>
                </c:pt>
                <c:pt idx="23">
                  <c:v>44241</c:v>
                </c:pt>
                <c:pt idx="24">
                  <c:v>44242</c:v>
                </c:pt>
                <c:pt idx="25">
                  <c:v>44243</c:v>
                </c:pt>
                <c:pt idx="26">
                  <c:v>44244</c:v>
                </c:pt>
                <c:pt idx="27">
                  <c:v>44245</c:v>
                </c:pt>
                <c:pt idx="28">
                  <c:v>44246</c:v>
                </c:pt>
                <c:pt idx="29">
                  <c:v>44247</c:v>
                </c:pt>
                <c:pt idx="30">
                  <c:v>44248</c:v>
                </c:pt>
                <c:pt idx="31">
                  <c:v>44249</c:v>
                </c:pt>
                <c:pt idx="32">
                  <c:v>44250</c:v>
                </c:pt>
                <c:pt idx="33">
                  <c:v>44251</c:v>
                </c:pt>
                <c:pt idx="34">
                  <c:v>44252</c:v>
                </c:pt>
                <c:pt idx="35">
                  <c:v>44253</c:v>
                </c:pt>
                <c:pt idx="36">
                  <c:v>44254</c:v>
                </c:pt>
                <c:pt idx="37">
                  <c:v>44255</c:v>
                </c:pt>
                <c:pt idx="38">
                  <c:v>44256</c:v>
                </c:pt>
                <c:pt idx="39">
                  <c:v>44257</c:v>
                </c:pt>
                <c:pt idx="40">
                  <c:v>44258</c:v>
                </c:pt>
                <c:pt idx="41">
                  <c:v>44259</c:v>
                </c:pt>
                <c:pt idx="42">
                  <c:v>44260</c:v>
                </c:pt>
                <c:pt idx="43">
                  <c:v>44261</c:v>
                </c:pt>
                <c:pt idx="44">
                  <c:v>44262</c:v>
                </c:pt>
                <c:pt idx="45">
                  <c:v>44263</c:v>
                </c:pt>
                <c:pt idx="46">
                  <c:v>44264</c:v>
                </c:pt>
                <c:pt idx="47">
                  <c:v>44265</c:v>
                </c:pt>
                <c:pt idx="48">
                  <c:v>44266</c:v>
                </c:pt>
                <c:pt idx="49">
                  <c:v>44267</c:v>
                </c:pt>
                <c:pt idx="50">
                  <c:v>44268</c:v>
                </c:pt>
                <c:pt idx="51">
                  <c:v>44269</c:v>
                </c:pt>
                <c:pt idx="52">
                  <c:v>44270</c:v>
                </c:pt>
                <c:pt idx="53">
                  <c:v>44271</c:v>
                </c:pt>
                <c:pt idx="54">
                  <c:v>44272</c:v>
                </c:pt>
                <c:pt idx="55">
                  <c:v>44273</c:v>
                </c:pt>
                <c:pt idx="56">
                  <c:v>44274</c:v>
                </c:pt>
                <c:pt idx="57">
                  <c:v>44275</c:v>
                </c:pt>
                <c:pt idx="58">
                  <c:v>44276</c:v>
                </c:pt>
                <c:pt idx="59">
                  <c:v>44277</c:v>
                </c:pt>
                <c:pt idx="60">
                  <c:v>44278</c:v>
                </c:pt>
                <c:pt idx="61">
                  <c:v>44279</c:v>
                </c:pt>
                <c:pt idx="62">
                  <c:v>44280</c:v>
                </c:pt>
                <c:pt idx="63">
                  <c:v>44281</c:v>
                </c:pt>
                <c:pt idx="64">
                  <c:v>44282</c:v>
                </c:pt>
                <c:pt idx="65">
                  <c:v>44283</c:v>
                </c:pt>
                <c:pt idx="66">
                  <c:v>44284</c:v>
                </c:pt>
                <c:pt idx="67">
                  <c:v>44285</c:v>
                </c:pt>
                <c:pt idx="68">
                  <c:v>44286</c:v>
                </c:pt>
              </c:numCache>
            </c:numRef>
          </c:xVal>
          <c:yVal>
            <c:numRef>
              <c:f>Sheet1!$B$152:$B$220</c:f>
              <c:numCache>
                <c:formatCode>General</c:formatCode>
                <c:ptCount val="69"/>
                <c:pt idx="0">
                  <c:v>12013</c:v>
                </c:pt>
                <c:pt idx="1">
                  <c:v>12110</c:v>
                </c:pt>
                <c:pt idx="3">
                  <c:v>12202</c:v>
                </c:pt>
                <c:pt idx="4">
                  <c:v>12368</c:v>
                </c:pt>
                <c:pt idx="5">
                  <c:v>12495</c:v>
                </c:pt>
                <c:pt idx="6">
                  <c:v>12651</c:v>
                </c:pt>
                <c:pt idx="7">
                  <c:v>12797</c:v>
                </c:pt>
                <c:pt idx="8">
                  <c:v>13025</c:v>
                </c:pt>
                <c:pt idx="10">
                  <c:v>13060</c:v>
                </c:pt>
                <c:pt idx="12">
                  <c:v>13117</c:v>
                </c:pt>
                <c:pt idx="13">
                  <c:v>13238</c:v>
                </c:pt>
                <c:pt idx="14">
                  <c:v>13604</c:v>
                </c:pt>
                <c:pt idx="15">
                  <c:v>13615</c:v>
                </c:pt>
                <c:pt idx="17">
                  <c:v>13845</c:v>
                </c:pt>
                <c:pt idx="18">
                  <c:v>13955</c:v>
                </c:pt>
                <c:pt idx="19">
                  <c:v>14037</c:v>
                </c:pt>
                <c:pt idx="20">
                  <c:v>14183</c:v>
                </c:pt>
                <c:pt idx="21">
                  <c:v>14267</c:v>
                </c:pt>
                <c:pt idx="22">
                  <c:v>14363</c:v>
                </c:pt>
                <c:pt idx="24">
                  <c:v>14530</c:v>
                </c:pt>
                <c:pt idx="25">
                  <c:v>14636</c:v>
                </c:pt>
                <c:pt idx="26">
                  <c:v>14764</c:v>
                </c:pt>
                <c:pt idx="27">
                  <c:v>14868</c:v>
                </c:pt>
                <c:pt idx="28">
                  <c:v>14954</c:v>
                </c:pt>
                <c:pt idx="29">
                  <c:v>15113</c:v>
                </c:pt>
                <c:pt idx="31">
                  <c:v>15158</c:v>
                </c:pt>
                <c:pt idx="32">
                  <c:v>15186</c:v>
                </c:pt>
                <c:pt idx="33">
                  <c:v>15302</c:v>
                </c:pt>
                <c:pt idx="34">
                  <c:v>15500</c:v>
                </c:pt>
                <c:pt idx="35">
                  <c:v>15618</c:v>
                </c:pt>
                <c:pt idx="36">
                  <c:v>15719</c:v>
                </c:pt>
                <c:pt idx="38">
                  <c:v>15920</c:v>
                </c:pt>
                <c:pt idx="39">
                  <c:v>16145</c:v>
                </c:pt>
                <c:pt idx="40">
                  <c:v>16261</c:v>
                </c:pt>
                <c:pt idx="41">
                  <c:v>16331</c:v>
                </c:pt>
                <c:pt idx="42">
                  <c:v>16373</c:v>
                </c:pt>
                <c:pt idx="43">
                  <c:v>16538</c:v>
                </c:pt>
                <c:pt idx="45">
                  <c:v>16734</c:v>
                </c:pt>
                <c:pt idx="46">
                  <c:v>16790</c:v>
                </c:pt>
                <c:pt idx="47">
                  <c:v>16982</c:v>
                </c:pt>
                <c:pt idx="48">
                  <c:v>17102</c:v>
                </c:pt>
                <c:pt idx="49">
                  <c:v>17240</c:v>
                </c:pt>
                <c:pt idx="50">
                  <c:v>17486</c:v>
                </c:pt>
                <c:pt idx="52">
                  <c:v>17716</c:v>
                </c:pt>
                <c:pt idx="53">
                  <c:v>17822</c:v>
                </c:pt>
                <c:pt idx="54">
                  <c:v>18128</c:v>
                </c:pt>
                <c:pt idx="55">
                  <c:v>18174</c:v>
                </c:pt>
                <c:pt idx="56">
                  <c:v>18414</c:v>
                </c:pt>
                <c:pt idx="57">
                  <c:v>18392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07-3F46-AC4C-19A995357E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278.25"/>
          <c:min val="4421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7"/>
      </c:valAx>
      <c:valAx>
        <c:axId val="543829008"/>
        <c:scaling>
          <c:orientation val="minMax"/>
          <c:max val="19000"/>
          <c:min val="12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1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9.2867584002494733E-3"/>
                  <c:y val="0.3571774884923304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Sheet1!$A$2:$A$220</c:f>
              <c:numCache>
                <c:formatCode>m/d/yy</c:formatCode>
                <c:ptCount val="219"/>
                <c:pt idx="0">
                  <c:v>43936</c:v>
                </c:pt>
                <c:pt idx="2">
                  <c:v>44069</c:v>
                </c:pt>
                <c:pt idx="3">
                  <c:v>44070</c:v>
                </c:pt>
                <c:pt idx="4">
                  <c:v>44071</c:v>
                </c:pt>
                <c:pt idx="5">
                  <c:v>44072</c:v>
                </c:pt>
                <c:pt idx="6">
                  <c:v>44073</c:v>
                </c:pt>
                <c:pt idx="7">
                  <c:v>44074</c:v>
                </c:pt>
                <c:pt idx="8">
                  <c:v>44075</c:v>
                </c:pt>
                <c:pt idx="9">
                  <c:v>44076</c:v>
                </c:pt>
                <c:pt idx="10">
                  <c:v>44077</c:v>
                </c:pt>
                <c:pt idx="11">
                  <c:v>44078</c:v>
                </c:pt>
                <c:pt idx="12">
                  <c:v>44079</c:v>
                </c:pt>
                <c:pt idx="13">
                  <c:v>44080</c:v>
                </c:pt>
                <c:pt idx="14">
                  <c:v>44081</c:v>
                </c:pt>
                <c:pt idx="15">
                  <c:v>44082</c:v>
                </c:pt>
                <c:pt idx="16">
                  <c:v>44083</c:v>
                </c:pt>
                <c:pt idx="17">
                  <c:v>44084</c:v>
                </c:pt>
                <c:pt idx="18">
                  <c:v>44085</c:v>
                </c:pt>
                <c:pt idx="19">
                  <c:v>44086</c:v>
                </c:pt>
                <c:pt idx="20">
                  <c:v>44087</c:v>
                </c:pt>
                <c:pt idx="21">
                  <c:v>44088</c:v>
                </c:pt>
                <c:pt idx="22">
                  <c:v>44089</c:v>
                </c:pt>
                <c:pt idx="23">
                  <c:v>44090</c:v>
                </c:pt>
                <c:pt idx="24">
                  <c:v>44091</c:v>
                </c:pt>
                <c:pt idx="25">
                  <c:v>44092</c:v>
                </c:pt>
                <c:pt idx="26">
                  <c:v>44093</c:v>
                </c:pt>
                <c:pt idx="27">
                  <c:v>44094</c:v>
                </c:pt>
                <c:pt idx="28">
                  <c:v>44095</c:v>
                </c:pt>
                <c:pt idx="29">
                  <c:v>44096</c:v>
                </c:pt>
                <c:pt idx="30">
                  <c:v>44097</c:v>
                </c:pt>
                <c:pt idx="31">
                  <c:v>44099</c:v>
                </c:pt>
                <c:pt idx="32">
                  <c:v>44100</c:v>
                </c:pt>
                <c:pt idx="33">
                  <c:v>44101</c:v>
                </c:pt>
                <c:pt idx="34">
                  <c:v>44102</c:v>
                </c:pt>
                <c:pt idx="35">
                  <c:v>44103</c:v>
                </c:pt>
                <c:pt idx="36">
                  <c:v>44104</c:v>
                </c:pt>
                <c:pt idx="37">
                  <c:v>44105</c:v>
                </c:pt>
                <c:pt idx="38">
                  <c:v>44106</c:v>
                </c:pt>
                <c:pt idx="39">
                  <c:v>44107</c:v>
                </c:pt>
                <c:pt idx="40">
                  <c:v>44108</c:v>
                </c:pt>
                <c:pt idx="41">
                  <c:v>44109</c:v>
                </c:pt>
                <c:pt idx="42">
                  <c:v>44110</c:v>
                </c:pt>
                <c:pt idx="43">
                  <c:v>44111</c:v>
                </c:pt>
                <c:pt idx="44">
                  <c:v>44112</c:v>
                </c:pt>
                <c:pt idx="45">
                  <c:v>44113</c:v>
                </c:pt>
                <c:pt idx="46">
                  <c:v>44114</c:v>
                </c:pt>
                <c:pt idx="47">
                  <c:v>44115</c:v>
                </c:pt>
                <c:pt idx="48">
                  <c:v>44116</c:v>
                </c:pt>
                <c:pt idx="49">
                  <c:v>44117</c:v>
                </c:pt>
                <c:pt idx="50">
                  <c:v>44118</c:v>
                </c:pt>
                <c:pt idx="51">
                  <c:v>44119</c:v>
                </c:pt>
                <c:pt idx="52">
                  <c:v>44120</c:v>
                </c:pt>
                <c:pt idx="53">
                  <c:v>44121</c:v>
                </c:pt>
                <c:pt idx="54">
                  <c:v>44122</c:v>
                </c:pt>
                <c:pt idx="55">
                  <c:v>44123</c:v>
                </c:pt>
                <c:pt idx="56">
                  <c:v>44124</c:v>
                </c:pt>
                <c:pt idx="57">
                  <c:v>44125</c:v>
                </c:pt>
                <c:pt idx="58">
                  <c:v>44126</c:v>
                </c:pt>
                <c:pt idx="59">
                  <c:v>44127</c:v>
                </c:pt>
                <c:pt idx="60">
                  <c:v>44128</c:v>
                </c:pt>
                <c:pt idx="61">
                  <c:v>44129</c:v>
                </c:pt>
                <c:pt idx="62">
                  <c:v>44130</c:v>
                </c:pt>
                <c:pt idx="63">
                  <c:v>44131</c:v>
                </c:pt>
                <c:pt idx="64">
                  <c:v>44132</c:v>
                </c:pt>
                <c:pt idx="65">
                  <c:v>44133</c:v>
                </c:pt>
                <c:pt idx="66">
                  <c:v>44134</c:v>
                </c:pt>
                <c:pt idx="67">
                  <c:v>44135</c:v>
                </c:pt>
                <c:pt idx="68">
                  <c:v>44136</c:v>
                </c:pt>
                <c:pt idx="69">
                  <c:v>44137</c:v>
                </c:pt>
                <c:pt idx="70">
                  <c:v>44138</c:v>
                </c:pt>
                <c:pt idx="71">
                  <c:v>44139</c:v>
                </c:pt>
                <c:pt idx="72">
                  <c:v>44140</c:v>
                </c:pt>
                <c:pt idx="73">
                  <c:v>44141</c:v>
                </c:pt>
                <c:pt idx="74">
                  <c:v>44142</c:v>
                </c:pt>
                <c:pt idx="75">
                  <c:v>44143</c:v>
                </c:pt>
                <c:pt idx="76">
                  <c:v>44144</c:v>
                </c:pt>
                <c:pt idx="77">
                  <c:v>44145</c:v>
                </c:pt>
                <c:pt idx="78">
                  <c:v>44146</c:v>
                </c:pt>
                <c:pt idx="79">
                  <c:v>44147</c:v>
                </c:pt>
                <c:pt idx="80">
                  <c:v>44148</c:v>
                </c:pt>
                <c:pt idx="81">
                  <c:v>44149</c:v>
                </c:pt>
                <c:pt idx="82">
                  <c:v>44150</c:v>
                </c:pt>
                <c:pt idx="83">
                  <c:v>44151</c:v>
                </c:pt>
                <c:pt idx="84">
                  <c:v>44152</c:v>
                </c:pt>
                <c:pt idx="85">
                  <c:v>44153</c:v>
                </c:pt>
                <c:pt idx="86">
                  <c:v>44154</c:v>
                </c:pt>
                <c:pt idx="87">
                  <c:v>44155</c:v>
                </c:pt>
                <c:pt idx="88">
                  <c:v>44156</c:v>
                </c:pt>
                <c:pt idx="89">
                  <c:v>44157</c:v>
                </c:pt>
                <c:pt idx="90">
                  <c:v>44158</c:v>
                </c:pt>
                <c:pt idx="91">
                  <c:v>44159</c:v>
                </c:pt>
                <c:pt idx="92">
                  <c:v>44160</c:v>
                </c:pt>
                <c:pt idx="93">
                  <c:v>44161</c:v>
                </c:pt>
                <c:pt idx="94">
                  <c:v>44162</c:v>
                </c:pt>
                <c:pt idx="95">
                  <c:v>44163</c:v>
                </c:pt>
                <c:pt idx="96">
                  <c:v>44164</c:v>
                </c:pt>
                <c:pt idx="97">
                  <c:v>44165</c:v>
                </c:pt>
                <c:pt idx="98">
                  <c:v>44166</c:v>
                </c:pt>
                <c:pt idx="99">
                  <c:v>44167</c:v>
                </c:pt>
                <c:pt idx="100">
                  <c:v>44168</c:v>
                </c:pt>
                <c:pt idx="101">
                  <c:v>44169</c:v>
                </c:pt>
                <c:pt idx="102">
                  <c:v>44170</c:v>
                </c:pt>
                <c:pt idx="103">
                  <c:v>44171</c:v>
                </c:pt>
                <c:pt idx="104">
                  <c:v>44172</c:v>
                </c:pt>
                <c:pt idx="105">
                  <c:v>44173</c:v>
                </c:pt>
                <c:pt idx="106">
                  <c:v>44174</c:v>
                </c:pt>
                <c:pt idx="107">
                  <c:v>44175</c:v>
                </c:pt>
                <c:pt idx="108">
                  <c:v>44176</c:v>
                </c:pt>
                <c:pt idx="109">
                  <c:v>44177</c:v>
                </c:pt>
                <c:pt idx="110">
                  <c:v>44178</c:v>
                </c:pt>
                <c:pt idx="111">
                  <c:v>44179</c:v>
                </c:pt>
                <c:pt idx="112">
                  <c:v>44180</c:v>
                </c:pt>
                <c:pt idx="113">
                  <c:v>44181</c:v>
                </c:pt>
                <c:pt idx="114">
                  <c:v>44182</c:v>
                </c:pt>
                <c:pt idx="115">
                  <c:v>44183</c:v>
                </c:pt>
                <c:pt idx="116">
                  <c:v>44184</c:v>
                </c:pt>
                <c:pt idx="117">
                  <c:v>44185</c:v>
                </c:pt>
                <c:pt idx="118">
                  <c:v>44186</c:v>
                </c:pt>
                <c:pt idx="119">
                  <c:v>44187</c:v>
                </c:pt>
                <c:pt idx="120">
                  <c:v>44188</c:v>
                </c:pt>
                <c:pt idx="121">
                  <c:v>44189</c:v>
                </c:pt>
                <c:pt idx="122">
                  <c:v>44190</c:v>
                </c:pt>
                <c:pt idx="123">
                  <c:v>44191</c:v>
                </c:pt>
                <c:pt idx="124">
                  <c:v>44192</c:v>
                </c:pt>
                <c:pt idx="125">
                  <c:v>44193</c:v>
                </c:pt>
                <c:pt idx="126">
                  <c:v>44194</c:v>
                </c:pt>
                <c:pt idx="127">
                  <c:v>44195</c:v>
                </c:pt>
                <c:pt idx="128">
                  <c:v>44196</c:v>
                </c:pt>
                <c:pt idx="129">
                  <c:v>44197</c:v>
                </c:pt>
                <c:pt idx="130">
                  <c:v>44198</c:v>
                </c:pt>
                <c:pt idx="131">
                  <c:v>44199</c:v>
                </c:pt>
                <c:pt idx="132">
                  <c:v>44200</c:v>
                </c:pt>
                <c:pt idx="133">
                  <c:v>44201</c:v>
                </c:pt>
                <c:pt idx="134">
                  <c:v>44202</c:v>
                </c:pt>
                <c:pt idx="135">
                  <c:v>44203</c:v>
                </c:pt>
                <c:pt idx="136">
                  <c:v>44204</c:v>
                </c:pt>
                <c:pt idx="137">
                  <c:v>44205</c:v>
                </c:pt>
                <c:pt idx="138">
                  <c:v>44206</c:v>
                </c:pt>
                <c:pt idx="139">
                  <c:v>44207</c:v>
                </c:pt>
                <c:pt idx="140">
                  <c:v>44208</c:v>
                </c:pt>
                <c:pt idx="141">
                  <c:v>44209</c:v>
                </c:pt>
                <c:pt idx="142">
                  <c:v>44210</c:v>
                </c:pt>
                <c:pt idx="143">
                  <c:v>44211</c:v>
                </c:pt>
                <c:pt idx="144">
                  <c:v>44212</c:v>
                </c:pt>
                <c:pt idx="145">
                  <c:v>44213</c:v>
                </c:pt>
                <c:pt idx="146">
                  <c:v>44214</c:v>
                </c:pt>
                <c:pt idx="147">
                  <c:v>44215</c:v>
                </c:pt>
                <c:pt idx="148">
                  <c:v>44216</c:v>
                </c:pt>
                <c:pt idx="149">
                  <c:v>44217</c:v>
                </c:pt>
                <c:pt idx="150">
                  <c:v>44218</c:v>
                </c:pt>
                <c:pt idx="151">
                  <c:v>44219</c:v>
                </c:pt>
                <c:pt idx="152">
                  <c:v>44220</c:v>
                </c:pt>
                <c:pt idx="153">
                  <c:v>44221</c:v>
                </c:pt>
                <c:pt idx="154">
                  <c:v>44222</c:v>
                </c:pt>
                <c:pt idx="155">
                  <c:v>44223</c:v>
                </c:pt>
                <c:pt idx="156">
                  <c:v>44224</c:v>
                </c:pt>
                <c:pt idx="157">
                  <c:v>44225</c:v>
                </c:pt>
                <c:pt idx="158">
                  <c:v>44226</c:v>
                </c:pt>
                <c:pt idx="159">
                  <c:v>44227</c:v>
                </c:pt>
                <c:pt idx="160">
                  <c:v>44228</c:v>
                </c:pt>
                <c:pt idx="161">
                  <c:v>44229</c:v>
                </c:pt>
                <c:pt idx="162">
                  <c:v>44230</c:v>
                </c:pt>
                <c:pt idx="163">
                  <c:v>44231</c:v>
                </c:pt>
                <c:pt idx="164">
                  <c:v>44232</c:v>
                </c:pt>
                <c:pt idx="165">
                  <c:v>44233</c:v>
                </c:pt>
                <c:pt idx="166">
                  <c:v>44234</c:v>
                </c:pt>
                <c:pt idx="167">
                  <c:v>44235</c:v>
                </c:pt>
                <c:pt idx="168">
                  <c:v>44236</c:v>
                </c:pt>
                <c:pt idx="169">
                  <c:v>44237</c:v>
                </c:pt>
                <c:pt idx="170">
                  <c:v>44238</c:v>
                </c:pt>
                <c:pt idx="171">
                  <c:v>44239</c:v>
                </c:pt>
                <c:pt idx="172">
                  <c:v>44240</c:v>
                </c:pt>
                <c:pt idx="173">
                  <c:v>44241</c:v>
                </c:pt>
                <c:pt idx="174">
                  <c:v>44242</c:v>
                </c:pt>
                <c:pt idx="175">
                  <c:v>44243</c:v>
                </c:pt>
                <c:pt idx="176">
                  <c:v>44244</c:v>
                </c:pt>
                <c:pt idx="177">
                  <c:v>44245</c:v>
                </c:pt>
                <c:pt idx="178">
                  <c:v>44246</c:v>
                </c:pt>
                <c:pt idx="179">
                  <c:v>44247</c:v>
                </c:pt>
                <c:pt idx="180">
                  <c:v>44248</c:v>
                </c:pt>
                <c:pt idx="181">
                  <c:v>44249</c:v>
                </c:pt>
                <c:pt idx="182">
                  <c:v>44250</c:v>
                </c:pt>
                <c:pt idx="183">
                  <c:v>44251</c:v>
                </c:pt>
                <c:pt idx="184">
                  <c:v>44252</c:v>
                </c:pt>
                <c:pt idx="185">
                  <c:v>44253</c:v>
                </c:pt>
                <c:pt idx="186">
                  <c:v>44254</c:v>
                </c:pt>
                <c:pt idx="187">
                  <c:v>44255</c:v>
                </c:pt>
                <c:pt idx="188">
                  <c:v>44256</c:v>
                </c:pt>
                <c:pt idx="189">
                  <c:v>44257</c:v>
                </c:pt>
                <c:pt idx="190">
                  <c:v>44258</c:v>
                </c:pt>
                <c:pt idx="191">
                  <c:v>44259</c:v>
                </c:pt>
                <c:pt idx="192">
                  <c:v>44260</c:v>
                </c:pt>
                <c:pt idx="193">
                  <c:v>44261</c:v>
                </c:pt>
                <c:pt idx="194">
                  <c:v>44262</c:v>
                </c:pt>
                <c:pt idx="195">
                  <c:v>44263</c:v>
                </c:pt>
                <c:pt idx="196">
                  <c:v>44264</c:v>
                </c:pt>
                <c:pt idx="197">
                  <c:v>44265</c:v>
                </c:pt>
                <c:pt idx="198">
                  <c:v>44266</c:v>
                </c:pt>
                <c:pt idx="199">
                  <c:v>44267</c:v>
                </c:pt>
                <c:pt idx="200">
                  <c:v>44268</c:v>
                </c:pt>
                <c:pt idx="201">
                  <c:v>44269</c:v>
                </c:pt>
                <c:pt idx="202">
                  <c:v>44270</c:v>
                </c:pt>
                <c:pt idx="203">
                  <c:v>44271</c:v>
                </c:pt>
                <c:pt idx="204">
                  <c:v>44272</c:v>
                </c:pt>
                <c:pt idx="205">
                  <c:v>44273</c:v>
                </c:pt>
                <c:pt idx="206">
                  <c:v>44274</c:v>
                </c:pt>
                <c:pt idx="207">
                  <c:v>44275</c:v>
                </c:pt>
                <c:pt idx="208">
                  <c:v>44276</c:v>
                </c:pt>
                <c:pt idx="209">
                  <c:v>44277</c:v>
                </c:pt>
                <c:pt idx="210">
                  <c:v>44278</c:v>
                </c:pt>
                <c:pt idx="211">
                  <c:v>44279</c:v>
                </c:pt>
                <c:pt idx="212">
                  <c:v>44280</c:v>
                </c:pt>
                <c:pt idx="213">
                  <c:v>44281</c:v>
                </c:pt>
                <c:pt idx="214">
                  <c:v>44282</c:v>
                </c:pt>
                <c:pt idx="215">
                  <c:v>44283</c:v>
                </c:pt>
                <c:pt idx="216">
                  <c:v>44284</c:v>
                </c:pt>
                <c:pt idx="217">
                  <c:v>44285</c:v>
                </c:pt>
                <c:pt idx="218">
                  <c:v>44286</c:v>
                </c:pt>
              </c:numCache>
            </c:numRef>
          </c:xVal>
          <c:yVal>
            <c:numRef>
              <c:f>Sheet1!$B$2:$B$220</c:f>
              <c:numCache>
                <c:formatCode>General</c:formatCode>
                <c:ptCount val="219"/>
                <c:pt idx="0">
                  <c:v>0</c:v>
                </c:pt>
                <c:pt idx="2">
                  <c:v>5789</c:v>
                </c:pt>
                <c:pt idx="3">
                  <c:v>5843</c:v>
                </c:pt>
                <c:pt idx="4">
                  <c:v>5871</c:v>
                </c:pt>
                <c:pt idx="7">
                  <c:v>5901</c:v>
                </c:pt>
                <c:pt idx="8">
                  <c:v>5988</c:v>
                </c:pt>
                <c:pt idx="9">
                  <c:v>6064</c:v>
                </c:pt>
                <c:pt idx="10">
                  <c:v>6241</c:v>
                </c:pt>
                <c:pt idx="11">
                  <c:v>6408</c:v>
                </c:pt>
                <c:pt idx="12">
                  <c:v>6445</c:v>
                </c:pt>
                <c:pt idx="14">
                  <c:v>6529</c:v>
                </c:pt>
                <c:pt idx="15">
                  <c:v>6625</c:v>
                </c:pt>
                <c:pt idx="18">
                  <c:v>6734</c:v>
                </c:pt>
                <c:pt idx="19">
                  <c:v>6783</c:v>
                </c:pt>
                <c:pt idx="21">
                  <c:v>6991</c:v>
                </c:pt>
                <c:pt idx="22">
                  <c:v>7019</c:v>
                </c:pt>
                <c:pt idx="23">
                  <c:v>7043</c:v>
                </c:pt>
                <c:pt idx="27">
                  <c:v>7059</c:v>
                </c:pt>
                <c:pt idx="28">
                  <c:v>7062</c:v>
                </c:pt>
                <c:pt idx="29">
                  <c:v>7086</c:v>
                </c:pt>
                <c:pt idx="30">
                  <c:v>7152</c:v>
                </c:pt>
                <c:pt idx="31">
                  <c:v>7244</c:v>
                </c:pt>
                <c:pt idx="32">
                  <c:v>7283</c:v>
                </c:pt>
                <c:pt idx="34">
                  <c:v>7326</c:v>
                </c:pt>
                <c:pt idx="35">
                  <c:v>7432</c:v>
                </c:pt>
                <c:pt idx="37">
                  <c:v>7451</c:v>
                </c:pt>
                <c:pt idx="41">
                  <c:v>7546</c:v>
                </c:pt>
                <c:pt idx="42">
                  <c:v>7663</c:v>
                </c:pt>
                <c:pt idx="43">
                  <c:v>7674</c:v>
                </c:pt>
                <c:pt idx="44">
                  <c:v>7688</c:v>
                </c:pt>
                <c:pt idx="45">
                  <c:v>7804</c:v>
                </c:pt>
                <c:pt idx="46">
                  <c:v>7837</c:v>
                </c:pt>
                <c:pt idx="47">
                  <c:v>7890</c:v>
                </c:pt>
                <c:pt idx="48">
                  <c:v>8114</c:v>
                </c:pt>
                <c:pt idx="49">
                  <c:v>8182</c:v>
                </c:pt>
                <c:pt idx="50">
                  <c:v>8288</c:v>
                </c:pt>
                <c:pt idx="52">
                  <c:v>8370</c:v>
                </c:pt>
                <c:pt idx="53">
                  <c:v>8484</c:v>
                </c:pt>
                <c:pt idx="54">
                  <c:v>8583</c:v>
                </c:pt>
                <c:pt idx="55">
                  <c:v>8711</c:v>
                </c:pt>
                <c:pt idx="56">
                  <c:v>8833</c:v>
                </c:pt>
                <c:pt idx="57">
                  <c:v>8895</c:v>
                </c:pt>
                <c:pt idx="58">
                  <c:v>9023</c:v>
                </c:pt>
                <c:pt idx="59">
                  <c:v>9112</c:v>
                </c:pt>
                <c:pt idx="60">
                  <c:v>9244</c:v>
                </c:pt>
                <c:pt idx="61">
                  <c:v>9246</c:v>
                </c:pt>
                <c:pt idx="62">
                  <c:v>9326</c:v>
                </c:pt>
                <c:pt idx="63">
                  <c:v>9339</c:v>
                </c:pt>
                <c:pt idx="64">
                  <c:v>9428</c:v>
                </c:pt>
                <c:pt idx="72">
                  <c:v>9509</c:v>
                </c:pt>
                <c:pt idx="73">
                  <c:v>9534</c:v>
                </c:pt>
                <c:pt idx="76">
                  <c:v>9547</c:v>
                </c:pt>
                <c:pt idx="77">
                  <c:v>9634</c:v>
                </c:pt>
                <c:pt idx="109">
                  <c:v>9828</c:v>
                </c:pt>
                <c:pt idx="111">
                  <c:v>9897</c:v>
                </c:pt>
                <c:pt idx="112">
                  <c:v>9922</c:v>
                </c:pt>
                <c:pt idx="113">
                  <c:v>10124</c:v>
                </c:pt>
                <c:pt idx="115">
                  <c:v>10221</c:v>
                </c:pt>
                <c:pt idx="116">
                  <c:v>10280</c:v>
                </c:pt>
                <c:pt idx="118">
                  <c:v>10337</c:v>
                </c:pt>
                <c:pt idx="119">
                  <c:v>10554</c:v>
                </c:pt>
                <c:pt idx="120">
                  <c:v>10800</c:v>
                </c:pt>
                <c:pt idx="121">
                  <c:v>10878</c:v>
                </c:pt>
                <c:pt idx="125">
                  <c:v>10928</c:v>
                </c:pt>
                <c:pt idx="126">
                  <c:v>11140</c:v>
                </c:pt>
                <c:pt idx="127">
                  <c:v>11220</c:v>
                </c:pt>
                <c:pt idx="128">
                  <c:v>11269</c:v>
                </c:pt>
                <c:pt idx="130">
                  <c:v>11447</c:v>
                </c:pt>
                <c:pt idx="131">
                  <c:v>11554</c:v>
                </c:pt>
                <c:pt idx="132">
                  <c:v>11644</c:v>
                </c:pt>
                <c:pt idx="133">
                  <c:v>11772</c:v>
                </c:pt>
                <c:pt idx="134">
                  <c:v>11798</c:v>
                </c:pt>
                <c:pt idx="146">
                  <c:v>11841</c:v>
                </c:pt>
                <c:pt idx="150">
                  <c:v>12013</c:v>
                </c:pt>
                <c:pt idx="151">
                  <c:v>12110</c:v>
                </c:pt>
                <c:pt idx="153">
                  <c:v>12202</c:v>
                </c:pt>
                <c:pt idx="154">
                  <c:v>12368</c:v>
                </c:pt>
                <c:pt idx="155">
                  <c:v>12495</c:v>
                </c:pt>
                <c:pt idx="156">
                  <c:v>12651</c:v>
                </c:pt>
                <c:pt idx="157">
                  <c:v>12797</c:v>
                </c:pt>
                <c:pt idx="158">
                  <c:v>13025</c:v>
                </c:pt>
                <c:pt idx="160">
                  <c:v>13060</c:v>
                </c:pt>
                <c:pt idx="162">
                  <c:v>13117</c:v>
                </c:pt>
                <c:pt idx="163">
                  <c:v>13238</c:v>
                </c:pt>
                <c:pt idx="164">
                  <c:v>13604</c:v>
                </c:pt>
                <c:pt idx="165">
                  <c:v>13615</c:v>
                </c:pt>
                <c:pt idx="167">
                  <c:v>13845</c:v>
                </c:pt>
                <c:pt idx="168">
                  <c:v>13955</c:v>
                </c:pt>
                <c:pt idx="169">
                  <c:v>14037</c:v>
                </c:pt>
                <c:pt idx="170">
                  <c:v>14183</c:v>
                </c:pt>
                <c:pt idx="171">
                  <c:v>14267</c:v>
                </c:pt>
                <c:pt idx="172">
                  <c:v>14363</c:v>
                </c:pt>
                <c:pt idx="174">
                  <c:v>14530</c:v>
                </c:pt>
                <c:pt idx="175">
                  <c:v>14636</c:v>
                </c:pt>
                <c:pt idx="176">
                  <c:v>14764</c:v>
                </c:pt>
                <c:pt idx="177">
                  <c:v>14868</c:v>
                </c:pt>
                <c:pt idx="178">
                  <c:v>14954</c:v>
                </c:pt>
                <c:pt idx="179">
                  <c:v>15113</c:v>
                </c:pt>
                <c:pt idx="181">
                  <c:v>15158</c:v>
                </c:pt>
                <c:pt idx="182">
                  <c:v>15186</c:v>
                </c:pt>
                <c:pt idx="183">
                  <c:v>15302</c:v>
                </c:pt>
                <c:pt idx="184">
                  <c:v>15500</c:v>
                </c:pt>
                <c:pt idx="185">
                  <c:v>15618</c:v>
                </c:pt>
                <c:pt idx="186">
                  <c:v>15719</c:v>
                </c:pt>
                <c:pt idx="188">
                  <c:v>15920</c:v>
                </c:pt>
                <c:pt idx="189">
                  <c:v>16145</c:v>
                </c:pt>
                <c:pt idx="190">
                  <c:v>16261</c:v>
                </c:pt>
                <c:pt idx="191">
                  <c:v>16331</c:v>
                </c:pt>
                <c:pt idx="192">
                  <c:v>16373</c:v>
                </c:pt>
                <c:pt idx="193">
                  <c:v>16538</c:v>
                </c:pt>
                <c:pt idx="195">
                  <c:v>16734</c:v>
                </c:pt>
                <c:pt idx="196">
                  <c:v>16790</c:v>
                </c:pt>
                <c:pt idx="197">
                  <c:v>16982</c:v>
                </c:pt>
                <c:pt idx="198">
                  <c:v>17102</c:v>
                </c:pt>
                <c:pt idx="199">
                  <c:v>17240</c:v>
                </c:pt>
                <c:pt idx="200">
                  <c:v>17486</c:v>
                </c:pt>
                <c:pt idx="202">
                  <c:v>17716</c:v>
                </c:pt>
                <c:pt idx="203">
                  <c:v>17822</c:v>
                </c:pt>
                <c:pt idx="204">
                  <c:v>18128</c:v>
                </c:pt>
                <c:pt idx="205">
                  <c:v>18174</c:v>
                </c:pt>
                <c:pt idx="206">
                  <c:v>18414</c:v>
                </c:pt>
                <c:pt idx="207">
                  <c:v>18392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A81-F34D-946F-4FE4A14FD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in val="4393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30.5"/>
        <c:minorUnit val="7"/>
      </c:valAx>
      <c:valAx>
        <c:axId val="543829008"/>
        <c:scaling>
          <c:orientation val="minMax"/>
          <c:max val="20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12700</xdr:colOff>
      <xdr:row>212</xdr:row>
      <xdr:rowOff>25400</xdr:rowOff>
    </xdr:from>
    <xdr:to>
      <xdr:col>19</xdr:col>
      <xdr:colOff>266700</xdr:colOff>
      <xdr:row>245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29B53D-56BC-684A-AAED-D1EE2F9B5D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12700</xdr:colOff>
      <xdr:row>178</xdr:row>
      <xdr:rowOff>76200</xdr:rowOff>
    </xdr:from>
    <xdr:to>
      <xdr:col>19</xdr:col>
      <xdr:colOff>266700</xdr:colOff>
      <xdr:row>212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94AB807-5FA6-114C-A136-D575AD99C6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7ECC5-6E98-C941-AE02-8320A8A07A5E}">
  <dimension ref="A2:W220"/>
  <sheetViews>
    <sheetView tabSelected="1" topLeftCell="A191" workbookViewId="0">
      <selection activeCell="B210" sqref="B210"/>
    </sheetView>
  </sheetViews>
  <sheetFormatPr baseColWidth="10" defaultRowHeight="16" x14ac:dyDescent="0.2"/>
  <cols>
    <col min="2" max="2" width="8.1640625" customWidth="1"/>
    <col min="3" max="3" width="7.1640625" customWidth="1"/>
    <col min="4" max="4" width="8.33203125" customWidth="1"/>
    <col min="8" max="8" width="10.83203125" style="2"/>
    <col min="22" max="22" width="11.1640625" bestFit="1" customWidth="1"/>
  </cols>
  <sheetData>
    <row r="2" spans="1:11" x14ac:dyDescent="0.2">
      <c r="A2" s="1">
        <v>43936</v>
      </c>
      <c r="B2">
        <v>0</v>
      </c>
      <c r="F2">
        <f>429.6</f>
        <v>429.6</v>
      </c>
      <c r="G2">
        <v>408.8</v>
      </c>
      <c r="H2" s="2">
        <f t="shared" ref="H2:H12" si="0">G2/F2</f>
        <v>0.95158286778398504</v>
      </c>
      <c r="J2">
        <f>SQRT(F2/4)</f>
        <v>10.363397126425292</v>
      </c>
      <c r="K2">
        <f t="shared" ref="K2:K10" si="1">SQRT(G2/4)</f>
        <v>10.109401564880089</v>
      </c>
    </row>
    <row r="3" spans="1:11" x14ac:dyDescent="0.2">
      <c r="A3" s="1"/>
    </row>
    <row r="4" spans="1:11" x14ac:dyDescent="0.2">
      <c r="A4" s="1">
        <v>44069</v>
      </c>
      <c r="B4">
        <v>5789</v>
      </c>
      <c r="F4">
        <v>1726.6</v>
      </c>
      <c r="G4">
        <v>1663.9</v>
      </c>
      <c r="H4" s="2">
        <f>G4/F4</f>
        <v>0.96368585659677986</v>
      </c>
      <c r="J4">
        <f t="shared" ref="J4:J10" si="2">SQRT(F4/4)</f>
        <v>20.776188293332346</v>
      </c>
      <c r="K4">
        <f t="shared" si="1"/>
        <v>20.39546518224088</v>
      </c>
    </row>
    <row r="5" spans="1:11" x14ac:dyDescent="0.2">
      <c r="A5" s="1">
        <f>A4+1</f>
        <v>44070</v>
      </c>
      <c r="B5">
        <v>5843</v>
      </c>
      <c r="C5">
        <f>B5-B4</f>
        <v>54</v>
      </c>
      <c r="F5">
        <v>4788.6000000000004</v>
      </c>
      <c r="G5">
        <v>4614.2</v>
      </c>
      <c r="H5" s="2">
        <f t="shared" si="0"/>
        <v>0.96358016956939385</v>
      </c>
      <c r="J5">
        <f t="shared" si="2"/>
        <v>34.599855491027704</v>
      </c>
      <c r="K5">
        <f t="shared" si="1"/>
        <v>33.963951478000908</v>
      </c>
    </row>
    <row r="6" spans="1:11" x14ac:dyDescent="0.2">
      <c r="A6" s="1">
        <f t="shared" ref="A6:A69" si="3">A5+1</f>
        <v>44071</v>
      </c>
      <c r="B6">
        <v>5871</v>
      </c>
      <c r="C6">
        <f>B6-B5</f>
        <v>28</v>
      </c>
      <c r="F6">
        <v>865.3</v>
      </c>
      <c r="G6">
        <v>792.3</v>
      </c>
      <c r="H6" s="2">
        <f t="shared" si="0"/>
        <v>0.91563619553911935</v>
      </c>
      <c r="J6">
        <f t="shared" si="2"/>
        <v>14.707991025289619</v>
      </c>
      <c r="K6">
        <f t="shared" si="1"/>
        <v>14.073912036104247</v>
      </c>
    </row>
    <row r="7" spans="1:11" x14ac:dyDescent="0.2">
      <c r="A7" s="1">
        <f t="shared" si="3"/>
        <v>44072</v>
      </c>
      <c r="F7">
        <v>3174.8</v>
      </c>
      <c r="G7">
        <v>3031.6</v>
      </c>
      <c r="H7" s="2">
        <f t="shared" si="0"/>
        <v>0.95489479652261555</v>
      </c>
      <c r="J7">
        <f t="shared" si="2"/>
        <v>28.172681803477637</v>
      </c>
      <c r="K7">
        <f t="shared" si="1"/>
        <v>27.52998365419057</v>
      </c>
    </row>
    <row r="8" spans="1:11" x14ac:dyDescent="0.2">
      <c r="A8" s="1">
        <f t="shared" si="3"/>
        <v>44073</v>
      </c>
      <c r="F8">
        <v>3474.8</v>
      </c>
      <c r="G8">
        <v>78</v>
      </c>
      <c r="H8" s="2">
        <f t="shared" si="0"/>
        <v>2.2447335098422928E-2</v>
      </c>
      <c r="J8">
        <f t="shared" si="2"/>
        <v>29.473717105244802</v>
      </c>
      <c r="K8">
        <f t="shared" si="1"/>
        <v>4.4158804331639239</v>
      </c>
    </row>
    <row r="9" spans="1:11" x14ac:dyDescent="0.2">
      <c r="A9" s="1">
        <f t="shared" si="3"/>
        <v>44074</v>
      </c>
      <c r="B9">
        <v>5901</v>
      </c>
      <c r="C9">
        <f>B9-B6</f>
        <v>30</v>
      </c>
      <c r="F9">
        <v>5614</v>
      </c>
      <c r="G9">
        <v>77.117999999999995</v>
      </c>
      <c r="H9" s="2">
        <f t="shared" si="0"/>
        <v>1.3736729604560028E-2</v>
      </c>
      <c r="J9">
        <f t="shared" si="2"/>
        <v>37.46331538985838</v>
      </c>
      <c r="K9">
        <f t="shared" si="1"/>
        <v>4.390842743711052</v>
      </c>
    </row>
    <row r="10" spans="1:11" x14ac:dyDescent="0.2">
      <c r="A10" s="1">
        <f t="shared" si="3"/>
        <v>44075</v>
      </c>
      <c r="B10">
        <v>5988</v>
      </c>
      <c r="C10">
        <f>B10-B9</f>
        <v>87</v>
      </c>
      <c r="F10">
        <v>2576</v>
      </c>
      <c r="G10">
        <v>152.02799999999999</v>
      </c>
      <c r="H10" s="2">
        <f t="shared" si="0"/>
        <v>5.9017080745341614E-2</v>
      </c>
      <c r="J10">
        <f t="shared" si="2"/>
        <v>25.37715508089904</v>
      </c>
      <c r="K10">
        <f t="shared" si="1"/>
        <v>6.1649817517978107</v>
      </c>
    </row>
    <row r="11" spans="1:11" x14ac:dyDescent="0.2">
      <c r="A11" s="1">
        <f t="shared" si="3"/>
        <v>44076</v>
      </c>
      <c r="B11">
        <v>6064</v>
      </c>
      <c r="C11">
        <f>B11-B10</f>
        <v>76</v>
      </c>
      <c r="F11">
        <v>2807.5</v>
      </c>
      <c r="G11">
        <v>44.465000000000003</v>
      </c>
      <c r="H11" s="2">
        <f t="shared" si="0"/>
        <v>1.5837934105075693E-2</v>
      </c>
      <c r="J11">
        <f>SQRT(F11/4)</f>
        <v>26.492923583477911</v>
      </c>
      <c r="K11">
        <f>SQRT(G11/4)</f>
        <v>3.3341040775596675</v>
      </c>
    </row>
    <row r="12" spans="1:11" x14ac:dyDescent="0.2">
      <c r="A12" s="1">
        <f t="shared" si="3"/>
        <v>44077</v>
      </c>
      <c r="B12">
        <v>6241</v>
      </c>
      <c r="C12">
        <f>B12-B11</f>
        <v>177</v>
      </c>
      <c r="F12">
        <v>1816.1</v>
      </c>
      <c r="G12">
        <v>511.48099999999999</v>
      </c>
      <c r="H12" s="2">
        <f t="shared" si="0"/>
        <v>0.28163702439292992</v>
      </c>
      <c r="J12">
        <f>SQRT(F12/4)</f>
        <v>21.307862398654635</v>
      </c>
      <c r="K12">
        <f>SQRT(G12/4)</f>
        <v>11.307972851046292</v>
      </c>
    </row>
    <row r="13" spans="1:11" x14ac:dyDescent="0.2">
      <c r="A13" s="1">
        <f t="shared" si="3"/>
        <v>44078</v>
      </c>
      <c r="B13">
        <v>6408</v>
      </c>
      <c r="C13">
        <f>B13-B12</f>
        <v>167</v>
      </c>
    </row>
    <row r="14" spans="1:11" x14ac:dyDescent="0.2">
      <c r="A14" s="1">
        <f t="shared" si="3"/>
        <v>44079</v>
      </c>
      <c r="B14">
        <v>6445</v>
      </c>
      <c r="C14">
        <f>B14-B13</f>
        <v>37</v>
      </c>
    </row>
    <row r="15" spans="1:11" x14ac:dyDescent="0.2">
      <c r="A15" s="1">
        <f t="shared" si="3"/>
        <v>44080</v>
      </c>
    </row>
    <row r="16" spans="1:11" x14ac:dyDescent="0.2">
      <c r="A16" s="1">
        <f t="shared" si="3"/>
        <v>44081</v>
      </c>
      <c r="B16">
        <v>6529</v>
      </c>
      <c r="C16">
        <f>B16-B14</f>
        <v>84</v>
      </c>
    </row>
    <row r="17" spans="1:22" x14ac:dyDescent="0.2">
      <c r="A17" s="1">
        <f t="shared" si="3"/>
        <v>44082</v>
      </c>
      <c r="B17">
        <v>6625</v>
      </c>
      <c r="C17">
        <f>B17-B16</f>
        <v>96</v>
      </c>
    </row>
    <row r="18" spans="1:22" x14ac:dyDescent="0.2">
      <c r="A18" s="1">
        <f t="shared" si="3"/>
        <v>44083</v>
      </c>
    </row>
    <row r="19" spans="1:22" x14ac:dyDescent="0.2">
      <c r="A19" s="1">
        <f t="shared" si="3"/>
        <v>44084</v>
      </c>
    </row>
    <row r="20" spans="1:22" x14ac:dyDescent="0.2">
      <c r="A20" s="1">
        <f t="shared" si="3"/>
        <v>44085</v>
      </c>
      <c r="B20">
        <v>6734</v>
      </c>
      <c r="C20">
        <f>B20-B17</f>
        <v>109</v>
      </c>
    </row>
    <row r="21" spans="1:22" x14ac:dyDescent="0.2">
      <c r="A21" s="1">
        <f t="shared" si="3"/>
        <v>44086</v>
      </c>
      <c r="B21">
        <v>6783</v>
      </c>
      <c r="C21">
        <f>B21-B20</f>
        <v>49</v>
      </c>
    </row>
    <row r="22" spans="1:22" x14ac:dyDescent="0.2">
      <c r="A22" s="1">
        <f t="shared" si="3"/>
        <v>44087</v>
      </c>
    </row>
    <row r="23" spans="1:22" x14ac:dyDescent="0.2">
      <c r="A23" s="1">
        <f t="shared" si="3"/>
        <v>44088</v>
      </c>
      <c r="B23">
        <v>6991</v>
      </c>
      <c r="C23">
        <f>B23-B21</f>
        <v>208</v>
      </c>
    </row>
    <row r="24" spans="1:22" x14ac:dyDescent="0.2">
      <c r="A24" s="1">
        <f t="shared" si="3"/>
        <v>44089</v>
      </c>
      <c r="B24">
        <v>7019</v>
      </c>
      <c r="C24">
        <f>B24-B23</f>
        <v>28</v>
      </c>
      <c r="D24">
        <f>AVERAGE(C4:C52)</f>
        <v>73.5</v>
      </c>
    </row>
    <row r="25" spans="1:22" x14ac:dyDescent="0.2">
      <c r="A25" s="1">
        <f t="shared" si="3"/>
        <v>44090</v>
      </c>
      <c r="B25">
        <v>7043</v>
      </c>
      <c r="C25">
        <f>B25-B24</f>
        <v>24</v>
      </c>
    </row>
    <row r="26" spans="1:22" x14ac:dyDescent="0.2">
      <c r="A26" s="1">
        <f t="shared" si="3"/>
        <v>44091</v>
      </c>
    </row>
    <row r="27" spans="1:22" x14ac:dyDescent="0.2">
      <c r="A27" s="1">
        <f t="shared" si="3"/>
        <v>44092</v>
      </c>
    </row>
    <row r="28" spans="1:22" x14ac:dyDescent="0.2">
      <c r="A28" s="1">
        <f t="shared" si="3"/>
        <v>44093</v>
      </c>
    </row>
    <row r="29" spans="1:22" x14ac:dyDescent="0.2">
      <c r="A29" s="1">
        <f t="shared" si="3"/>
        <v>44094</v>
      </c>
      <c r="B29">
        <v>7059</v>
      </c>
      <c r="C29">
        <f>B29-B25</f>
        <v>16</v>
      </c>
    </row>
    <row r="30" spans="1:22" x14ac:dyDescent="0.2">
      <c r="A30" s="1">
        <f t="shared" si="3"/>
        <v>44095</v>
      </c>
      <c r="B30">
        <v>7062</v>
      </c>
      <c r="C30">
        <f>B30-B29</f>
        <v>3</v>
      </c>
    </row>
    <row r="31" spans="1:22" x14ac:dyDescent="0.2">
      <c r="A31" s="1">
        <f t="shared" si="3"/>
        <v>44096</v>
      </c>
      <c r="B31">
        <v>7086</v>
      </c>
      <c r="C31">
        <f>B31-B30</f>
        <v>24</v>
      </c>
      <c r="V31">
        <f>1190*1.03</f>
        <v>1225.7</v>
      </c>
    </row>
    <row r="32" spans="1:22" x14ac:dyDescent="0.2">
      <c r="A32" s="1">
        <f t="shared" si="3"/>
        <v>44097</v>
      </c>
      <c r="B32">
        <v>7152</v>
      </c>
      <c r="C32">
        <f>B32-B31</f>
        <v>66</v>
      </c>
    </row>
    <row r="33" spans="1:23" x14ac:dyDescent="0.2">
      <c r="A33" s="1">
        <v>44099</v>
      </c>
      <c r="B33">
        <v>7244</v>
      </c>
      <c r="C33">
        <f>B33-B32</f>
        <v>92</v>
      </c>
    </row>
    <row r="34" spans="1:23" x14ac:dyDescent="0.2">
      <c r="A34" s="1">
        <f t="shared" si="3"/>
        <v>44100</v>
      </c>
      <c r="B34">
        <v>7283</v>
      </c>
      <c r="C34">
        <f>B34-B33</f>
        <v>39</v>
      </c>
    </row>
    <row r="35" spans="1:23" x14ac:dyDescent="0.2">
      <c r="A35" s="1">
        <f t="shared" si="3"/>
        <v>44101</v>
      </c>
    </row>
    <row r="36" spans="1:23" x14ac:dyDescent="0.2">
      <c r="A36" s="1">
        <f t="shared" si="3"/>
        <v>44102</v>
      </c>
      <c r="B36">
        <v>7326</v>
      </c>
      <c r="C36">
        <f>B36-B34</f>
        <v>43</v>
      </c>
    </row>
    <row r="37" spans="1:23" x14ac:dyDescent="0.2">
      <c r="A37" s="1">
        <f t="shared" si="3"/>
        <v>44103</v>
      </c>
      <c r="B37">
        <v>7432</v>
      </c>
      <c r="C37">
        <f>B37-B36</f>
        <v>106</v>
      </c>
      <c r="W37" s="2">
        <f>20/100000</f>
        <v>2.0000000000000001E-4</v>
      </c>
    </row>
    <row r="38" spans="1:23" x14ac:dyDescent="0.2">
      <c r="A38" s="1">
        <f t="shared" si="3"/>
        <v>44104</v>
      </c>
      <c r="W38" s="2">
        <f>W37*4</f>
        <v>8.0000000000000004E-4</v>
      </c>
    </row>
    <row r="39" spans="1:23" x14ac:dyDescent="0.2">
      <c r="A39" s="1">
        <f t="shared" si="3"/>
        <v>44105</v>
      </c>
      <c r="B39">
        <v>7451</v>
      </c>
      <c r="C39">
        <f>B39-B37</f>
        <v>19</v>
      </c>
      <c r="W39" s="2">
        <f>6*2.25*W38</f>
        <v>1.0800000000000001E-2</v>
      </c>
    </row>
    <row r="40" spans="1:23" x14ac:dyDescent="0.2">
      <c r="A40" s="1">
        <f t="shared" si="3"/>
        <v>44106</v>
      </c>
    </row>
    <row r="41" spans="1:23" x14ac:dyDescent="0.2">
      <c r="A41" s="1">
        <f t="shared" si="3"/>
        <v>44107</v>
      </c>
    </row>
    <row r="42" spans="1:23" x14ac:dyDescent="0.2">
      <c r="A42" s="1">
        <f t="shared" si="3"/>
        <v>44108</v>
      </c>
    </row>
    <row r="43" spans="1:23" x14ac:dyDescent="0.2">
      <c r="A43" s="1">
        <f t="shared" si="3"/>
        <v>44109</v>
      </c>
      <c r="B43">
        <v>7546</v>
      </c>
      <c r="C43">
        <f>B43-B39</f>
        <v>95</v>
      </c>
    </row>
    <row r="44" spans="1:23" x14ac:dyDescent="0.2">
      <c r="A44" s="1">
        <f t="shared" si="3"/>
        <v>44110</v>
      </c>
      <c r="B44">
        <v>7663</v>
      </c>
      <c r="C44">
        <f t="shared" ref="C44:C52" si="4">B44-B43</f>
        <v>117</v>
      </c>
    </row>
    <row r="45" spans="1:23" x14ac:dyDescent="0.2">
      <c r="A45" s="1">
        <f t="shared" si="3"/>
        <v>44111</v>
      </c>
      <c r="B45">
        <v>7674</v>
      </c>
      <c r="C45">
        <f t="shared" si="4"/>
        <v>11</v>
      </c>
    </row>
    <row r="46" spans="1:23" x14ac:dyDescent="0.2">
      <c r="A46" s="1">
        <f t="shared" si="3"/>
        <v>44112</v>
      </c>
      <c r="B46">
        <v>7688</v>
      </c>
      <c r="C46">
        <f t="shared" si="4"/>
        <v>14</v>
      </c>
    </row>
    <row r="47" spans="1:23" x14ac:dyDescent="0.2">
      <c r="A47" s="1">
        <f t="shared" si="3"/>
        <v>44113</v>
      </c>
      <c r="B47">
        <v>7804</v>
      </c>
      <c r="C47">
        <f t="shared" si="4"/>
        <v>116</v>
      </c>
    </row>
    <row r="48" spans="1:23" x14ac:dyDescent="0.2">
      <c r="A48" s="1">
        <f t="shared" si="3"/>
        <v>44114</v>
      </c>
      <c r="B48">
        <v>7837</v>
      </c>
      <c r="C48">
        <f t="shared" si="4"/>
        <v>33</v>
      </c>
    </row>
    <row r="49" spans="1:8" x14ac:dyDescent="0.2">
      <c r="A49" s="1">
        <f t="shared" si="3"/>
        <v>44115</v>
      </c>
      <c r="B49">
        <v>7890</v>
      </c>
      <c r="C49">
        <f t="shared" si="4"/>
        <v>53</v>
      </c>
    </row>
    <row r="50" spans="1:8" x14ac:dyDescent="0.2">
      <c r="A50" s="1">
        <f t="shared" si="3"/>
        <v>44116</v>
      </c>
      <c r="B50">
        <v>8114</v>
      </c>
      <c r="C50">
        <f t="shared" si="4"/>
        <v>224</v>
      </c>
    </row>
    <row r="51" spans="1:8" x14ac:dyDescent="0.2">
      <c r="A51" s="1">
        <f t="shared" si="3"/>
        <v>44117</v>
      </c>
      <c r="B51">
        <v>8182</v>
      </c>
      <c r="C51">
        <f t="shared" si="4"/>
        <v>68</v>
      </c>
    </row>
    <row r="52" spans="1:8" x14ac:dyDescent="0.2">
      <c r="A52" s="1">
        <f t="shared" si="3"/>
        <v>44118</v>
      </c>
      <c r="B52">
        <v>8288</v>
      </c>
      <c r="C52">
        <f t="shared" si="4"/>
        <v>106</v>
      </c>
    </row>
    <row r="53" spans="1:8" x14ac:dyDescent="0.2">
      <c r="A53" s="1">
        <f t="shared" si="3"/>
        <v>44119</v>
      </c>
    </row>
    <row r="54" spans="1:8" x14ac:dyDescent="0.2">
      <c r="A54" s="1">
        <f t="shared" si="3"/>
        <v>44120</v>
      </c>
      <c r="B54">
        <v>8370</v>
      </c>
      <c r="C54">
        <f>B54-B52</f>
        <v>82</v>
      </c>
    </row>
    <row r="55" spans="1:8" x14ac:dyDescent="0.2">
      <c r="A55" s="1">
        <f t="shared" si="3"/>
        <v>44121</v>
      </c>
      <c r="B55">
        <v>8484</v>
      </c>
      <c r="C55">
        <f t="shared" ref="C55:C66" si="5">B55-B54</f>
        <v>114</v>
      </c>
      <c r="H55" s="3">
        <f>44.3*7/5</f>
        <v>62.019999999999996</v>
      </c>
    </row>
    <row r="56" spans="1:8" x14ac:dyDescent="0.2">
      <c r="A56" s="1">
        <f t="shared" si="3"/>
        <v>44122</v>
      </c>
      <c r="B56">
        <v>8583</v>
      </c>
      <c r="C56">
        <f t="shared" si="5"/>
        <v>99</v>
      </c>
    </row>
    <row r="57" spans="1:8" x14ac:dyDescent="0.2">
      <c r="A57" s="1">
        <f t="shared" si="3"/>
        <v>44123</v>
      </c>
      <c r="B57">
        <v>8711</v>
      </c>
      <c r="C57">
        <f t="shared" si="5"/>
        <v>128</v>
      </c>
    </row>
    <row r="58" spans="1:8" x14ac:dyDescent="0.2">
      <c r="A58" s="1">
        <f t="shared" si="3"/>
        <v>44124</v>
      </c>
      <c r="B58">
        <v>8833</v>
      </c>
      <c r="C58">
        <f t="shared" si="5"/>
        <v>122</v>
      </c>
    </row>
    <row r="59" spans="1:8" x14ac:dyDescent="0.2">
      <c r="A59" s="1">
        <f t="shared" si="3"/>
        <v>44125</v>
      </c>
      <c r="B59">
        <v>8895</v>
      </c>
      <c r="C59">
        <f t="shared" si="5"/>
        <v>62</v>
      </c>
    </row>
    <row r="60" spans="1:8" x14ac:dyDescent="0.2">
      <c r="A60" s="1">
        <f t="shared" si="3"/>
        <v>44126</v>
      </c>
      <c r="B60">
        <v>9023</v>
      </c>
      <c r="C60">
        <f t="shared" si="5"/>
        <v>128</v>
      </c>
    </row>
    <row r="61" spans="1:8" x14ac:dyDescent="0.2">
      <c r="A61" s="1">
        <f t="shared" si="3"/>
        <v>44127</v>
      </c>
      <c r="B61">
        <v>9112</v>
      </c>
      <c r="C61">
        <f t="shared" si="5"/>
        <v>89</v>
      </c>
    </row>
    <row r="62" spans="1:8" x14ac:dyDescent="0.2">
      <c r="A62" s="1">
        <f t="shared" si="3"/>
        <v>44128</v>
      </c>
      <c r="B62">
        <v>9244</v>
      </c>
      <c r="C62">
        <f t="shared" si="5"/>
        <v>132</v>
      </c>
    </row>
    <row r="63" spans="1:8" x14ac:dyDescent="0.2">
      <c r="A63" s="1">
        <f t="shared" si="3"/>
        <v>44129</v>
      </c>
      <c r="B63">
        <v>9246</v>
      </c>
      <c r="C63">
        <f t="shared" si="5"/>
        <v>2</v>
      </c>
    </row>
    <row r="64" spans="1:8" x14ac:dyDescent="0.2">
      <c r="A64" s="1">
        <f t="shared" si="3"/>
        <v>44130</v>
      </c>
      <c r="B64">
        <v>9326</v>
      </c>
      <c r="C64">
        <f t="shared" si="5"/>
        <v>80</v>
      </c>
    </row>
    <row r="65" spans="1:21" x14ac:dyDescent="0.2">
      <c r="A65" s="1">
        <f t="shared" si="3"/>
        <v>44131</v>
      </c>
      <c r="B65">
        <v>9339</v>
      </c>
      <c r="C65">
        <f t="shared" si="5"/>
        <v>13</v>
      </c>
    </row>
    <row r="66" spans="1:21" x14ac:dyDescent="0.2">
      <c r="A66" s="1">
        <f t="shared" si="3"/>
        <v>44132</v>
      </c>
      <c r="B66">
        <v>9428</v>
      </c>
      <c r="C66">
        <f t="shared" si="5"/>
        <v>89</v>
      </c>
    </row>
    <row r="67" spans="1:21" x14ac:dyDescent="0.2">
      <c r="A67" s="1">
        <f t="shared" si="3"/>
        <v>44133</v>
      </c>
    </row>
    <row r="68" spans="1:21" x14ac:dyDescent="0.2">
      <c r="A68" s="1">
        <f t="shared" si="3"/>
        <v>44134</v>
      </c>
      <c r="U68">
        <f>SQRT(2)</f>
        <v>1.4142135623730951</v>
      </c>
    </row>
    <row r="69" spans="1:21" x14ac:dyDescent="0.2">
      <c r="A69" s="1">
        <f t="shared" si="3"/>
        <v>44135</v>
      </c>
    </row>
    <row r="70" spans="1:21" x14ac:dyDescent="0.2">
      <c r="A70" s="1">
        <f t="shared" ref="A70:A133" si="6">A69+1</f>
        <v>44136</v>
      </c>
    </row>
    <row r="71" spans="1:21" x14ac:dyDescent="0.2">
      <c r="A71" s="1">
        <f t="shared" si="6"/>
        <v>44137</v>
      </c>
    </row>
    <row r="72" spans="1:21" x14ac:dyDescent="0.2">
      <c r="A72" s="1">
        <f t="shared" si="6"/>
        <v>44138</v>
      </c>
    </row>
    <row r="73" spans="1:21" x14ac:dyDescent="0.2">
      <c r="A73" s="1">
        <f t="shared" si="6"/>
        <v>44139</v>
      </c>
    </row>
    <row r="74" spans="1:21" x14ac:dyDescent="0.2">
      <c r="A74" s="1">
        <f t="shared" si="6"/>
        <v>44140</v>
      </c>
      <c r="B74">
        <v>9509</v>
      </c>
      <c r="C74">
        <f>B74-B66</f>
        <v>81</v>
      </c>
    </row>
    <row r="75" spans="1:21" x14ac:dyDescent="0.2">
      <c r="A75" s="1">
        <f t="shared" si="6"/>
        <v>44141</v>
      </c>
      <c r="B75">
        <v>9534</v>
      </c>
      <c r="C75">
        <f t="shared" ref="C75" si="7">B75-B74</f>
        <v>25</v>
      </c>
      <c r="U75">
        <f>28.18*2/3</f>
        <v>18.786666666666665</v>
      </c>
    </row>
    <row r="76" spans="1:21" x14ac:dyDescent="0.2">
      <c r="A76" s="1">
        <f t="shared" si="6"/>
        <v>44142</v>
      </c>
    </row>
    <row r="77" spans="1:21" x14ac:dyDescent="0.2">
      <c r="A77" s="1">
        <f t="shared" si="6"/>
        <v>44143</v>
      </c>
    </row>
    <row r="78" spans="1:21" x14ac:dyDescent="0.2">
      <c r="A78" s="1">
        <f t="shared" si="6"/>
        <v>44144</v>
      </c>
      <c r="B78">
        <v>9547</v>
      </c>
      <c r="C78">
        <f>B78-B75</f>
        <v>13</v>
      </c>
    </row>
    <row r="79" spans="1:21" x14ac:dyDescent="0.2">
      <c r="A79" s="1">
        <f t="shared" si="6"/>
        <v>44145</v>
      </c>
      <c r="B79">
        <v>9634</v>
      </c>
      <c r="C79">
        <f t="shared" ref="C79" si="8">B79-B78</f>
        <v>87</v>
      </c>
    </row>
    <row r="80" spans="1:21" x14ac:dyDescent="0.2">
      <c r="A80" s="1">
        <f t="shared" si="6"/>
        <v>44146</v>
      </c>
    </row>
    <row r="81" spans="1:1" x14ac:dyDescent="0.2">
      <c r="A81" s="1">
        <f t="shared" si="6"/>
        <v>44147</v>
      </c>
    </row>
    <row r="82" spans="1:1" x14ac:dyDescent="0.2">
      <c r="A82" s="1">
        <f t="shared" si="6"/>
        <v>44148</v>
      </c>
    </row>
    <row r="83" spans="1:1" x14ac:dyDescent="0.2">
      <c r="A83" s="1">
        <f t="shared" si="6"/>
        <v>44149</v>
      </c>
    </row>
    <row r="84" spans="1:1" x14ac:dyDescent="0.2">
      <c r="A84" s="1">
        <f t="shared" si="6"/>
        <v>44150</v>
      </c>
    </row>
    <row r="85" spans="1:1" x14ac:dyDescent="0.2">
      <c r="A85" s="1">
        <f t="shared" si="6"/>
        <v>44151</v>
      </c>
    </row>
    <row r="86" spans="1:1" x14ac:dyDescent="0.2">
      <c r="A86" s="1">
        <f t="shared" si="6"/>
        <v>44152</v>
      </c>
    </row>
    <row r="87" spans="1:1" x14ac:dyDescent="0.2">
      <c r="A87" s="1">
        <f t="shared" si="6"/>
        <v>44153</v>
      </c>
    </row>
    <row r="88" spans="1:1" x14ac:dyDescent="0.2">
      <c r="A88" s="1">
        <f t="shared" si="6"/>
        <v>44154</v>
      </c>
    </row>
    <row r="89" spans="1:1" x14ac:dyDescent="0.2">
      <c r="A89" s="1">
        <f t="shared" si="6"/>
        <v>44155</v>
      </c>
    </row>
    <row r="90" spans="1:1" x14ac:dyDescent="0.2">
      <c r="A90" s="1">
        <f t="shared" si="6"/>
        <v>44156</v>
      </c>
    </row>
    <row r="91" spans="1:1" x14ac:dyDescent="0.2">
      <c r="A91" s="1">
        <f t="shared" si="6"/>
        <v>44157</v>
      </c>
    </row>
    <row r="92" spans="1:1" x14ac:dyDescent="0.2">
      <c r="A92" s="1">
        <f t="shared" si="6"/>
        <v>44158</v>
      </c>
    </row>
    <row r="93" spans="1:1" x14ac:dyDescent="0.2">
      <c r="A93" s="1">
        <f t="shared" si="6"/>
        <v>44159</v>
      </c>
    </row>
    <row r="94" spans="1:1" x14ac:dyDescent="0.2">
      <c r="A94" s="1">
        <f t="shared" si="6"/>
        <v>44160</v>
      </c>
    </row>
    <row r="95" spans="1:1" x14ac:dyDescent="0.2">
      <c r="A95" s="1">
        <f t="shared" si="6"/>
        <v>44161</v>
      </c>
    </row>
    <row r="96" spans="1:1" x14ac:dyDescent="0.2">
      <c r="A96" s="1">
        <f t="shared" si="6"/>
        <v>44162</v>
      </c>
    </row>
    <row r="97" spans="1:3" x14ac:dyDescent="0.2">
      <c r="A97" s="1">
        <f t="shared" si="6"/>
        <v>44163</v>
      </c>
    </row>
    <row r="98" spans="1:3" x14ac:dyDescent="0.2">
      <c r="A98" s="1">
        <f t="shared" si="6"/>
        <v>44164</v>
      </c>
    </row>
    <row r="99" spans="1:3" x14ac:dyDescent="0.2">
      <c r="A99" s="1">
        <f t="shared" si="6"/>
        <v>44165</v>
      </c>
    </row>
    <row r="100" spans="1:3" x14ac:dyDescent="0.2">
      <c r="A100" s="1">
        <f t="shared" si="6"/>
        <v>44166</v>
      </c>
    </row>
    <row r="101" spans="1:3" x14ac:dyDescent="0.2">
      <c r="A101" s="1">
        <f t="shared" si="6"/>
        <v>44167</v>
      </c>
    </row>
    <row r="102" spans="1:3" x14ac:dyDescent="0.2">
      <c r="A102" s="1">
        <f t="shared" si="6"/>
        <v>44168</v>
      </c>
    </row>
    <row r="103" spans="1:3" x14ac:dyDescent="0.2">
      <c r="A103" s="1">
        <f t="shared" si="6"/>
        <v>44169</v>
      </c>
    </row>
    <row r="104" spans="1:3" x14ac:dyDescent="0.2">
      <c r="A104" s="1">
        <f t="shared" si="6"/>
        <v>44170</v>
      </c>
    </row>
    <row r="105" spans="1:3" x14ac:dyDescent="0.2">
      <c r="A105" s="1">
        <f t="shared" si="6"/>
        <v>44171</v>
      </c>
    </row>
    <row r="106" spans="1:3" x14ac:dyDescent="0.2">
      <c r="A106" s="1">
        <f t="shared" si="6"/>
        <v>44172</v>
      </c>
    </row>
    <row r="107" spans="1:3" x14ac:dyDescent="0.2">
      <c r="A107" s="1">
        <f t="shared" si="6"/>
        <v>44173</v>
      </c>
    </row>
    <row r="108" spans="1:3" x14ac:dyDescent="0.2">
      <c r="A108" s="1">
        <f t="shared" si="6"/>
        <v>44174</v>
      </c>
    </row>
    <row r="109" spans="1:3" x14ac:dyDescent="0.2">
      <c r="A109" s="1">
        <f t="shared" si="6"/>
        <v>44175</v>
      </c>
    </row>
    <row r="110" spans="1:3" x14ac:dyDescent="0.2">
      <c r="A110" s="1">
        <f t="shared" si="6"/>
        <v>44176</v>
      </c>
    </row>
    <row r="111" spans="1:3" x14ac:dyDescent="0.2">
      <c r="A111" s="1">
        <f t="shared" si="6"/>
        <v>44177</v>
      </c>
      <c r="B111">
        <v>9828</v>
      </c>
      <c r="C111">
        <f>B111-B79</f>
        <v>194</v>
      </c>
    </row>
    <row r="112" spans="1:3" x14ac:dyDescent="0.2">
      <c r="A112" s="1">
        <f t="shared" si="6"/>
        <v>44178</v>
      </c>
    </row>
    <row r="113" spans="1:3" x14ac:dyDescent="0.2">
      <c r="A113" s="1">
        <f t="shared" si="6"/>
        <v>44179</v>
      </c>
      <c r="B113">
        <v>9897</v>
      </c>
      <c r="C113">
        <f>B113-B111</f>
        <v>69</v>
      </c>
    </row>
    <row r="114" spans="1:3" x14ac:dyDescent="0.2">
      <c r="A114" s="1">
        <f t="shared" si="6"/>
        <v>44180</v>
      </c>
      <c r="B114">
        <v>9922</v>
      </c>
      <c r="C114">
        <f>B114-B113</f>
        <v>25</v>
      </c>
    </row>
    <row r="115" spans="1:3" x14ac:dyDescent="0.2">
      <c r="A115" s="1">
        <f t="shared" si="6"/>
        <v>44181</v>
      </c>
      <c r="B115">
        <v>10124</v>
      </c>
      <c r="C115">
        <f>B115-B114</f>
        <v>202</v>
      </c>
    </row>
    <row r="116" spans="1:3" x14ac:dyDescent="0.2">
      <c r="A116" s="1">
        <f t="shared" si="6"/>
        <v>44182</v>
      </c>
    </row>
    <row r="117" spans="1:3" x14ac:dyDescent="0.2">
      <c r="A117" s="1">
        <f t="shared" si="6"/>
        <v>44183</v>
      </c>
      <c r="B117">
        <v>10221</v>
      </c>
      <c r="C117">
        <f>B117-B115</f>
        <v>97</v>
      </c>
    </row>
    <row r="118" spans="1:3" x14ac:dyDescent="0.2">
      <c r="A118" s="1">
        <f t="shared" si="6"/>
        <v>44184</v>
      </c>
      <c r="B118">
        <v>10280</v>
      </c>
      <c r="C118">
        <f>B118-B117</f>
        <v>59</v>
      </c>
    </row>
    <row r="119" spans="1:3" x14ac:dyDescent="0.2">
      <c r="A119" s="1">
        <f t="shared" si="6"/>
        <v>44185</v>
      </c>
    </row>
    <row r="120" spans="1:3" x14ac:dyDescent="0.2">
      <c r="A120" s="1">
        <f t="shared" si="6"/>
        <v>44186</v>
      </c>
      <c r="B120">
        <v>10337</v>
      </c>
      <c r="C120">
        <f>B120-B118</f>
        <v>57</v>
      </c>
    </row>
    <row r="121" spans="1:3" x14ac:dyDescent="0.2">
      <c r="A121" s="1">
        <f t="shared" si="6"/>
        <v>44187</v>
      </c>
      <c r="B121">
        <v>10554</v>
      </c>
      <c r="C121">
        <f>B121-B120</f>
        <v>217</v>
      </c>
    </row>
    <row r="122" spans="1:3" x14ac:dyDescent="0.2">
      <c r="A122" s="1">
        <f t="shared" si="6"/>
        <v>44188</v>
      </c>
      <c r="B122">
        <v>10800</v>
      </c>
      <c r="C122">
        <f>B122-B121</f>
        <v>246</v>
      </c>
    </row>
    <row r="123" spans="1:3" x14ac:dyDescent="0.2">
      <c r="A123" s="1">
        <f t="shared" si="6"/>
        <v>44189</v>
      </c>
      <c r="B123">
        <v>10878</v>
      </c>
      <c r="C123">
        <f>B123-B122</f>
        <v>78</v>
      </c>
    </row>
    <row r="124" spans="1:3" x14ac:dyDescent="0.2">
      <c r="A124" s="1">
        <f t="shared" si="6"/>
        <v>44190</v>
      </c>
    </row>
    <row r="125" spans="1:3" x14ac:dyDescent="0.2">
      <c r="A125" s="1">
        <f t="shared" si="6"/>
        <v>44191</v>
      </c>
    </row>
    <row r="126" spans="1:3" x14ac:dyDescent="0.2">
      <c r="A126" s="1">
        <f t="shared" si="6"/>
        <v>44192</v>
      </c>
    </row>
    <row r="127" spans="1:3" x14ac:dyDescent="0.2">
      <c r="A127" s="1">
        <f t="shared" si="6"/>
        <v>44193</v>
      </c>
      <c r="B127">
        <v>10928</v>
      </c>
      <c r="C127">
        <f>B127-B123</f>
        <v>50</v>
      </c>
    </row>
    <row r="128" spans="1:3" x14ac:dyDescent="0.2">
      <c r="A128" s="1">
        <f t="shared" si="6"/>
        <v>44194</v>
      </c>
      <c r="B128">
        <v>11140</v>
      </c>
      <c r="C128">
        <f>B128-B127</f>
        <v>212</v>
      </c>
    </row>
    <row r="129" spans="1:3" x14ac:dyDescent="0.2">
      <c r="A129" s="1">
        <f t="shared" si="6"/>
        <v>44195</v>
      </c>
      <c r="B129">
        <v>11220</v>
      </c>
      <c r="C129">
        <f>B129-B128</f>
        <v>80</v>
      </c>
    </row>
    <row r="130" spans="1:3" x14ac:dyDescent="0.2">
      <c r="A130" s="1">
        <f t="shared" si="6"/>
        <v>44196</v>
      </c>
      <c r="B130">
        <v>11269</v>
      </c>
      <c r="C130">
        <f>B130-B129</f>
        <v>49</v>
      </c>
    </row>
    <row r="131" spans="1:3" x14ac:dyDescent="0.2">
      <c r="A131" s="1">
        <f t="shared" si="6"/>
        <v>44197</v>
      </c>
    </row>
    <row r="132" spans="1:3" x14ac:dyDescent="0.2">
      <c r="A132" s="1">
        <f t="shared" si="6"/>
        <v>44198</v>
      </c>
      <c r="B132">
        <v>11447</v>
      </c>
      <c r="C132">
        <f>B132-B130</f>
        <v>178</v>
      </c>
    </row>
    <row r="133" spans="1:3" x14ac:dyDescent="0.2">
      <c r="A133" s="1">
        <f t="shared" si="6"/>
        <v>44199</v>
      </c>
      <c r="B133">
        <v>11554</v>
      </c>
      <c r="C133">
        <f>B133-B132</f>
        <v>107</v>
      </c>
    </row>
    <row r="134" spans="1:3" x14ac:dyDescent="0.2">
      <c r="A134" s="1">
        <f t="shared" ref="A134:A197" si="9">A133+1</f>
        <v>44200</v>
      </c>
      <c r="B134">
        <v>11644</v>
      </c>
      <c r="C134">
        <f>B134-B133</f>
        <v>90</v>
      </c>
    </row>
    <row r="135" spans="1:3" x14ac:dyDescent="0.2">
      <c r="A135" s="1">
        <f t="shared" si="9"/>
        <v>44201</v>
      </c>
      <c r="B135">
        <v>11772</v>
      </c>
      <c r="C135">
        <f>B135-B134</f>
        <v>128</v>
      </c>
    </row>
    <row r="136" spans="1:3" x14ac:dyDescent="0.2">
      <c r="A136" s="1">
        <f t="shared" si="9"/>
        <v>44202</v>
      </c>
      <c r="B136">
        <v>11798</v>
      </c>
      <c r="C136">
        <f>B136-B135</f>
        <v>26</v>
      </c>
    </row>
    <row r="137" spans="1:3" x14ac:dyDescent="0.2">
      <c r="A137" s="1">
        <f t="shared" si="9"/>
        <v>44203</v>
      </c>
    </row>
    <row r="138" spans="1:3" x14ac:dyDescent="0.2">
      <c r="A138" s="1">
        <f t="shared" si="9"/>
        <v>44204</v>
      </c>
    </row>
    <row r="139" spans="1:3" x14ac:dyDescent="0.2">
      <c r="A139" s="1">
        <f t="shared" si="9"/>
        <v>44205</v>
      </c>
    </row>
    <row r="140" spans="1:3" x14ac:dyDescent="0.2">
      <c r="A140" s="1">
        <f t="shared" si="9"/>
        <v>44206</v>
      </c>
    </row>
    <row r="141" spans="1:3" x14ac:dyDescent="0.2">
      <c r="A141" s="1">
        <f t="shared" si="9"/>
        <v>44207</v>
      </c>
    </row>
    <row r="142" spans="1:3" x14ac:dyDescent="0.2">
      <c r="A142" s="1">
        <f t="shared" si="9"/>
        <v>44208</v>
      </c>
    </row>
    <row r="143" spans="1:3" x14ac:dyDescent="0.2">
      <c r="A143" s="1">
        <f t="shared" si="9"/>
        <v>44209</v>
      </c>
    </row>
    <row r="144" spans="1:3" x14ac:dyDescent="0.2">
      <c r="A144" s="1">
        <f t="shared" si="9"/>
        <v>44210</v>
      </c>
    </row>
    <row r="145" spans="1:10" x14ac:dyDescent="0.2">
      <c r="A145" s="1">
        <f t="shared" si="9"/>
        <v>44211</v>
      </c>
      <c r="I145" t="s">
        <v>3</v>
      </c>
    </row>
    <row r="146" spans="1:10" x14ac:dyDescent="0.2">
      <c r="A146" s="1">
        <f t="shared" si="9"/>
        <v>44212</v>
      </c>
      <c r="I146" t="s">
        <v>4</v>
      </c>
      <c r="J146">
        <f>(B136-B111)/(A136-A111)</f>
        <v>78.8</v>
      </c>
    </row>
    <row r="147" spans="1:10" x14ac:dyDescent="0.2">
      <c r="A147" s="1">
        <f t="shared" si="9"/>
        <v>44213</v>
      </c>
      <c r="I147" t="s">
        <v>0</v>
      </c>
      <c r="J147">
        <f>AVERAGE(C111:C136)</f>
        <v>113.89473684210526</v>
      </c>
    </row>
    <row r="148" spans="1:10" x14ac:dyDescent="0.2">
      <c r="A148" s="1">
        <f t="shared" si="9"/>
        <v>44214</v>
      </c>
      <c r="B148">
        <v>11841</v>
      </c>
      <c r="C148">
        <f>B148-B136</f>
        <v>43</v>
      </c>
    </row>
    <row r="149" spans="1:10" x14ac:dyDescent="0.2">
      <c r="A149" s="1">
        <f t="shared" si="9"/>
        <v>44215</v>
      </c>
      <c r="I149" t="s">
        <v>2</v>
      </c>
    </row>
    <row r="150" spans="1:10" x14ac:dyDescent="0.2">
      <c r="A150" s="1">
        <f t="shared" si="9"/>
        <v>44216</v>
      </c>
      <c r="I150" t="s">
        <v>1</v>
      </c>
      <c r="J150">
        <f>(B181-B152)/(A181-A152)</f>
        <v>106.89655172413794</v>
      </c>
    </row>
    <row r="151" spans="1:10" x14ac:dyDescent="0.2">
      <c r="A151" s="1">
        <f t="shared" si="9"/>
        <v>44217</v>
      </c>
      <c r="I151" t="s">
        <v>0</v>
      </c>
      <c r="J151">
        <f>AVERAGE(C152:C181)</f>
        <v>130.88</v>
      </c>
    </row>
    <row r="152" spans="1:10" x14ac:dyDescent="0.2">
      <c r="A152" s="1">
        <f t="shared" si="9"/>
        <v>44218</v>
      </c>
      <c r="B152">
        <v>12013</v>
      </c>
      <c r="C152">
        <f>B152-B148</f>
        <v>172</v>
      </c>
    </row>
    <row r="153" spans="1:10" x14ac:dyDescent="0.2">
      <c r="A153" s="1">
        <f t="shared" si="9"/>
        <v>44219</v>
      </c>
      <c r="B153">
        <v>12110</v>
      </c>
      <c r="C153">
        <f>B153-B152</f>
        <v>97</v>
      </c>
      <c r="D153">
        <f>SUM(C148:C153)</f>
        <v>312</v>
      </c>
    </row>
    <row r="154" spans="1:10" x14ac:dyDescent="0.2">
      <c r="A154" s="1">
        <f t="shared" si="9"/>
        <v>44220</v>
      </c>
    </row>
    <row r="155" spans="1:10" x14ac:dyDescent="0.2">
      <c r="A155" s="1">
        <f t="shared" si="9"/>
        <v>44221</v>
      </c>
      <c r="B155">
        <v>12202</v>
      </c>
      <c r="C155">
        <f>B155-B153</f>
        <v>92</v>
      </c>
    </row>
    <row r="156" spans="1:10" x14ac:dyDescent="0.2">
      <c r="A156" s="1">
        <f t="shared" si="9"/>
        <v>44222</v>
      </c>
      <c r="B156">
        <v>12368</v>
      </c>
      <c r="C156">
        <f>B156-B155</f>
        <v>166</v>
      </c>
    </row>
    <row r="157" spans="1:10" x14ac:dyDescent="0.2">
      <c r="A157" s="1">
        <f t="shared" si="9"/>
        <v>44223</v>
      </c>
      <c r="B157">
        <v>12495</v>
      </c>
      <c r="C157">
        <f>B157-B156</f>
        <v>127</v>
      </c>
    </row>
    <row r="158" spans="1:10" x14ac:dyDescent="0.2">
      <c r="A158" s="1">
        <f t="shared" si="9"/>
        <v>44224</v>
      </c>
      <c r="B158">
        <v>12651</v>
      </c>
      <c r="C158">
        <f>B158-B157</f>
        <v>156</v>
      </c>
    </row>
    <row r="159" spans="1:10" x14ac:dyDescent="0.2">
      <c r="A159" s="1">
        <f t="shared" si="9"/>
        <v>44225</v>
      </c>
      <c r="B159">
        <v>12797</v>
      </c>
      <c r="C159">
        <f>B159-B158</f>
        <v>146</v>
      </c>
    </row>
    <row r="160" spans="1:10" x14ac:dyDescent="0.2">
      <c r="A160" s="1">
        <f t="shared" si="9"/>
        <v>44226</v>
      </c>
      <c r="B160">
        <v>13025</v>
      </c>
      <c r="C160">
        <f>B160-B159</f>
        <v>228</v>
      </c>
      <c r="D160">
        <f>SUM(C155:C160)</f>
        <v>915</v>
      </c>
    </row>
    <row r="161" spans="1:23" x14ac:dyDescent="0.2">
      <c r="A161" s="1">
        <f t="shared" si="9"/>
        <v>44227</v>
      </c>
    </row>
    <row r="162" spans="1:23" x14ac:dyDescent="0.2">
      <c r="A162" s="1">
        <f t="shared" si="9"/>
        <v>44228</v>
      </c>
      <c r="B162">
        <v>13060</v>
      </c>
      <c r="C162">
        <f>B162-B160</f>
        <v>35</v>
      </c>
    </row>
    <row r="163" spans="1:23" x14ac:dyDescent="0.2">
      <c r="A163" s="1">
        <f t="shared" si="9"/>
        <v>44229</v>
      </c>
    </row>
    <row r="164" spans="1:23" x14ac:dyDescent="0.2">
      <c r="A164" s="1">
        <f t="shared" si="9"/>
        <v>44230</v>
      </c>
      <c r="B164">
        <v>13117</v>
      </c>
      <c r="C164">
        <f>B164-B162</f>
        <v>57</v>
      </c>
      <c r="W164">
        <v>5471</v>
      </c>
    </row>
    <row r="165" spans="1:23" x14ac:dyDescent="0.2">
      <c r="A165" s="1">
        <f t="shared" si="9"/>
        <v>44231</v>
      </c>
      <c r="B165">
        <v>13238</v>
      </c>
      <c r="C165">
        <f>B165-B164</f>
        <v>121</v>
      </c>
      <c r="W165">
        <v>704.31</v>
      </c>
    </row>
    <row r="166" spans="1:23" x14ac:dyDescent="0.2">
      <c r="A166" s="1">
        <f t="shared" si="9"/>
        <v>44232</v>
      </c>
      <c r="B166">
        <v>13604</v>
      </c>
      <c r="C166">
        <f>B166-B165</f>
        <v>366</v>
      </c>
      <c r="W166">
        <v>4503.28</v>
      </c>
    </row>
    <row r="167" spans="1:23" x14ac:dyDescent="0.2">
      <c r="A167" s="1">
        <f t="shared" si="9"/>
        <v>44233</v>
      </c>
      <c r="B167">
        <v>13615</v>
      </c>
      <c r="C167">
        <f>B167-B166</f>
        <v>11</v>
      </c>
      <c r="D167">
        <f>SUM(C162:C167)</f>
        <v>590</v>
      </c>
      <c r="W167">
        <v>756</v>
      </c>
    </row>
    <row r="168" spans="1:23" x14ac:dyDescent="0.2">
      <c r="A168" s="1">
        <f t="shared" si="9"/>
        <v>44234</v>
      </c>
      <c r="W168">
        <v>2565</v>
      </c>
    </row>
    <row r="169" spans="1:23" x14ac:dyDescent="0.2">
      <c r="A169" s="1">
        <f t="shared" si="9"/>
        <v>44235</v>
      </c>
      <c r="B169">
        <v>13845</v>
      </c>
      <c r="C169">
        <f>B169-B167</f>
        <v>230</v>
      </c>
      <c r="W169">
        <v>1800</v>
      </c>
    </row>
    <row r="170" spans="1:23" x14ac:dyDescent="0.2">
      <c r="A170" s="1">
        <f t="shared" si="9"/>
        <v>44236</v>
      </c>
      <c r="B170">
        <v>13955</v>
      </c>
      <c r="C170">
        <f>B170-B169</f>
        <v>110</v>
      </c>
      <c r="W170">
        <v>4975</v>
      </c>
    </row>
    <row r="171" spans="1:23" x14ac:dyDescent="0.2">
      <c r="A171" s="1">
        <f t="shared" si="9"/>
        <v>44237</v>
      </c>
      <c r="B171">
        <v>14037</v>
      </c>
      <c r="C171">
        <f>B171-B170</f>
        <v>82</v>
      </c>
      <c r="W171">
        <v>1726.5</v>
      </c>
    </row>
    <row r="172" spans="1:23" x14ac:dyDescent="0.2">
      <c r="A172" s="1">
        <f t="shared" si="9"/>
        <v>44238</v>
      </c>
      <c r="B172">
        <v>14183</v>
      </c>
      <c r="C172">
        <f>B172-B171</f>
        <v>146</v>
      </c>
      <c r="W172">
        <f>SUM(W164:W171)</f>
        <v>22501.09</v>
      </c>
    </row>
    <row r="173" spans="1:23" x14ac:dyDescent="0.2">
      <c r="A173" s="1">
        <f t="shared" si="9"/>
        <v>44239</v>
      </c>
      <c r="B173">
        <v>14267</v>
      </c>
      <c r="C173">
        <f>B173-B172</f>
        <v>84</v>
      </c>
    </row>
    <row r="174" spans="1:23" x14ac:dyDescent="0.2">
      <c r="A174" s="1">
        <f t="shared" si="9"/>
        <v>44240</v>
      </c>
      <c r="B174">
        <v>14363</v>
      </c>
      <c r="C174">
        <f>B174-B173</f>
        <v>96</v>
      </c>
      <c r="D174">
        <f>SUM(C169:C174)</f>
        <v>748</v>
      </c>
    </row>
    <row r="175" spans="1:23" x14ac:dyDescent="0.2">
      <c r="A175" s="1">
        <f t="shared" si="9"/>
        <v>44241</v>
      </c>
    </row>
    <row r="176" spans="1:23" x14ac:dyDescent="0.2">
      <c r="A176" s="1">
        <f t="shared" si="9"/>
        <v>44242</v>
      </c>
      <c r="B176">
        <v>14530</v>
      </c>
      <c r="C176">
        <f>B176-B174</f>
        <v>167</v>
      </c>
    </row>
    <row r="177" spans="1:23" x14ac:dyDescent="0.2">
      <c r="A177" s="1">
        <f t="shared" si="9"/>
        <v>44243</v>
      </c>
      <c r="B177">
        <v>14636</v>
      </c>
      <c r="C177">
        <f>B177-B176</f>
        <v>106</v>
      </c>
    </row>
    <row r="178" spans="1:23" x14ac:dyDescent="0.2">
      <c r="A178" s="1">
        <f t="shared" si="9"/>
        <v>44244</v>
      </c>
      <c r="B178">
        <v>14764</v>
      </c>
      <c r="C178">
        <f>B178-B177</f>
        <v>128</v>
      </c>
      <c r="W178">
        <f>190*0.56</f>
        <v>106.4</v>
      </c>
    </row>
    <row r="179" spans="1:23" x14ac:dyDescent="0.2">
      <c r="A179" s="1">
        <f t="shared" si="9"/>
        <v>44245</v>
      </c>
      <c r="B179">
        <v>14868</v>
      </c>
      <c r="C179">
        <f>B179-B178</f>
        <v>104</v>
      </c>
    </row>
    <row r="180" spans="1:23" x14ac:dyDescent="0.2">
      <c r="A180" s="1">
        <f t="shared" si="9"/>
        <v>44246</v>
      </c>
      <c r="B180">
        <v>14954</v>
      </c>
      <c r="C180">
        <f>B180-B179</f>
        <v>86</v>
      </c>
    </row>
    <row r="181" spans="1:23" x14ac:dyDescent="0.2">
      <c r="A181" s="1">
        <f t="shared" si="9"/>
        <v>44247</v>
      </c>
      <c r="B181">
        <v>15113</v>
      </c>
      <c r="C181">
        <f>B181-B180</f>
        <v>159</v>
      </c>
      <c r="D181">
        <f>SUM(C176:C181)</f>
        <v>750</v>
      </c>
    </row>
    <row r="182" spans="1:23" x14ac:dyDescent="0.2">
      <c r="A182" s="1">
        <f t="shared" si="9"/>
        <v>44248</v>
      </c>
    </row>
    <row r="183" spans="1:23" x14ac:dyDescent="0.2">
      <c r="A183" s="1">
        <f t="shared" si="9"/>
        <v>44249</v>
      </c>
      <c r="B183">
        <v>15158</v>
      </c>
      <c r="C183">
        <f>B183-B181</f>
        <v>45</v>
      </c>
      <c r="W183">
        <f>84*0.56</f>
        <v>47.040000000000006</v>
      </c>
    </row>
    <row r="184" spans="1:23" x14ac:dyDescent="0.2">
      <c r="A184" s="1">
        <f t="shared" si="9"/>
        <v>44250</v>
      </c>
      <c r="B184">
        <v>15186</v>
      </c>
      <c r="C184">
        <f>B184-B183</f>
        <v>28</v>
      </c>
    </row>
    <row r="185" spans="1:23" x14ac:dyDescent="0.2">
      <c r="A185" s="1">
        <f t="shared" si="9"/>
        <v>44251</v>
      </c>
      <c r="B185">
        <v>15302</v>
      </c>
      <c r="C185">
        <f>B185-B184</f>
        <v>116</v>
      </c>
    </row>
    <row r="186" spans="1:23" x14ac:dyDescent="0.2">
      <c r="A186" s="1">
        <f t="shared" si="9"/>
        <v>44252</v>
      </c>
      <c r="B186">
        <v>15500</v>
      </c>
      <c r="C186">
        <f>B186-B185</f>
        <v>198</v>
      </c>
    </row>
    <row r="187" spans="1:23" x14ac:dyDescent="0.2">
      <c r="A187" s="1">
        <f t="shared" si="9"/>
        <v>44253</v>
      </c>
      <c r="B187">
        <v>15618</v>
      </c>
      <c r="C187">
        <f>B187-B186</f>
        <v>118</v>
      </c>
    </row>
    <row r="188" spans="1:23" x14ac:dyDescent="0.2">
      <c r="A188" s="1">
        <f t="shared" si="9"/>
        <v>44254</v>
      </c>
      <c r="B188">
        <v>15719</v>
      </c>
      <c r="C188">
        <f>B188-B187</f>
        <v>101</v>
      </c>
      <c r="D188">
        <f>SUM(C183:C188)</f>
        <v>606</v>
      </c>
    </row>
    <row r="189" spans="1:23" x14ac:dyDescent="0.2">
      <c r="A189" s="1">
        <f t="shared" si="9"/>
        <v>44255</v>
      </c>
    </row>
    <row r="190" spans="1:23" x14ac:dyDescent="0.2">
      <c r="A190" s="1">
        <f t="shared" si="9"/>
        <v>44256</v>
      </c>
      <c r="B190">
        <v>15920</v>
      </c>
      <c r="C190">
        <f>B190-B188</f>
        <v>201</v>
      </c>
    </row>
    <row r="191" spans="1:23" x14ac:dyDescent="0.2">
      <c r="A191" s="1">
        <f t="shared" si="9"/>
        <v>44257</v>
      </c>
      <c r="B191">
        <v>16145</v>
      </c>
      <c r="C191">
        <f>B191-B190</f>
        <v>225</v>
      </c>
    </row>
    <row r="192" spans="1:23" x14ac:dyDescent="0.2">
      <c r="A192" s="1">
        <f t="shared" si="9"/>
        <v>44258</v>
      </c>
      <c r="B192">
        <v>16261</v>
      </c>
      <c r="C192">
        <f>B192-B191</f>
        <v>116</v>
      </c>
    </row>
    <row r="193" spans="1:23" x14ac:dyDescent="0.2">
      <c r="A193" s="1">
        <f t="shared" si="9"/>
        <v>44259</v>
      </c>
      <c r="B193">
        <v>16331</v>
      </c>
      <c r="C193">
        <f>B193-B192</f>
        <v>70</v>
      </c>
    </row>
    <row r="194" spans="1:23" x14ac:dyDescent="0.2">
      <c r="A194" s="1">
        <f t="shared" si="9"/>
        <v>44260</v>
      </c>
      <c r="B194">
        <v>16373</v>
      </c>
      <c r="C194">
        <f>B194-B193</f>
        <v>42</v>
      </c>
      <c r="W194">
        <f>954/77</f>
        <v>12.38961038961039</v>
      </c>
    </row>
    <row r="195" spans="1:23" x14ac:dyDescent="0.2">
      <c r="A195" s="1">
        <f t="shared" si="9"/>
        <v>44261</v>
      </c>
      <c r="B195">
        <v>16538</v>
      </c>
      <c r="C195">
        <f>B195-B194</f>
        <v>165</v>
      </c>
      <c r="D195">
        <f>SUM(C190:C195)</f>
        <v>819</v>
      </c>
    </row>
    <row r="196" spans="1:23" x14ac:dyDescent="0.2">
      <c r="A196" s="1">
        <f t="shared" si="9"/>
        <v>44262</v>
      </c>
    </row>
    <row r="197" spans="1:23" x14ac:dyDescent="0.2">
      <c r="A197" s="1">
        <f t="shared" si="9"/>
        <v>44263</v>
      </c>
      <c r="B197">
        <v>16734</v>
      </c>
      <c r="C197">
        <f>B197-B195</f>
        <v>196</v>
      </c>
    </row>
    <row r="198" spans="1:23" x14ac:dyDescent="0.2">
      <c r="A198" s="1">
        <f t="shared" ref="A198:A220" si="10">A197+1</f>
        <v>44264</v>
      </c>
      <c r="B198">
        <v>16790</v>
      </c>
      <c r="C198">
        <f>B198-B197</f>
        <v>56</v>
      </c>
    </row>
    <row r="199" spans="1:23" x14ac:dyDescent="0.2">
      <c r="A199" s="1">
        <f t="shared" si="10"/>
        <v>44265</v>
      </c>
      <c r="B199">
        <v>16982</v>
      </c>
      <c r="C199">
        <f>B199-B198</f>
        <v>192</v>
      </c>
    </row>
    <row r="200" spans="1:23" x14ac:dyDescent="0.2">
      <c r="A200" s="1">
        <f t="shared" si="10"/>
        <v>44266</v>
      </c>
      <c r="B200">
        <v>17102</v>
      </c>
      <c r="C200">
        <f>B200-B199</f>
        <v>120</v>
      </c>
      <c r="V200">
        <v>109.64</v>
      </c>
      <c r="W200">
        <f>V200*7</f>
        <v>767.48</v>
      </c>
    </row>
    <row r="201" spans="1:23" x14ac:dyDescent="0.2">
      <c r="A201" s="1">
        <f t="shared" si="10"/>
        <v>44267</v>
      </c>
      <c r="B201">
        <v>17240</v>
      </c>
      <c r="C201">
        <f>B201-B200</f>
        <v>138</v>
      </c>
      <c r="W201">
        <f>V200*7/6</f>
        <v>127.91333333333334</v>
      </c>
    </row>
    <row r="202" spans="1:23" x14ac:dyDescent="0.2">
      <c r="A202" s="1">
        <f t="shared" si="10"/>
        <v>44268</v>
      </c>
      <c r="B202">
        <v>17486</v>
      </c>
      <c r="C202">
        <f>B202-B201</f>
        <v>246</v>
      </c>
      <c r="D202">
        <f>SUM(C197:C202)</f>
        <v>948</v>
      </c>
    </row>
    <row r="203" spans="1:23" x14ac:dyDescent="0.2">
      <c r="A203" s="1">
        <f t="shared" si="10"/>
        <v>44269</v>
      </c>
    </row>
    <row r="204" spans="1:23" x14ac:dyDescent="0.2">
      <c r="A204" s="1">
        <f t="shared" si="10"/>
        <v>44270</v>
      </c>
      <c r="B204">
        <v>17716</v>
      </c>
      <c r="C204">
        <f>B204-B202</f>
        <v>230</v>
      </c>
    </row>
    <row r="205" spans="1:23" x14ac:dyDescent="0.2">
      <c r="A205" s="1">
        <f t="shared" si="10"/>
        <v>44271</v>
      </c>
      <c r="B205">
        <v>17822</v>
      </c>
      <c r="C205">
        <f>B205-B204</f>
        <v>106</v>
      </c>
    </row>
    <row r="206" spans="1:23" x14ac:dyDescent="0.2">
      <c r="A206" s="1">
        <f t="shared" si="10"/>
        <v>44272</v>
      </c>
      <c r="B206">
        <v>18128</v>
      </c>
      <c r="C206">
        <f>B206-B205</f>
        <v>306</v>
      </c>
      <c r="V206">
        <f>2^16</f>
        <v>65536</v>
      </c>
    </row>
    <row r="207" spans="1:23" x14ac:dyDescent="0.2">
      <c r="A207" s="1">
        <f t="shared" si="10"/>
        <v>44273</v>
      </c>
      <c r="B207">
        <v>18174</v>
      </c>
      <c r="C207">
        <f>B207-B206</f>
        <v>46</v>
      </c>
    </row>
    <row r="208" spans="1:23" x14ac:dyDescent="0.2">
      <c r="A208" s="1">
        <f t="shared" si="10"/>
        <v>44274</v>
      </c>
      <c r="B208">
        <v>18414</v>
      </c>
      <c r="C208">
        <f>B208-B207</f>
        <v>240</v>
      </c>
    </row>
    <row r="209" spans="1:23" x14ac:dyDescent="0.2">
      <c r="A209" s="1">
        <f t="shared" si="10"/>
        <v>44275</v>
      </c>
      <c r="B209">
        <v>18392</v>
      </c>
      <c r="C209">
        <f>B209-B208</f>
        <v>-22</v>
      </c>
      <c r="D209">
        <f>SUM(C204:C209)</f>
        <v>906</v>
      </c>
      <c r="V209">
        <f>1024^3</f>
        <v>1073741824</v>
      </c>
    </row>
    <row r="210" spans="1:23" x14ac:dyDescent="0.2">
      <c r="A210" s="1">
        <f t="shared" si="10"/>
        <v>44276</v>
      </c>
    </row>
    <row r="211" spans="1:23" x14ac:dyDescent="0.2">
      <c r="A211" s="1">
        <f t="shared" si="10"/>
        <v>44277</v>
      </c>
    </row>
    <row r="212" spans="1:23" x14ac:dyDescent="0.2">
      <c r="A212" s="1">
        <f t="shared" si="10"/>
        <v>44278</v>
      </c>
    </row>
    <row r="213" spans="1:23" x14ac:dyDescent="0.2">
      <c r="A213" s="1">
        <f t="shared" si="10"/>
        <v>44279</v>
      </c>
      <c r="W213">
        <f>72*0.38</f>
        <v>27.36</v>
      </c>
    </row>
    <row r="214" spans="1:23" x14ac:dyDescent="0.2">
      <c r="A214" s="1">
        <f t="shared" si="10"/>
        <v>44280</v>
      </c>
    </row>
    <row r="215" spans="1:23" x14ac:dyDescent="0.2">
      <c r="A215" s="1">
        <f t="shared" si="10"/>
        <v>44281</v>
      </c>
    </row>
    <row r="216" spans="1:23" x14ac:dyDescent="0.2">
      <c r="A216" s="1">
        <f t="shared" si="10"/>
        <v>44282</v>
      </c>
      <c r="V216">
        <v>2189.5</v>
      </c>
    </row>
    <row r="217" spans="1:23" x14ac:dyDescent="0.2">
      <c r="A217" s="1">
        <f t="shared" si="10"/>
        <v>44283</v>
      </c>
      <c r="V217">
        <v>1247</v>
      </c>
    </row>
    <row r="218" spans="1:23" x14ac:dyDescent="0.2">
      <c r="A218" s="1">
        <f t="shared" si="10"/>
        <v>44284</v>
      </c>
      <c r="V218">
        <f>V216-V217</f>
        <v>942.5</v>
      </c>
    </row>
    <row r="219" spans="1:23" x14ac:dyDescent="0.2">
      <c r="A219" s="1">
        <f t="shared" si="10"/>
        <v>44285</v>
      </c>
    </row>
    <row r="220" spans="1:23" x14ac:dyDescent="0.2">
      <c r="A220" s="1">
        <f t="shared" si="10"/>
        <v>44286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Staniford</dc:creator>
  <cp:lastModifiedBy>Stuart Staniford</cp:lastModifiedBy>
  <dcterms:created xsi:type="dcterms:W3CDTF">2020-08-27T13:04:27Z</dcterms:created>
  <dcterms:modified xsi:type="dcterms:W3CDTF">2021-03-20T13:53:46Z</dcterms:modified>
</cp:coreProperties>
</file>