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DF3941A-C1E5-C945-BB06-9A687690D350}" xr6:coauthVersionLast="45" xr6:coauthVersionMax="45" xr10:uidLastSave="{00000000-0000-0000-0000-000000000000}"/>
  <bookViews>
    <workbookView xWindow="1412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02" i="1" l="1"/>
  <c r="H433" i="1"/>
  <c r="H431" i="1"/>
  <c r="I422" i="1"/>
  <c r="K425" i="1"/>
  <c r="H429" i="1"/>
  <c r="F430" i="1"/>
  <c r="F429" i="1"/>
  <c r="F428" i="1"/>
  <c r="D428" i="1"/>
  <c r="D427" i="1"/>
  <c r="B423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<sst xmlns="http://schemas.openxmlformats.org/spreadsheetml/2006/main" count="61" uniqueCount="60">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</sst>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5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33"/>
  <sheetViews>
    <sheetView tabSelected="1" topLeftCell="A374" workbookViewId="0">
      <selection activeCell="C402" sqref="C40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4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4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3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3" x14ac:dyDescent="0.2">
      <c r="A386" s="1">
        <f t="shared" si="17"/>
        <v>44452</v>
      </c>
    </row>
    <row r="387" spans="1:3" x14ac:dyDescent="0.2">
      <c r="A387" s="1">
        <f t="shared" si="17"/>
        <v>44453</v>
      </c>
    </row>
    <row r="388" spans="1:3" x14ac:dyDescent="0.2">
      <c r="A388" s="1">
        <f t="shared" si="17"/>
        <v>44454</v>
      </c>
      <c r="B388">
        <v>34105</v>
      </c>
      <c r="C388">
        <f>B388-B385</f>
        <v>96</v>
      </c>
    </row>
    <row r="389" spans="1:3" x14ac:dyDescent="0.2">
      <c r="A389" s="1">
        <f t="shared" si="17"/>
        <v>44455</v>
      </c>
    </row>
    <row r="390" spans="1:3" x14ac:dyDescent="0.2">
      <c r="A390" s="1">
        <f t="shared" ref="A390:A403" si="20">A389+1</f>
        <v>44456</v>
      </c>
    </row>
    <row r="391" spans="1:3" x14ac:dyDescent="0.2">
      <c r="A391" s="1">
        <f t="shared" si="20"/>
        <v>44457</v>
      </c>
    </row>
    <row r="392" spans="1:3" x14ac:dyDescent="0.2">
      <c r="A392" s="1">
        <f t="shared" si="20"/>
        <v>44458</v>
      </c>
      <c r="B392">
        <v>34197</v>
      </c>
      <c r="C392">
        <f>B392-B388</f>
        <v>92</v>
      </c>
    </row>
    <row r="393" spans="1:3" x14ac:dyDescent="0.2">
      <c r="A393" s="1">
        <f t="shared" si="20"/>
        <v>44459</v>
      </c>
      <c r="B393">
        <v>34324</v>
      </c>
      <c r="C393">
        <f>B393-B392</f>
        <v>127</v>
      </c>
    </row>
    <row r="394" spans="1:3" x14ac:dyDescent="0.2">
      <c r="A394" s="1">
        <f t="shared" si="20"/>
        <v>44460</v>
      </c>
      <c r="B394">
        <v>34311</v>
      </c>
      <c r="C394">
        <f>B394-B393</f>
        <v>-13</v>
      </c>
    </row>
    <row r="395" spans="1:3" x14ac:dyDescent="0.2">
      <c r="A395" s="1">
        <f t="shared" si="20"/>
        <v>44461</v>
      </c>
    </row>
    <row r="396" spans="1:3" x14ac:dyDescent="0.2">
      <c r="A396" s="1">
        <f t="shared" si="20"/>
        <v>44462</v>
      </c>
    </row>
    <row r="397" spans="1:3" x14ac:dyDescent="0.2">
      <c r="A397" s="1">
        <f t="shared" si="20"/>
        <v>44463</v>
      </c>
      <c r="B397">
        <v>34401</v>
      </c>
      <c r="C397">
        <f>B397-B394</f>
        <v>90</v>
      </c>
    </row>
    <row r="398" spans="1:3" x14ac:dyDescent="0.2">
      <c r="A398" s="1">
        <f t="shared" si="20"/>
        <v>44464</v>
      </c>
    </row>
    <row r="399" spans="1:3" x14ac:dyDescent="0.2">
      <c r="A399" s="1">
        <f t="shared" si="20"/>
        <v>44465</v>
      </c>
    </row>
    <row r="400" spans="1:3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>B401-B400</f>
        <v>236</v>
      </c>
    </row>
    <row r="402" spans="1:8" x14ac:dyDescent="0.2">
      <c r="A402" s="1">
        <f t="shared" si="20"/>
        <v>44468</v>
      </c>
      <c r="B402">
        <v>34753</v>
      </c>
      <c r="C402">
        <f>B402-B401</f>
        <v>38</v>
      </c>
    </row>
    <row r="403" spans="1:8" x14ac:dyDescent="0.2">
      <c r="A403" s="1">
        <f t="shared" si="20"/>
        <v>44469</v>
      </c>
    </row>
    <row r="404" spans="1:8" x14ac:dyDescent="0.2">
      <c r="A404" s="1"/>
    </row>
    <row r="405" spans="1:8" x14ac:dyDescent="0.2">
      <c r="A405" s="1"/>
    </row>
    <row r="406" spans="1:8" x14ac:dyDescent="0.2">
      <c r="A406" s="1"/>
    </row>
    <row r="407" spans="1:8" x14ac:dyDescent="0.2">
      <c r="A407" s="1"/>
    </row>
    <row r="408" spans="1:8" x14ac:dyDescent="0.2">
      <c r="A408" s="1"/>
    </row>
    <row r="415" spans="1:8" x14ac:dyDescent="0.2">
      <c r="H415" s="15">
        <f>37.9</f>
        <v>37.9</v>
      </c>
    </row>
    <row r="416" spans="1:8" x14ac:dyDescent="0.2">
      <c r="H416" s="15">
        <v>655</v>
      </c>
    </row>
    <row r="417" spans="2:15" x14ac:dyDescent="0.2">
      <c r="F417">
        <f>0.5%*206000</f>
        <v>1030</v>
      </c>
      <c r="H417" s="15">
        <v>1255</v>
      </c>
    </row>
    <row r="418" spans="2:15" x14ac:dyDescent="0.2">
      <c r="H418" s="15">
        <f>SUM(H415:H417)</f>
        <v>1947.9</v>
      </c>
    </row>
    <row r="419" spans="2:15" x14ac:dyDescent="0.2">
      <c r="J419" s="4" t="s">
        <v>59</v>
      </c>
    </row>
    <row r="420" spans="2:15" x14ac:dyDescent="0.2">
      <c r="O420">
        <f>(220/42)^0.05</f>
        <v>1.0863222367298027</v>
      </c>
    </row>
    <row r="422" spans="2:15" x14ac:dyDescent="0.2">
      <c r="G422">
        <f>SQRT(72)</f>
        <v>8.4852813742385695</v>
      </c>
      <c r="I422">
        <f>200*5280/3600</f>
        <v>293.33333333333331</v>
      </c>
    </row>
    <row r="423" spans="2:15" x14ac:dyDescent="0.2">
      <c r="B423">
        <f>0.309/(0.309+0.135+0.243)</f>
        <v>0.44978165938864623</v>
      </c>
      <c r="G423">
        <f>2*SQRT(3)</f>
        <v>3.4641016151377544</v>
      </c>
    </row>
    <row r="425" spans="2:15" x14ac:dyDescent="0.2">
      <c r="G425">
        <f>120000*1.2</f>
        <v>144000</v>
      </c>
      <c r="K425">
        <f>-75/20</f>
        <v>-3.75</v>
      </c>
    </row>
    <row r="426" spans="2:15" x14ac:dyDescent="0.2">
      <c r="G426">
        <f>G425/0.9</f>
        <v>160000</v>
      </c>
    </row>
    <row r="427" spans="2:15" x14ac:dyDescent="0.2">
      <c r="D427">
        <f>ACOS(0.5)</f>
        <v>1.0471975511965976</v>
      </c>
    </row>
    <row r="428" spans="2:15" x14ac:dyDescent="0.2">
      <c r="D428">
        <f>D427*180/PI()</f>
        <v>59.999999999999993</v>
      </c>
      <c r="F428">
        <f>5*0.65</f>
        <v>3.25</v>
      </c>
    </row>
    <row r="429" spans="2:15" x14ac:dyDescent="0.2">
      <c r="F429">
        <f>8-F428</f>
        <v>4.75</v>
      </c>
      <c r="H429" s="16">
        <f>700+1200+1600+2000</f>
        <v>5500</v>
      </c>
    </row>
    <row r="430" spans="2:15" x14ac:dyDescent="0.2">
      <c r="F430">
        <f>F429/0.75</f>
        <v>6.333333333333333</v>
      </c>
    </row>
    <row r="431" spans="2:15" x14ac:dyDescent="0.2">
      <c r="H431" s="16">
        <f>3600/400</f>
        <v>9</v>
      </c>
    </row>
    <row r="433" spans="8:8" x14ac:dyDescent="0.2">
      <c r="H433" s="16">
        <f>H431*293</f>
        <v>2637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2021-09-29T11:31:29Z</dcterms:modified>
</cp:coreProperties>
</file>