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B777B375-44B3-5846-9895-8807037AD4C5}" xr6:coauthVersionLast="47" xr6:coauthVersionMax="47" xr10:uidLastSave="{00000000-0000-0000-0000-000000000000}"/>
  <bookViews>
    <workbookView xWindow="16760" yWindow="500" windowWidth="31160" windowHeight="210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897" i="1" l="1"/>
  <c r="C894" i="1" l="1"/>
  <c r="A892" i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C878" i="1"/>
  <c r="C876" i="1" l="1"/>
  <c r="C872" i="1" l="1"/>
  <c r="W878" i="1" l="1"/>
  <c r="W875" i="1"/>
  <c r="C871" i="1"/>
  <c r="W884" i="1"/>
  <c r="C870" i="1"/>
  <c r="C869" i="1"/>
  <c r="B869" i="1"/>
  <c r="A861" i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C844" i="1" l="1"/>
  <c r="C841" i="1" l="1"/>
  <c r="C839" i="1" l="1"/>
  <c r="A858" i="1"/>
  <c r="A859" i="1" s="1"/>
  <c r="A860" i="1" s="1"/>
  <c r="A830" i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W808" i="1" l="1"/>
  <c r="W807" i="1"/>
  <c r="C810" i="1" l="1"/>
  <c r="C809" i="1" l="1"/>
  <c r="C808" i="1"/>
  <c r="C807" i="1" l="1"/>
  <c r="C806" i="1"/>
  <c r="C804" i="1" l="1"/>
  <c r="A800" i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C793" i="1" l="1"/>
  <c r="C792" i="1"/>
  <c r="C791" i="1"/>
  <c r="C789" i="1" l="1"/>
  <c r="C788" i="1" l="1"/>
  <c r="C785" i="1"/>
  <c r="W800" i="1"/>
  <c r="W791" i="1"/>
  <c r="C784" i="1" l="1"/>
  <c r="C783" i="1" l="1"/>
  <c r="C782" i="1" l="1"/>
  <c r="C781" i="1"/>
  <c r="W775" i="1" l="1"/>
  <c r="C780" i="1"/>
  <c r="C779" i="1"/>
  <c r="W770" i="1" l="1"/>
  <c r="C778" i="1"/>
  <c r="W766" i="1" l="1"/>
  <c r="C776" i="1"/>
  <c r="C775" i="1"/>
  <c r="C774" i="1"/>
  <c r="C773" i="1" l="1"/>
  <c r="A769" i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C768" i="1" l="1"/>
  <c r="C766" i="1"/>
  <c r="C764" i="1"/>
  <c r="C761" i="1" l="1"/>
  <c r="C760" i="1"/>
  <c r="C759" i="1" l="1"/>
  <c r="C758" i="1" l="1"/>
  <c r="C757" i="1" l="1"/>
  <c r="C750" i="1" l="1"/>
  <c r="C748" i="1"/>
  <c r="A768" i="1"/>
  <c r="A739" i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C732" i="1" l="1"/>
  <c r="J706" i="1"/>
  <c r="I703" i="1"/>
  <c r="J704" i="1"/>
  <c r="H704" i="1"/>
  <c r="C731" i="1"/>
  <c r="C730" i="1"/>
  <c r="C729" i="1" l="1"/>
  <c r="C725" i="1" l="1"/>
  <c r="C724" i="1"/>
  <c r="C723" i="1"/>
  <c r="C722" i="1"/>
  <c r="C720" i="1"/>
  <c r="C719" i="1"/>
  <c r="C718" i="1"/>
  <c r="C717" i="1"/>
  <c r="C716" i="1"/>
  <c r="C715" i="1"/>
  <c r="C713" i="1" l="1"/>
  <c r="C712" i="1" l="1"/>
  <c r="C711" i="1" l="1"/>
  <c r="C709" i="1" l="1"/>
  <c r="C708" i="1"/>
  <c r="A734" i="1"/>
  <c r="A735" i="1" s="1"/>
  <c r="A736" i="1" s="1"/>
  <c r="A737" i="1" s="1"/>
  <c r="A738" i="1" s="1"/>
  <c r="A708" i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C705" i="1"/>
  <c r="C704" i="1" l="1"/>
  <c r="C703" i="1"/>
  <c r="C702" i="1"/>
  <c r="C701" i="1"/>
  <c r="C699" i="1" l="1"/>
  <c r="B699" i="1"/>
  <c r="C698" i="1"/>
  <c r="C696" i="1" l="1"/>
  <c r="C695" i="1"/>
  <c r="O653" i="1" l="1"/>
  <c r="C694" i="1"/>
  <c r="K656" i="1" l="1"/>
  <c r="K655" i="1"/>
  <c r="C691" i="1" l="1"/>
  <c r="C689" i="1"/>
  <c r="C688" i="1"/>
  <c r="C687" i="1" l="1"/>
  <c r="C683" i="1" l="1"/>
  <c r="C682" i="1" l="1"/>
  <c r="A702" i="1"/>
  <c r="A703" i="1" s="1"/>
  <c r="A704" i="1" s="1"/>
  <c r="A705" i="1" s="1"/>
  <c r="A706" i="1" s="1"/>
  <c r="A707" i="1" s="1"/>
  <c r="A677" i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616" i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C606" i="1" l="1"/>
  <c r="C604" i="1"/>
  <c r="C603" i="1" l="1"/>
  <c r="C601" i="1"/>
  <c r="A587" i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586" i="1"/>
  <c r="C559" i="1" l="1"/>
  <c r="C558" i="1"/>
  <c r="C555" i="1"/>
  <c r="A555" i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C554" i="1"/>
  <c r="C552" i="1"/>
  <c r="C549" i="1"/>
  <c r="C547" i="1" l="1"/>
  <c r="C544" i="1"/>
  <c r="C543" i="1"/>
  <c r="C542" i="1"/>
  <c r="C541" i="1"/>
  <c r="C540" i="1"/>
  <c r="C538" i="1"/>
  <c r="C537" i="1"/>
  <c r="J511" i="1"/>
  <c r="J512" i="1"/>
  <c r="C536" i="1"/>
  <c r="C535" i="1"/>
  <c r="C534" i="1"/>
  <c r="C533" i="1"/>
  <c r="A527" i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C522" i="1" l="1"/>
  <c r="C520" i="1"/>
  <c r="C519" i="1"/>
  <c r="C518" i="1"/>
  <c r="C517" i="1"/>
  <c r="C516" i="1"/>
  <c r="C515" i="1" l="1"/>
  <c r="C510" i="1" l="1"/>
  <c r="C508" i="1"/>
  <c r="C507" i="1"/>
  <c r="C506" i="1"/>
  <c r="C504" i="1" l="1"/>
  <c r="C502" i="1"/>
  <c r="C501" i="1"/>
  <c r="C500" i="1"/>
  <c r="C499" i="1"/>
  <c r="C497" i="1"/>
  <c r="C496" i="1"/>
  <c r="A496" i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C495" i="1"/>
  <c r="C492" i="1"/>
  <c r="C491" i="1"/>
  <c r="A465" i="1" l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C461" i="1"/>
  <c r="C460" i="1"/>
  <c r="A463" i="1"/>
  <c r="A464" i="1" s="1"/>
  <c r="A456" i="1"/>
  <c r="A457" i="1" s="1"/>
  <c r="A458" i="1" s="1"/>
  <c r="A459" i="1" s="1"/>
  <c r="A460" i="1" s="1"/>
  <c r="A461" i="1" s="1"/>
  <c r="A462" i="1" s="1"/>
  <c r="A435" i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C432" i="1" l="1"/>
  <c r="O379" i="1" l="1"/>
  <c r="C408" i="1" l="1"/>
  <c r="N393" i="1" l="1"/>
  <c r="N392" i="1"/>
  <c r="C407" i="1"/>
  <c r="C406" i="1"/>
  <c r="C405" i="1"/>
  <c r="C404" i="1" l="1"/>
  <c r="C403" i="1" l="1"/>
  <c r="A404" i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C402" i="1"/>
  <c r="H433" i="1"/>
  <c r="H431" i="1"/>
  <c r="I422" i="1"/>
  <c r="K425" i="1"/>
  <c r="H429" i="1"/>
  <c r="F430" i="1"/>
  <c r="F429" i="1"/>
  <c r="F428" i="1"/>
  <c r="D428" i="1"/>
  <c r="D427" i="1"/>
  <c r="G426" i="1"/>
  <c r="G425" i="1"/>
  <c r="G423" i="1"/>
  <c r="G422" i="1"/>
  <c r="C401" i="1"/>
  <c r="O420" i="1" l="1"/>
  <c r="C400" i="1" l="1"/>
  <c r="F417" i="1"/>
  <c r="C397" i="1"/>
  <c r="C394" i="1" l="1"/>
  <c r="C393" i="1"/>
  <c r="C392" i="1" l="1"/>
  <c r="C388" i="1" l="1"/>
  <c r="C385" i="1" l="1"/>
  <c r="C384" i="1"/>
  <c r="C383" i="1"/>
  <c r="C382" i="1" l="1"/>
  <c r="C381" i="1"/>
  <c r="C380" i="1" l="1"/>
  <c r="C379" i="1"/>
  <c r="C378" i="1"/>
  <c r="C377" i="1"/>
  <c r="C376" i="1"/>
  <c r="C375" i="1"/>
  <c r="H418" i="1"/>
  <c r="H415" i="1"/>
  <c r="C374" i="1"/>
  <c r="C373" i="1"/>
  <c r="C372" i="1"/>
  <c r="A374" i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C370" i="1"/>
  <c r="C369" i="1"/>
  <c r="C368" i="1"/>
  <c r="D378" i="1" l="1"/>
  <c r="C367" i="1"/>
  <c r="C366" i="1" l="1"/>
  <c r="D371" i="1" l="1"/>
  <c r="C365" i="1"/>
  <c r="C362" i="1"/>
  <c r="C361" i="1"/>
  <c r="C360" i="1"/>
  <c r="B360" i="1"/>
  <c r="C359" i="1" l="1"/>
  <c r="N369" i="1"/>
  <c r="C358" i="1"/>
  <c r="C357" i="1"/>
  <c r="C356" i="1"/>
  <c r="D364" i="1" l="1"/>
  <c r="C355" i="1"/>
  <c r="C354" i="1"/>
  <c r="B354" i="1"/>
  <c r="C353" i="1"/>
  <c r="H366" i="1"/>
  <c r="H364" i="1"/>
  <c r="H363" i="1"/>
  <c r="H361" i="1"/>
  <c r="C352" i="1"/>
  <c r="C351" i="1"/>
  <c r="D357" i="1" l="1"/>
  <c r="C348" i="1" l="1"/>
  <c r="C347" i="1"/>
  <c r="C346" i="1"/>
  <c r="C345" i="1" l="1"/>
  <c r="C344" i="1" l="1"/>
  <c r="D350" i="1" s="1"/>
  <c r="A367" i="1"/>
  <c r="A368" i="1" s="1"/>
  <c r="A369" i="1" s="1"/>
  <c r="A370" i="1" s="1"/>
  <c r="A371" i="1" s="1"/>
  <c r="A372" i="1" s="1"/>
  <c r="A373" i="1" s="1"/>
  <c r="A343" i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C342" i="1" l="1"/>
  <c r="C341" i="1"/>
  <c r="C340" i="1" l="1"/>
  <c r="C339" i="1"/>
  <c r="C338" i="1"/>
  <c r="D343" i="1" l="1"/>
  <c r="K369" i="1" l="1"/>
  <c r="K368" i="1"/>
  <c r="R361" i="1"/>
  <c r="R360" i="1"/>
  <c r="C337" i="1"/>
  <c r="C336" i="1"/>
  <c r="C335" i="1"/>
  <c r="C334" i="1"/>
  <c r="O364" i="1"/>
  <c r="O363" i="1"/>
  <c r="L364" i="1"/>
  <c r="L363" i="1"/>
  <c r="L362" i="1"/>
  <c r="C333" i="1"/>
  <c r="C332" i="1"/>
  <c r="B332" i="1"/>
  <c r="J362" i="1"/>
  <c r="C331" i="1"/>
  <c r="C330" i="1"/>
  <c r="C329" i="1"/>
  <c r="J358" i="1"/>
  <c r="D336" i="1" l="1"/>
  <c r="J357" i="1" l="1"/>
  <c r="I357" i="1"/>
  <c r="I356" i="1"/>
  <c r="H356" i="1"/>
  <c r="H357" i="1"/>
  <c r="C328" i="1"/>
  <c r="C327" i="1" l="1"/>
  <c r="C326" i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<sst xmlns="http://schemas.openxmlformats.org/spreadsheetml/2006/main" count="68" uniqueCount="67">
  <si>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</si>
  <si>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</si>
  <si>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</si>
  <si>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</si>
  <si>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</si>
  <si>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</si>
  <si>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</si>
  <si>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</si>
  <si>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</si>
  <si>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</si>
  <si>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</si>
  <si>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</si>
  <si>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</si>
  <si>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</si>
  <si>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</si>
  <si>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</si>
  <si>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</si>
  <si>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</si>
  <si>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</si>
  <si>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</si>
  <si>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</si>
  <si>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</si>
  <si>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</si>
  <si>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</si>
  <si>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</si>
  <si>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</si>
  <si>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</si>
  <si>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</si>
  <si>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</si>
  <si>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</si>
  <si>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</si>
  <si>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</si>
  <si>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</si>
  <si>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</si>
  <si>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</si>
  <si>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</si>
  <si>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</si>
  <si>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</si>
  <si>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</si>
  <si>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</si>
  <si>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</si>
  <si>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</si>
  <si>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</si>
  <si>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</si>
  <si>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</si>
  <si>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</si>
  <si>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</si>
  <si>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</si>
  <si>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</si>
  <si>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</si>
  <si>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</si>
  <si>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</si>
  <si>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</si>
  <si>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</si>
  <si>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</si>
  <si>
    <t>aq mi</t>
  </si>
  <si>
    <t>acres</t>
  </si>
  <si>
    <t>tel:(620) 401-9008</t>
  </si>
  <si>
    <t>tel:(607) 379-6072</t>
  </si>
  <si>
    <t>tel:01144 1492 864027</t>
  </si>
  <si>
    <t>Henry Hanstein</t>
  </si>
  <si>
    <t>tel:607-727-3746</t>
  </si>
  <si>
    <t>Breakup with Ceri 11/7/20</t>
  </si>
  <si>
    <t>First date with M: 8/31/22</t>
  </si>
  <si>
    <t>M breakup, uncertain but around 10/10/22</t>
  </si>
  <si>
    <t>First date with Jess: 10/26/22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</si>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</sst>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  <xf numFmtId="2" fontId="0" fillId="0" borderId="0" xfId="0" applyNumberFormat="1"/>
    <xf numFmtId="1" fontId="0" fillId="0" borderId="0" xfId="0" applyNumberFormat="1"/>
    <xf numFmtId="3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D52C"/>
      <color rgb="FF9000D9"/>
      <color rgb="FF0072D7"/>
      <color rgb="FF000000"/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Sheet1!$A$2:$A$919</c:f>
              <c:numCache>
                <c:formatCode>m/d/yy</c:formatCode>
                <c:ptCount val="91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  <c:pt idx="828">
                  <c:v>44896</c:v>
                </c:pt>
                <c:pt idx="829">
                  <c:v>44897</c:v>
                </c:pt>
                <c:pt idx="830">
                  <c:v>44898</c:v>
                </c:pt>
                <c:pt idx="831">
                  <c:v>44899</c:v>
                </c:pt>
                <c:pt idx="832">
                  <c:v>44900</c:v>
                </c:pt>
                <c:pt idx="833">
                  <c:v>44901</c:v>
                </c:pt>
                <c:pt idx="834">
                  <c:v>44902</c:v>
                </c:pt>
                <c:pt idx="835">
                  <c:v>44903</c:v>
                </c:pt>
                <c:pt idx="836">
                  <c:v>44904</c:v>
                </c:pt>
                <c:pt idx="837">
                  <c:v>44905</c:v>
                </c:pt>
                <c:pt idx="838">
                  <c:v>44906</c:v>
                </c:pt>
                <c:pt idx="839">
                  <c:v>44907</c:v>
                </c:pt>
                <c:pt idx="840">
                  <c:v>44908</c:v>
                </c:pt>
                <c:pt idx="841">
                  <c:v>44909</c:v>
                </c:pt>
                <c:pt idx="842">
                  <c:v>44910</c:v>
                </c:pt>
                <c:pt idx="843">
                  <c:v>44911</c:v>
                </c:pt>
                <c:pt idx="844">
                  <c:v>44912</c:v>
                </c:pt>
                <c:pt idx="845">
                  <c:v>44913</c:v>
                </c:pt>
                <c:pt idx="846">
                  <c:v>44914</c:v>
                </c:pt>
                <c:pt idx="847">
                  <c:v>44915</c:v>
                </c:pt>
                <c:pt idx="848">
                  <c:v>44916</c:v>
                </c:pt>
                <c:pt idx="849">
                  <c:v>44917</c:v>
                </c:pt>
                <c:pt idx="850">
                  <c:v>44918</c:v>
                </c:pt>
                <c:pt idx="851">
                  <c:v>44919</c:v>
                </c:pt>
                <c:pt idx="852">
                  <c:v>44920</c:v>
                </c:pt>
                <c:pt idx="853">
                  <c:v>44921</c:v>
                </c:pt>
                <c:pt idx="854">
                  <c:v>44922</c:v>
                </c:pt>
                <c:pt idx="855">
                  <c:v>44923</c:v>
                </c:pt>
                <c:pt idx="856">
                  <c:v>44924</c:v>
                </c:pt>
                <c:pt idx="857">
                  <c:v>44925</c:v>
                </c:pt>
                <c:pt idx="858">
                  <c:v>44926</c:v>
                </c:pt>
                <c:pt idx="859">
                  <c:v>44927</c:v>
                </c:pt>
                <c:pt idx="860">
                  <c:v>44928</c:v>
                </c:pt>
                <c:pt idx="861">
                  <c:v>44929</c:v>
                </c:pt>
                <c:pt idx="862">
                  <c:v>44930</c:v>
                </c:pt>
                <c:pt idx="863">
                  <c:v>44931</c:v>
                </c:pt>
                <c:pt idx="864">
                  <c:v>44932</c:v>
                </c:pt>
                <c:pt idx="865">
                  <c:v>44933</c:v>
                </c:pt>
                <c:pt idx="866">
                  <c:v>44934</c:v>
                </c:pt>
                <c:pt idx="867">
                  <c:v>44935</c:v>
                </c:pt>
                <c:pt idx="868">
                  <c:v>44936</c:v>
                </c:pt>
                <c:pt idx="869">
                  <c:v>44937</c:v>
                </c:pt>
                <c:pt idx="870">
                  <c:v>44938</c:v>
                </c:pt>
                <c:pt idx="871">
                  <c:v>44939</c:v>
                </c:pt>
                <c:pt idx="872">
                  <c:v>44940</c:v>
                </c:pt>
                <c:pt idx="873">
                  <c:v>44941</c:v>
                </c:pt>
                <c:pt idx="874">
                  <c:v>44942</c:v>
                </c:pt>
                <c:pt idx="875">
                  <c:v>44943</c:v>
                </c:pt>
                <c:pt idx="876">
                  <c:v>44944</c:v>
                </c:pt>
                <c:pt idx="877">
                  <c:v>44945</c:v>
                </c:pt>
                <c:pt idx="878">
                  <c:v>44946</c:v>
                </c:pt>
                <c:pt idx="879">
                  <c:v>44947</c:v>
                </c:pt>
                <c:pt idx="880">
                  <c:v>44948</c:v>
                </c:pt>
                <c:pt idx="881">
                  <c:v>44949</c:v>
                </c:pt>
                <c:pt idx="882">
                  <c:v>44950</c:v>
                </c:pt>
                <c:pt idx="883">
                  <c:v>44951</c:v>
                </c:pt>
                <c:pt idx="884">
                  <c:v>44952</c:v>
                </c:pt>
                <c:pt idx="885">
                  <c:v>44953</c:v>
                </c:pt>
                <c:pt idx="886">
                  <c:v>44954</c:v>
                </c:pt>
                <c:pt idx="887">
                  <c:v>44955</c:v>
                </c:pt>
                <c:pt idx="888">
                  <c:v>44956</c:v>
                </c:pt>
                <c:pt idx="889">
                  <c:v>44957</c:v>
                </c:pt>
                <c:pt idx="890">
                  <c:v>44958</c:v>
                </c:pt>
                <c:pt idx="891">
                  <c:v>44959</c:v>
                </c:pt>
                <c:pt idx="892">
                  <c:v>44960</c:v>
                </c:pt>
                <c:pt idx="893">
                  <c:v>44961</c:v>
                </c:pt>
                <c:pt idx="894">
                  <c:v>44962</c:v>
                </c:pt>
                <c:pt idx="895">
                  <c:v>44963</c:v>
                </c:pt>
                <c:pt idx="896">
                  <c:v>44964</c:v>
                </c:pt>
                <c:pt idx="897">
                  <c:v>44965</c:v>
                </c:pt>
                <c:pt idx="898">
                  <c:v>44966</c:v>
                </c:pt>
                <c:pt idx="899">
                  <c:v>44967</c:v>
                </c:pt>
                <c:pt idx="900">
                  <c:v>44968</c:v>
                </c:pt>
                <c:pt idx="901">
                  <c:v>44969</c:v>
                </c:pt>
                <c:pt idx="902">
                  <c:v>44970</c:v>
                </c:pt>
                <c:pt idx="903">
                  <c:v>44971</c:v>
                </c:pt>
                <c:pt idx="904">
                  <c:v>44972</c:v>
                </c:pt>
                <c:pt idx="905">
                  <c:v>44973</c:v>
                </c:pt>
                <c:pt idx="906">
                  <c:v>44974</c:v>
                </c:pt>
                <c:pt idx="907">
                  <c:v>44975</c:v>
                </c:pt>
                <c:pt idx="908">
                  <c:v>44976</c:v>
                </c:pt>
                <c:pt idx="909">
                  <c:v>44977</c:v>
                </c:pt>
                <c:pt idx="910">
                  <c:v>44978</c:v>
                </c:pt>
                <c:pt idx="911">
                  <c:v>44979</c:v>
                </c:pt>
                <c:pt idx="912">
                  <c:v>44980</c:v>
                </c:pt>
                <c:pt idx="913">
                  <c:v>44981</c:v>
                </c:pt>
                <c:pt idx="914">
                  <c:v>44982</c:v>
                </c:pt>
                <c:pt idx="915">
                  <c:v>44983</c:v>
                </c:pt>
                <c:pt idx="916">
                  <c:v>44984</c:v>
                </c:pt>
                <c:pt idx="917">
                  <c:v>44985</c:v>
                </c:pt>
              </c:numCache>
            </c:numRef>
          </c:xVal>
          <c:yVal>
            <c:numRef>
              <c:f>Sheet1!$B$2:$B$919</c:f>
              <c:numCache>
                <c:formatCode>General</c:formatCode>
                <c:ptCount val="91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  <c:pt idx="837">
                  <c:v>43926</c:v>
                </c:pt>
                <c:pt idx="839">
                  <c:v>44039</c:v>
                </c:pt>
                <c:pt idx="842">
                  <c:v>44059</c:v>
                </c:pt>
                <c:pt idx="867">
                  <c:v>44090</c:v>
                </c:pt>
                <c:pt idx="868">
                  <c:v>44117</c:v>
                </c:pt>
                <c:pt idx="869">
                  <c:v>44155</c:v>
                </c:pt>
                <c:pt idx="870">
                  <c:v>44175</c:v>
                </c:pt>
                <c:pt idx="874">
                  <c:v>44183</c:v>
                </c:pt>
                <c:pt idx="876">
                  <c:v>44365</c:v>
                </c:pt>
                <c:pt idx="892">
                  <c:v>44433</c:v>
                </c:pt>
                <c:pt idx="895">
                  <c:v>44456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5000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91.25"/>
        <c:minorUnit val="31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6.1050203545985324E-2"/>
                  <c:y val="0.328147328691351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Sheet1!$A$2:$A$829</c:f>
              <c:numCache>
                <c:formatCode>m/d/yy</c:formatCode>
                <c:ptCount val="828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  <c:pt idx="341">
                  <c:v>44409</c:v>
                </c:pt>
                <c:pt idx="342">
                  <c:v>44410</c:v>
                </c:pt>
                <c:pt idx="343">
                  <c:v>44411</c:v>
                </c:pt>
                <c:pt idx="344">
                  <c:v>44412</c:v>
                </c:pt>
                <c:pt idx="345">
                  <c:v>44413</c:v>
                </c:pt>
                <c:pt idx="346">
                  <c:v>44414</c:v>
                </c:pt>
                <c:pt idx="347">
                  <c:v>44415</c:v>
                </c:pt>
                <c:pt idx="348">
                  <c:v>44416</c:v>
                </c:pt>
                <c:pt idx="349">
                  <c:v>44417</c:v>
                </c:pt>
                <c:pt idx="350">
                  <c:v>44418</c:v>
                </c:pt>
                <c:pt idx="351">
                  <c:v>44419</c:v>
                </c:pt>
                <c:pt idx="352">
                  <c:v>44420</c:v>
                </c:pt>
                <c:pt idx="353">
                  <c:v>44421</c:v>
                </c:pt>
                <c:pt idx="354">
                  <c:v>44422</c:v>
                </c:pt>
                <c:pt idx="355">
                  <c:v>44423</c:v>
                </c:pt>
                <c:pt idx="356">
                  <c:v>44424</c:v>
                </c:pt>
                <c:pt idx="357">
                  <c:v>44425</c:v>
                </c:pt>
                <c:pt idx="358">
                  <c:v>44426</c:v>
                </c:pt>
                <c:pt idx="359">
                  <c:v>44427</c:v>
                </c:pt>
                <c:pt idx="360">
                  <c:v>44428</c:v>
                </c:pt>
                <c:pt idx="361">
                  <c:v>44429</c:v>
                </c:pt>
                <c:pt idx="362">
                  <c:v>44430</c:v>
                </c:pt>
                <c:pt idx="363">
                  <c:v>44431</c:v>
                </c:pt>
                <c:pt idx="364">
                  <c:v>44432</c:v>
                </c:pt>
                <c:pt idx="365">
                  <c:v>44433</c:v>
                </c:pt>
                <c:pt idx="366">
                  <c:v>44434</c:v>
                </c:pt>
                <c:pt idx="367">
                  <c:v>44435</c:v>
                </c:pt>
                <c:pt idx="368">
                  <c:v>44436</c:v>
                </c:pt>
                <c:pt idx="369">
                  <c:v>44437</c:v>
                </c:pt>
                <c:pt idx="370">
                  <c:v>44438</c:v>
                </c:pt>
                <c:pt idx="371">
                  <c:v>44439</c:v>
                </c:pt>
                <c:pt idx="372">
                  <c:v>44440</c:v>
                </c:pt>
                <c:pt idx="373">
                  <c:v>44441</c:v>
                </c:pt>
                <c:pt idx="374">
                  <c:v>44442</c:v>
                </c:pt>
                <c:pt idx="375">
                  <c:v>44443</c:v>
                </c:pt>
                <c:pt idx="376">
                  <c:v>44444</c:v>
                </c:pt>
                <c:pt idx="377">
                  <c:v>44445</c:v>
                </c:pt>
                <c:pt idx="378">
                  <c:v>44446</c:v>
                </c:pt>
                <c:pt idx="379">
                  <c:v>44447</c:v>
                </c:pt>
                <c:pt idx="380">
                  <c:v>44448</c:v>
                </c:pt>
                <c:pt idx="381">
                  <c:v>44449</c:v>
                </c:pt>
                <c:pt idx="382">
                  <c:v>44450</c:v>
                </c:pt>
                <c:pt idx="383">
                  <c:v>44451</c:v>
                </c:pt>
                <c:pt idx="384">
                  <c:v>44452</c:v>
                </c:pt>
                <c:pt idx="385">
                  <c:v>44453</c:v>
                </c:pt>
                <c:pt idx="386">
                  <c:v>44454</c:v>
                </c:pt>
                <c:pt idx="387">
                  <c:v>44455</c:v>
                </c:pt>
                <c:pt idx="388">
                  <c:v>44456</c:v>
                </c:pt>
                <c:pt idx="389">
                  <c:v>44457</c:v>
                </c:pt>
                <c:pt idx="390">
                  <c:v>44458</c:v>
                </c:pt>
                <c:pt idx="391">
                  <c:v>44459</c:v>
                </c:pt>
                <c:pt idx="392">
                  <c:v>44460</c:v>
                </c:pt>
                <c:pt idx="393">
                  <c:v>44461</c:v>
                </c:pt>
                <c:pt idx="394">
                  <c:v>44462</c:v>
                </c:pt>
                <c:pt idx="395">
                  <c:v>44463</c:v>
                </c:pt>
                <c:pt idx="396">
                  <c:v>44464</c:v>
                </c:pt>
                <c:pt idx="397">
                  <c:v>44465</c:v>
                </c:pt>
                <c:pt idx="398">
                  <c:v>44466</c:v>
                </c:pt>
                <c:pt idx="399">
                  <c:v>44467</c:v>
                </c:pt>
                <c:pt idx="400">
                  <c:v>44468</c:v>
                </c:pt>
                <c:pt idx="401">
                  <c:v>44469</c:v>
                </c:pt>
                <c:pt idx="402">
                  <c:v>44470</c:v>
                </c:pt>
                <c:pt idx="403">
                  <c:v>44471</c:v>
                </c:pt>
                <c:pt idx="404">
                  <c:v>44472</c:v>
                </c:pt>
                <c:pt idx="405">
                  <c:v>44473</c:v>
                </c:pt>
                <c:pt idx="406">
                  <c:v>44474</c:v>
                </c:pt>
                <c:pt idx="407">
                  <c:v>44475</c:v>
                </c:pt>
                <c:pt idx="408">
                  <c:v>44476</c:v>
                </c:pt>
                <c:pt idx="409">
                  <c:v>44477</c:v>
                </c:pt>
                <c:pt idx="410">
                  <c:v>44478</c:v>
                </c:pt>
                <c:pt idx="411">
                  <c:v>44479</c:v>
                </c:pt>
                <c:pt idx="412">
                  <c:v>44480</c:v>
                </c:pt>
                <c:pt idx="413">
                  <c:v>44481</c:v>
                </c:pt>
                <c:pt idx="414">
                  <c:v>44482</c:v>
                </c:pt>
                <c:pt idx="415">
                  <c:v>44483</c:v>
                </c:pt>
                <c:pt idx="416">
                  <c:v>44484</c:v>
                </c:pt>
                <c:pt idx="417">
                  <c:v>44485</c:v>
                </c:pt>
                <c:pt idx="418">
                  <c:v>44486</c:v>
                </c:pt>
                <c:pt idx="419">
                  <c:v>44487</c:v>
                </c:pt>
                <c:pt idx="420">
                  <c:v>44488</c:v>
                </c:pt>
                <c:pt idx="421">
                  <c:v>44489</c:v>
                </c:pt>
                <c:pt idx="422">
                  <c:v>44490</c:v>
                </c:pt>
                <c:pt idx="423">
                  <c:v>44491</c:v>
                </c:pt>
                <c:pt idx="424">
                  <c:v>44492</c:v>
                </c:pt>
                <c:pt idx="425">
                  <c:v>44493</c:v>
                </c:pt>
                <c:pt idx="426">
                  <c:v>44494</c:v>
                </c:pt>
                <c:pt idx="427">
                  <c:v>44495</c:v>
                </c:pt>
                <c:pt idx="428">
                  <c:v>44496</c:v>
                </c:pt>
                <c:pt idx="429">
                  <c:v>44497</c:v>
                </c:pt>
                <c:pt idx="430">
                  <c:v>44498</c:v>
                </c:pt>
                <c:pt idx="431">
                  <c:v>44499</c:v>
                </c:pt>
                <c:pt idx="432">
                  <c:v>44500</c:v>
                </c:pt>
                <c:pt idx="433">
                  <c:v>44501</c:v>
                </c:pt>
                <c:pt idx="434">
                  <c:v>44502</c:v>
                </c:pt>
                <c:pt idx="435">
                  <c:v>44503</c:v>
                </c:pt>
                <c:pt idx="436">
                  <c:v>44504</c:v>
                </c:pt>
                <c:pt idx="437">
                  <c:v>44505</c:v>
                </c:pt>
                <c:pt idx="438">
                  <c:v>44506</c:v>
                </c:pt>
                <c:pt idx="439">
                  <c:v>44507</c:v>
                </c:pt>
                <c:pt idx="440">
                  <c:v>44508</c:v>
                </c:pt>
                <c:pt idx="441">
                  <c:v>44509</c:v>
                </c:pt>
                <c:pt idx="442">
                  <c:v>44510</c:v>
                </c:pt>
                <c:pt idx="443">
                  <c:v>44511</c:v>
                </c:pt>
                <c:pt idx="444">
                  <c:v>44512</c:v>
                </c:pt>
                <c:pt idx="445">
                  <c:v>44513</c:v>
                </c:pt>
                <c:pt idx="446">
                  <c:v>44514</c:v>
                </c:pt>
                <c:pt idx="447">
                  <c:v>44515</c:v>
                </c:pt>
                <c:pt idx="448">
                  <c:v>44516</c:v>
                </c:pt>
                <c:pt idx="449">
                  <c:v>44517</c:v>
                </c:pt>
                <c:pt idx="450">
                  <c:v>44518</c:v>
                </c:pt>
                <c:pt idx="451">
                  <c:v>44519</c:v>
                </c:pt>
                <c:pt idx="452">
                  <c:v>44520</c:v>
                </c:pt>
                <c:pt idx="453">
                  <c:v>44521</c:v>
                </c:pt>
                <c:pt idx="454">
                  <c:v>44522</c:v>
                </c:pt>
                <c:pt idx="455">
                  <c:v>44523</c:v>
                </c:pt>
                <c:pt idx="456">
                  <c:v>44524</c:v>
                </c:pt>
                <c:pt idx="457">
                  <c:v>44525</c:v>
                </c:pt>
                <c:pt idx="458">
                  <c:v>44526</c:v>
                </c:pt>
                <c:pt idx="459">
                  <c:v>44527</c:v>
                </c:pt>
                <c:pt idx="460">
                  <c:v>44528</c:v>
                </c:pt>
                <c:pt idx="461">
                  <c:v>44529</c:v>
                </c:pt>
                <c:pt idx="462">
                  <c:v>44530</c:v>
                </c:pt>
                <c:pt idx="463">
                  <c:v>44531</c:v>
                </c:pt>
                <c:pt idx="464">
                  <c:v>44532</c:v>
                </c:pt>
                <c:pt idx="465">
                  <c:v>44533</c:v>
                </c:pt>
                <c:pt idx="466">
                  <c:v>44534</c:v>
                </c:pt>
                <c:pt idx="467">
                  <c:v>44535</c:v>
                </c:pt>
                <c:pt idx="468">
                  <c:v>44536</c:v>
                </c:pt>
                <c:pt idx="469">
                  <c:v>44537</c:v>
                </c:pt>
                <c:pt idx="470">
                  <c:v>44538</c:v>
                </c:pt>
                <c:pt idx="471">
                  <c:v>44539</c:v>
                </c:pt>
                <c:pt idx="472">
                  <c:v>44540</c:v>
                </c:pt>
                <c:pt idx="473">
                  <c:v>44541</c:v>
                </c:pt>
                <c:pt idx="474">
                  <c:v>44542</c:v>
                </c:pt>
                <c:pt idx="475">
                  <c:v>44543</c:v>
                </c:pt>
                <c:pt idx="476">
                  <c:v>44544</c:v>
                </c:pt>
                <c:pt idx="477">
                  <c:v>44545</c:v>
                </c:pt>
                <c:pt idx="478">
                  <c:v>44546</c:v>
                </c:pt>
                <c:pt idx="479">
                  <c:v>44547</c:v>
                </c:pt>
                <c:pt idx="480">
                  <c:v>44548</c:v>
                </c:pt>
                <c:pt idx="481">
                  <c:v>44549</c:v>
                </c:pt>
                <c:pt idx="482">
                  <c:v>44550</c:v>
                </c:pt>
                <c:pt idx="483">
                  <c:v>44551</c:v>
                </c:pt>
                <c:pt idx="484">
                  <c:v>44552</c:v>
                </c:pt>
                <c:pt idx="485">
                  <c:v>44553</c:v>
                </c:pt>
                <c:pt idx="486">
                  <c:v>44554</c:v>
                </c:pt>
                <c:pt idx="487">
                  <c:v>44555</c:v>
                </c:pt>
                <c:pt idx="488">
                  <c:v>44556</c:v>
                </c:pt>
                <c:pt idx="489">
                  <c:v>44557</c:v>
                </c:pt>
                <c:pt idx="490">
                  <c:v>44558</c:v>
                </c:pt>
                <c:pt idx="491">
                  <c:v>44559</c:v>
                </c:pt>
                <c:pt idx="492">
                  <c:v>44560</c:v>
                </c:pt>
                <c:pt idx="493">
                  <c:v>44561</c:v>
                </c:pt>
                <c:pt idx="494">
                  <c:v>44562</c:v>
                </c:pt>
                <c:pt idx="495">
                  <c:v>44563</c:v>
                </c:pt>
                <c:pt idx="496">
                  <c:v>44564</c:v>
                </c:pt>
                <c:pt idx="497">
                  <c:v>44565</c:v>
                </c:pt>
                <c:pt idx="498">
                  <c:v>44566</c:v>
                </c:pt>
                <c:pt idx="499">
                  <c:v>44567</c:v>
                </c:pt>
                <c:pt idx="500">
                  <c:v>44568</c:v>
                </c:pt>
                <c:pt idx="501">
                  <c:v>44569</c:v>
                </c:pt>
                <c:pt idx="502">
                  <c:v>44570</c:v>
                </c:pt>
                <c:pt idx="503">
                  <c:v>44571</c:v>
                </c:pt>
                <c:pt idx="504">
                  <c:v>44572</c:v>
                </c:pt>
                <c:pt idx="505">
                  <c:v>44573</c:v>
                </c:pt>
                <c:pt idx="506">
                  <c:v>44574</c:v>
                </c:pt>
                <c:pt idx="507">
                  <c:v>44575</c:v>
                </c:pt>
                <c:pt idx="508">
                  <c:v>44576</c:v>
                </c:pt>
                <c:pt idx="509">
                  <c:v>44577</c:v>
                </c:pt>
                <c:pt idx="510">
                  <c:v>44578</c:v>
                </c:pt>
                <c:pt idx="511">
                  <c:v>44579</c:v>
                </c:pt>
                <c:pt idx="512">
                  <c:v>44580</c:v>
                </c:pt>
                <c:pt idx="513">
                  <c:v>44581</c:v>
                </c:pt>
                <c:pt idx="514">
                  <c:v>44582</c:v>
                </c:pt>
                <c:pt idx="515">
                  <c:v>44583</c:v>
                </c:pt>
                <c:pt idx="516">
                  <c:v>44584</c:v>
                </c:pt>
                <c:pt idx="517">
                  <c:v>44585</c:v>
                </c:pt>
                <c:pt idx="518">
                  <c:v>44586</c:v>
                </c:pt>
                <c:pt idx="519">
                  <c:v>44587</c:v>
                </c:pt>
                <c:pt idx="520">
                  <c:v>44588</c:v>
                </c:pt>
                <c:pt idx="521">
                  <c:v>44589</c:v>
                </c:pt>
                <c:pt idx="522">
                  <c:v>44590</c:v>
                </c:pt>
                <c:pt idx="523">
                  <c:v>44591</c:v>
                </c:pt>
                <c:pt idx="524">
                  <c:v>44592</c:v>
                </c:pt>
                <c:pt idx="525">
                  <c:v>44593</c:v>
                </c:pt>
                <c:pt idx="526">
                  <c:v>44594</c:v>
                </c:pt>
                <c:pt idx="527">
                  <c:v>44595</c:v>
                </c:pt>
                <c:pt idx="528">
                  <c:v>44596</c:v>
                </c:pt>
                <c:pt idx="529">
                  <c:v>44597</c:v>
                </c:pt>
                <c:pt idx="530">
                  <c:v>44598</c:v>
                </c:pt>
                <c:pt idx="531">
                  <c:v>44599</c:v>
                </c:pt>
                <c:pt idx="532">
                  <c:v>44600</c:v>
                </c:pt>
                <c:pt idx="533">
                  <c:v>44601</c:v>
                </c:pt>
                <c:pt idx="534">
                  <c:v>44602</c:v>
                </c:pt>
                <c:pt idx="535">
                  <c:v>44603</c:v>
                </c:pt>
                <c:pt idx="536">
                  <c:v>44604</c:v>
                </c:pt>
                <c:pt idx="537">
                  <c:v>44605</c:v>
                </c:pt>
                <c:pt idx="538">
                  <c:v>44606</c:v>
                </c:pt>
                <c:pt idx="539">
                  <c:v>44607</c:v>
                </c:pt>
                <c:pt idx="540">
                  <c:v>44608</c:v>
                </c:pt>
                <c:pt idx="541">
                  <c:v>44609</c:v>
                </c:pt>
                <c:pt idx="542">
                  <c:v>44610</c:v>
                </c:pt>
                <c:pt idx="543">
                  <c:v>44611</c:v>
                </c:pt>
                <c:pt idx="544">
                  <c:v>44612</c:v>
                </c:pt>
                <c:pt idx="545">
                  <c:v>44613</c:v>
                </c:pt>
                <c:pt idx="546">
                  <c:v>44614</c:v>
                </c:pt>
                <c:pt idx="547">
                  <c:v>44615</c:v>
                </c:pt>
                <c:pt idx="548">
                  <c:v>44616</c:v>
                </c:pt>
                <c:pt idx="549">
                  <c:v>44617</c:v>
                </c:pt>
                <c:pt idx="550">
                  <c:v>44618</c:v>
                </c:pt>
                <c:pt idx="551">
                  <c:v>44619</c:v>
                </c:pt>
                <c:pt idx="552">
                  <c:v>44620</c:v>
                </c:pt>
                <c:pt idx="553">
                  <c:v>44621</c:v>
                </c:pt>
                <c:pt idx="554">
                  <c:v>44622</c:v>
                </c:pt>
                <c:pt idx="555">
                  <c:v>44623</c:v>
                </c:pt>
                <c:pt idx="556">
                  <c:v>44624</c:v>
                </c:pt>
                <c:pt idx="557">
                  <c:v>44625</c:v>
                </c:pt>
                <c:pt idx="558">
                  <c:v>44626</c:v>
                </c:pt>
                <c:pt idx="559">
                  <c:v>44627</c:v>
                </c:pt>
                <c:pt idx="560">
                  <c:v>44628</c:v>
                </c:pt>
                <c:pt idx="561">
                  <c:v>44629</c:v>
                </c:pt>
                <c:pt idx="562">
                  <c:v>44630</c:v>
                </c:pt>
                <c:pt idx="563">
                  <c:v>44631</c:v>
                </c:pt>
                <c:pt idx="564">
                  <c:v>44632</c:v>
                </c:pt>
                <c:pt idx="565">
                  <c:v>44633</c:v>
                </c:pt>
                <c:pt idx="566">
                  <c:v>44634</c:v>
                </c:pt>
                <c:pt idx="567">
                  <c:v>44635</c:v>
                </c:pt>
                <c:pt idx="568">
                  <c:v>44636</c:v>
                </c:pt>
                <c:pt idx="569">
                  <c:v>44637</c:v>
                </c:pt>
                <c:pt idx="570">
                  <c:v>44638</c:v>
                </c:pt>
                <c:pt idx="571">
                  <c:v>44639</c:v>
                </c:pt>
                <c:pt idx="572">
                  <c:v>44640</c:v>
                </c:pt>
                <c:pt idx="573">
                  <c:v>44641</c:v>
                </c:pt>
                <c:pt idx="574">
                  <c:v>44642</c:v>
                </c:pt>
                <c:pt idx="575">
                  <c:v>44643</c:v>
                </c:pt>
                <c:pt idx="576">
                  <c:v>44644</c:v>
                </c:pt>
                <c:pt idx="577">
                  <c:v>44645</c:v>
                </c:pt>
                <c:pt idx="578">
                  <c:v>44646</c:v>
                </c:pt>
                <c:pt idx="579">
                  <c:v>44647</c:v>
                </c:pt>
                <c:pt idx="580">
                  <c:v>44648</c:v>
                </c:pt>
                <c:pt idx="581">
                  <c:v>44649</c:v>
                </c:pt>
                <c:pt idx="582">
                  <c:v>44650</c:v>
                </c:pt>
                <c:pt idx="583">
                  <c:v>44651</c:v>
                </c:pt>
                <c:pt idx="584">
                  <c:v>44652</c:v>
                </c:pt>
                <c:pt idx="585">
                  <c:v>44653</c:v>
                </c:pt>
                <c:pt idx="586">
                  <c:v>44654</c:v>
                </c:pt>
                <c:pt idx="587">
                  <c:v>44655</c:v>
                </c:pt>
                <c:pt idx="588">
                  <c:v>44656</c:v>
                </c:pt>
                <c:pt idx="589">
                  <c:v>44657</c:v>
                </c:pt>
                <c:pt idx="590">
                  <c:v>44658</c:v>
                </c:pt>
                <c:pt idx="591">
                  <c:v>44659</c:v>
                </c:pt>
                <c:pt idx="592">
                  <c:v>44660</c:v>
                </c:pt>
                <c:pt idx="593">
                  <c:v>44661</c:v>
                </c:pt>
                <c:pt idx="594">
                  <c:v>44662</c:v>
                </c:pt>
                <c:pt idx="595">
                  <c:v>44663</c:v>
                </c:pt>
                <c:pt idx="596">
                  <c:v>44664</c:v>
                </c:pt>
                <c:pt idx="597">
                  <c:v>44665</c:v>
                </c:pt>
                <c:pt idx="598">
                  <c:v>44666</c:v>
                </c:pt>
                <c:pt idx="599">
                  <c:v>44667</c:v>
                </c:pt>
                <c:pt idx="600">
                  <c:v>44668</c:v>
                </c:pt>
                <c:pt idx="601">
                  <c:v>44669</c:v>
                </c:pt>
                <c:pt idx="602">
                  <c:v>44670</c:v>
                </c:pt>
                <c:pt idx="603">
                  <c:v>44671</c:v>
                </c:pt>
                <c:pt idx="604">
                  <c:v>44672</c:v>
                </c:pt>
                <c:pt idx="605">
                  <c:v>44673</c:v>
                </c:pt>
                <c:pt idx="606">
                  <c:v>44674</c:v>
                </c:pt>
                <c:pt idx="607">
                  <c:v>44675</c:v>
                </c:pt>
                <c:pt idx="608">
                  <c:v>44676</c:v>
                </c:pt>
                <c:pt idx="609">
                  <c:v>44677</c:v>
                </c:pt>
                <c:pt idx="610">
                  <c:v>44678</c:v>
                </c:pt>
                <c:pt idx="611">
                  <c:v>44679</c:v>
                </c:pt>
                <c:pt idx="612">
                  <c:v>44680</c:v>
                </c:pt>
                <c:pt idx="613">
                  <c:v>44681</c:v>
                </c:pt>
                <c:pt idx="614">
                  <c:v>44682</c:v>
                </c:pt>
                <c:pt idx="615">
                  <c:v>44683</c:v>
                </c:pt>
                <c:pt idx="616">
                  <c:v>44684</c:v>
                </c:pt>
                <c:pt idx="617">
                  <c:v>44685</c:v>
                </c:pt>
                <c:pt idx="618">
                  <c:v>44686</c:v>
                </c:pt>
                <c:pt idx="619">
                  <c:v>44687</c:v>
                </c:pt>
                <c:pt idx="620">
                  <c:v>44688</c:v>
                </c:pt>
                <c:pt idx="621">
                  <c:v>44689</c:v>
                </c:pt>
                <c:pt idx="622">
                  <c:v>44690</c:v>
                </c:pt>
                <c:pt idx="623">
                  <c:v>44691</c:v>
                </c:pt>
                <c:pt idx="624">
                  <c:v>44692</c:v>
                </c:pt>
                <c:pt idx="625">
                  <c:v>44693</c:v>
                </c:pt>
                <c:pt idx="626">
                  <c:v>44694</c:v>
                </c:pt>
                <c:pt idx="627">
                  <c:v>44695</c:v>
                </c:pt>
                <c:pt idx="628">
                  <c:v>44696</c:v>
                </c:pt>
                <c:pt idx="629">
                  <c:v>44697</c:v>
                </c:pt>
                <c:pt idx="630">
                  <c:v>44698</c:v>
                </c:pt>
                <c:pt idx="631">
                  <c:v>44699</c:v>
                </c:pt>
                <c:pt idx="632">
                  <c:v>44700</c:v>
                </c:pt>
                <c:pt idx="633">
                  <c:v>44701</c:v>
                </c:pt>
                <c:pt idx="634">
                  <c:v>44702</c:v>
                </c:pt>
                <c:pt idx="635">
                  <c:v>44703</c:v>
                </c:pt>
                <c:pt idx="636">
                  <c:v>44704</c:v>
                </c:pt>
                <c:pt idx="637">
                  <c:v>44705</c:v>
                </c:pt>
                <c:pt idx="638">
                  <c:v>44706</c:v>
                </c:pt>
                <c:pt idx="639">
                  <c:v>44707</c:v>
                </c:pt>
                <c:pt idx="640">
                  <c:v>44708</c:v>
                </c:pt>
                <c:pt idx="641">
                  <c:v>44709</c:v>
                </c:pt>
                <c:pt idx="642">
                  <c:v>44710</c:v>
                </c:pt>
                <c:pt idx="643">
                  <c:v>44711</c:v>
                </c:pt>
                <c:pt idx="644">
                  <c:v>44712</c:v>
                </c:pt>
                <c:pt idx="645">
                  <c:v>44713</c:v>
                </c:pt>
                <c:pt idx="646">
                  <c:v>44714</c:v>
                </c:pt>
                <c:pt idx="647">
                  <c:v>44715</c:v>
                </c:pt>
                <c:pt idx="648">
                  <c:v>44716</c:v>
                </c:pt>
                <c:pt idx="649">
                  <c:v>44717</c:v>
                </c:pt>
                <c:pt idx="650">
                  <c:v>44718</c:v>
                </c:pt>
                <c:pt idx="651">
                  <c:v>44719</c:v>
                </c:pt>
                <c:pt idx="652">
                  <c:v>44720</c:v>
                </c:pt>
                <c:pt idx="653">
                  <c:v>44721</c:v>
                </c:pt>
                <c:pt idx="654">
                  <c:v>44722</c:v>
                </c:pt>
                <c:pt idx="655">
                  <c:v>44723</c:v>
                </c:pt>
                <c:pt idx="656">
                  <c:v>44724</c:v>
                </c:pt>
                <c:pt idx="657">
                  <c:v>44725</c:v>
                </c:pt>
                <c:pt idx="658">
                  <c:v>44726</c:v>
                </c:pt>
                <c:pt idx="659">
                  <c:v>44727</c:v>
                </c:pt>
                <c:pt idx="660">
                  <c:v>44728</c:v>
                </c:pt>
                <c:pt idx="661">
                  <c:v>44729</c:v>
                </c:pt>
                <c:pt idx="662">
                  <c:v>44730</c:v>
                </c:pt>
                <c:pt idx="663">
                  <c:v>44731</c:v>
                </c:pt>
                <c:pt idx="664">
                  <c:v>44732</c:v>
                </c:pt>
                <c:pt idx="665">
                  <c:v>44733</c:v>
                </c:pt>
                <c:pt idx="666">
                  <c:v>44734</c:v>
                </c:pt>
                <c:pt idx="667">
                  <c:v>44735</c:v>
                </c:pt>
                <c:pt idx="668">
                  <c:v>44736</c:v>
                </c:pt>
                <c:pt idx="669">
                  <c:v>44737</c:v>
                </c:pt>
                <c:pt idx="670">
                  <c:v>44738</c:v>
                </c:pt>
                <c:pt idx="671">
                  <c:v>44739</c:v>
                </c:pt>
                <c:pt idx="672">
                  <c:v>44740</c:v>
                </c:pt>
                <c:pt idx="673">
                  <c:v>44741</c:v>
                </c:pt>
                <c:pt idx="674">
                  <c:v>44742</c:v>
                </c:pt>
                <c:pt idx="675">
                  <c:v>44743</c:v>
                </c:pt>
                <c:pt idx="676">
                  <c:v>44744</c:v>
                </c:pt>
                <c:pt idx="677">
                  <c:v>44745</c:v>
                </c:pt>
                <c:pt idx="678">
                  <c:v>44746</c:v>
                </c:pt>
                <c:pt idx="679">
                  <c:v>44747</c:v>
                </c:pt>
                <c:pt idx="680">
                  <c:v>44748</c:v>
                </c:pt>
                <c:pt idx="681">
                  <c:v>44749</c:v>
                </c:pt>
                <c:pt idx="682">
                  <c:v>44750</c:v>
                </c:pt>
                <c:pt idx="683">
                  <c:v>44751</c:v>
                </c:pt>
                <c:pt idx="684">
                  <c:v>44752</c:v>
                </c:pt>
                <c:pt idx="685">
                  <c:v>44753</c:v>
                </c:pt>
                <c:pt idx="686">
                  <c:v>44754</c:v>
                </c:pt>
                <c:pt idx="687">
                  <c:v>44755</c:v>
                </c:pt>
                <c:pt idx="688">
                  <c:v>44756</c:v>
                </c:pt>
                <c:pt idx="689">
                  <c:v>44757</c:v>
                </c:pt>
                <c:pt idx="690">
                  <c:v>44758</c:v>
                </c:pt>
                <c:pt idx="691">
                  <c:v>44759</c:v>
                </c:pt>
                <c:pt idx="692">
                  <c:v>44760</c:v>
                </c:pt>
                <c:pt idx="693">
                  <c:v>44761</c:v>
                </c:pt>
                <c:pt idx="694">
                  <c:v>44762</c:v>
                </c:pt>
                <c:pt idx="695">
                  <c:v>44763</c:v>
                </c:pt>
                <c:pt idx="696">
                  <c:v>44764</c:v>
                </c:pt>
                <c:pt idx="697">
                  <c:v>44765</c:v>
                </c:pt>
                <c:pt idx="698">
                  <c:v>44766</c:v>
                </c:pt>
                <c:pt idx="699">
                  <c:v>44767</c:v>
                </c:pt>
                <c:pt idx="700">
                  <c:v>44768</c:v>
                </c:pt>
                <c:pt idx="701">
                  <c:v>44769</c:v>
                </c:pt>
                <c:pt idx="702">
                  <c:v>44770</c:v>
                </c:pt>
                <c:pt idx="703">
                  <c:v>44771</c:v>
                </c:pt>
                <c:pt idx="704">
                  <c:v>44772</c:v>
                </c:pt>
                <c:pt idx="705">
                  <c:v>44773</c:v>
                </c:pt>
                <c:pt idx="706">
                  <c:v>44774</c:v>
                </c:pt>
                <c:pt idx="707">
                  <c:v>44775</c:v>
                </c:pt>
                <c:pt idx="708">
                  <c:v>44776</c:v>
                </c:pt>
                <c:pt idx="709">
                  <c:v>44777</c:v>
                </c:pt>
                <c:pt idx="710">
                  <c:v>44778</c:v>
                </c:pt>
                <c:pt idx="711">
                  <c:v>44779</c:v>
                </c:pt>
                <c:pt idx="712">
                  <c:v>44780</c:v>
                </c:pt>
                <c:pt idx="713">
                  <c:v>44781</c:v>
                </c:pt>
                <c:pt idx="714">
                  <c:v>44782</c:v>
                </c:pt>
                <c:pt idx="715">
                  <c:v>44783</c:v>
                </c:pt>
                <c:pt idx="716">
                  <c:v>44784</c:v>
                </c:pt>
                <c:pt idx="717">
                  <c:v>44785</c:v>
                </c:pt>
                <c:pt idx="718">
                  <c:v>44786</c:v>
                </c:pt>
                <c:pt idx="719">
                  <c:v>44787</c:v>
                </c:pt>
                <c:pt idx="720">
                  <c:v>44788</c:v>
                </c:pt>
                <c:pt idx="721">
                  <c:v>44789</c:v>
                </c:pt>
                <c:pt idx="722">
                  <c:v>44790</c:v>
                </c:pt>
                <c:pt idx="723">
                  <c:v>44791</c:v>
                </c:pt>
                <c:pt idx="724">
                  <c:v>44792</c:v>
                </c:pt>
                <c:pt idx="725">
                  <c:v>44793</c:v>
                </c:pt>
                <c:pt idx="726">
                  <c:v>44794</c:v>
                </c:pt>
                <c:pt idx="727">
                  <c:v>44795</c:v>
                </c:pt>
                <c:pt idx="728">
                  <c:v>44796</c:v>
                </c:pt>
                <c:pt idx="729">
                  <c:v>44797</c:v>
                </c:pt>
                <c:pt idx="730">
                  <c:v>44798</c:v>
                </c:pt>
                <c:pt idx="731">
                  <c:v>44799</c:v>
                </c:pt>
                <c:pt idx="732">
                  <c:v>44800</c:v>
                </c:pt>
                <c:pt idx="733">
                  <c:v>44801</c:v>
                </c:pt>
                <c:pt idx="734">
                  <c:v>44802</c:v>
                </c:pt>
                <c:pt idx="735">
                  <c:v>44803</c:v>
                </c:pt>
                <c:pt idx="736">
                  <c:v>44804</c:v>
                </c:pt>
                <c:pt idx="737">
                  <c:v>44805</c:v>
                </c:pt>
                <c:pt idx="738">
                  <c:v>44806</c:v>
                </c:pt>
                <c:pt idx="739">
                  <c:v>44807</c:v>
                </c:pt>
                <c:pt idx="740">
                  <c:v>44808</c:v>
                </c:pt>
                <c:pt idx="741">
                  <c:v>44809</c:v>
                </c:pt>
                <c:pt idx="742">
                  <c:v>44810</c:v>
                </c:pt>
                <c:pt idx="743">
                  <c:v>44811</c:v>
                </c:pt>
                <c:pt idx="744">
                  <c:v>44812</c:v>
                </c:pt>
                <c:pt idx="745">
                  <c:v>44813</c:v>
                </c:pt>
                <c:pt idx="746">
                  <c:v>44814</c:v>
                </c:pt>
                <c:pt idx="747">
                  <c:v>44815</c:v>
                </c:pt>
                <c:pt idx="748">
                  <c:v>44816</c:v>
                </c:pt>
                <c:pt idx="749">
                  <c:v>44817</c:v>
                </c:pt>
                <c:pt idx="750">
                  <c:v>44818</c:v>
                </c:pt>
                <c:pt idx="751">
                  <c:v>44819</c:v>
                </c:pt>
                <c:pt idx="752">
                  <c:v>44820</c:v>
                </c:pt>
                <c:pt idx="753">
                  <c:v>44821</c:v>
                </c:pt>
                <c:pt idx="754">
                  <c:v>44822</c:v>
                </c:pt>
                <c:pt idx="755">
                  <c:v>44823</c:v>
                </c:pt>
                <c:pt idx="756">
                  <c:v>44824</c:v>
                </c:pt>
                <c:pt idx="757">
                  <c:v>44825</c:v>
                </c:pt>
                <c:pt idx="758">
                  <c:v>44826</c:v>
                </c:pt>
                <c:pt idx="759">
                  <c:v>44827</c:v>
                </c:pt>
                <c:pt idx="760">
                  <c:v>44828</c:v>
                </c:pt>
                <c:pt idx="761">
                  <c:v>44829</c:v>
                </c:pt>
                <c:pt idx="762">
                  <c:v>44830</c:v>
                </c:pt>
                <c:pt idx="763">
                  <c:v>44831</c:v>
                </c:pt>
                <c:pt idx="764">
                  <c:v>44832</c:v>
                </c:pt>
                <c:pt idx="765">
                  <c:v>44833</c:v>
                </c:pt>
                <c:pt idx="766">
                  <c:v>44834</c:v>
                </c:pt>
                <c:pt idx="767">
                  <c:v>44835</c:v>
                </c:pt>
                <c:pt idx="768">
                  <c:v>44836</c:v>
                </c:pt>
                <c:pt idx="769">
                  <c:v>44837</c:v>
                </c:pt>
                <c:pt idx="770">
                  <c:v>44838</c:v>
                </c:pt>
                <c:pt idx="771">
                  <c:v>44839</c:v>
                </c:pt>
                <c:pt idx="772">
                  <c:v>44840</c:v>
                </c:pt>
                <c:pt idx="773">
                  <c:v>44841</c:v>
                </c:pt>
                <c:pt idx="774">
                  <c:v>44842</c:v>
                </c:pt>
                <c:pt idx="775">
                  <c:v>44843</c:v>
                </c:pt>
                <c:pt idx="776">
                  <c:v>44844</c:v>
                </c:pt>
                <c:pt idx="777">
                  <c:v>44845</c:v>
                </c:pt>
                <c:pt idx="778">
                  <c:v>44846</c:v>
                </c:pt>
                <c:pt idx="779">
                  <c:v>44847</c:v>
                </c:pt>
                <c:pt idx="780">
                  <c:v>44848</c:v>
                </c:pt>
                <c:pt idx="781">
                  <c:v>44849</c:v>
                </c:pt>
                <c:pt idx="782">
                  <c:v>44850</c:v>
                </c:pt>
                <c:pt idx="783">
                  <c:v>44851</c:v>
                </c:pt>
                <c:pt idx="784">
                  <c:v>44852</c:v>
                </c:pt>
                <c:pt idx="785">
                  <c:v>44853</c:v>
                </c:pt>
                <c:pt idx="786">
                  <c:v>44854</c:v>
                </c:pt>
                <c:pt idx="787">
                  <c:v>44855</c:v>
                </c:pt>
                <c:pt idx="788">
                  <c:v>44856</c:v>
                </c:pt>
                <c:pt idx="789">
                  <c:v>44857</c:v>
                </c:pt>
                <c:pt idx="790">
                  <c:v>44858</c:v>
                </c:pt>
                <c:pt idx="791">
                  <c:v>44859</c:v>
                </c:pt>
                <c:pt idx="792">
                  <c:v>44860</c:v>
                </c:pt>
                <c:pt idx="793">
                  <c:v>44861</c:v>
                </c:pt>
                <c:pt idx="794">
                  <c:v>44862</c:v>
                </c:pt>
                <c:pt idx="795">
                  <c:v>44863</c:v>
                </c:pt>
                <c:pt idx="796">
                  <c:v>44864</c:v>
                </c:pt>
                <c:pt idx="797">
                  <c:v>44865</c:v>
                </c:pt>
                <c:pt idx="798">
                  <c:v>44866</c:v>
                </c:pt>
                <c:pt idx="799">
                  <c:v>44867</c:v>
                </c:pt>
                <c:pt idx="800">
                  <c:v>44868</c:v>
                </c:pt>
                <c:pt idx="801">
                  <c:v>44869</c:v>
                </c:pt>
                <c:pt idx="802">
                  <c:v>44870</c:v>
                </c:pt>
                <c:pt idx="803">
                  <c:v>44871</c:v>
                </c:pt>
                <c:pt idx="804">
                  <c:v>44872</c:v>
                </c:pt>
                <c:pt idx="805">
                  <c:v>44873</c:v>
                </c:pt>
                <c:pt idx="806">
                  <c:v>44874</c:v>
                </c:pt>
                <c:pt idx="807">
                  <c:v>44875</c:v>
                </c:pt>
                <c:pt idx="808">
                  <c:v>44876</c:v>
                </c:pt>
                <c:pt idx="809">
                  <c:v>44877</c:v>
                </c:pt>
                <c:pt idx="810">
                  <c:v>44878</c:v>
                </c:pt>
                <c:pt idx="811">
                  <c:v>44879</c:v>
                </c:pt>
                <c:pt idx="812">
                  <c:v>44880</c:v>
                </c:pt>
                <c:pt idx="813">
                  <c:v>44881</c:v>
                </c:pt>
                <c:pt idx="814">
                  <c:v>44882</c:v>
                </c:pt>
                <c:pt idx="815">
                  <c:v>44883</c:v>
                </c:pt>
                <c:pt idx="816">
                  <c:v>44884</c:v>
                </c:pt>
                <c:pt idx="817">
                  <c:v>44885</c:v>
                </c:pt>
                <c:pt idx="818">
                  <c:v>44886</c:v>
                </c:pt>
                <c:pt idx="819">
                  <c:v>44887</c:v>
                </c:pt>
                <c:pt idx="820">
                  <c:v>44888</c:v>
                </c:pt>
                <c:pt idx="821">
                  <c:v>44889</c:v>
                </c:pt>
                <c:pt idx="822">
                  <c:v>44890</c:v>
                </c:pt>
                <c:pt idx="823">
                  <c:v>44891</c:v>
                </c:pt>
                <c:pt idx="824">
                  <c:v>44892</c:v>
                </c:pt>
                <c:pt idx="825">
                  <c:v>44893</c:v>
                </c:pt>
                <c:pt idx="826">
                  <c:v>44894</c:v>
                </c:pt>
                <c:pt idx="827">
                  <c:v>44895</c:v>
                </c:pt>
              </c:numCache>
            </c:numRef>
          </c:xVal>
          <c:yVal>
            <c:numRef>
              <c:f>Sheet1!$B$2:$B$829</c:f>
              <c:numCache>
                <c:formatCode>General</c:formatCode>
                <c:ptCount val="828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  <c:pt idx="325">
                  <c:v>29675</c:v>
                </c:pt>
                <c:pt idx="326">
                  <c:v>29815</c:v>
                </c:pt>
                <c:pt idx="327">
                  <c:v>29928</c:v>
                </c:pt>
                <c:pt idx="328">
                  <c:v>30085</c:v>
                </c:pt>
                <c:pt idx="329">
                  <c:v>30246</c:v>
                </c:pt>
                <c:pt idx="330">
                  <c:v>30246</c:v>
                </c:pt>
                <c:pt idx="331">
                  <c:v>30437</c:v>
                </c:pt>
                <c:pt idx="332">
                  <c:v>30667</c:v>
                </c:pt>
                <c:pt idx="333">
                  <c:v>30778</c:v>
                </c:pt>
                <c:pt idx="334">
                  <c:v>30960</c:v>
                </c:pt>
                <c:pt idx="335">
                  <c:v>30999</c:v>
                </c:pt>
                <c:pt idx="336">
                  <c:v>31170</c:v>
                </c:pt>
                <c:pt idx="337">
                  <c:v>31271</c:v>
                </c:pt>
                <c:pt idx="338">
                  <c:v>31376</c:v>
                </c:pt>
                <c:pt idx="339">
                  <c:v>31479</c:v>
                </c:pt>
                <c:pt idx="340">
                  <c:v>31605</c:v>
                </c:pt>
                <c:pt idx="342">
                  <c:v>31718</c:v>
                </c:pt>
                <c:pt idx="343">
                  <c:v>31844</c:v>
                </c:pt>
                <c:pt idx="344">
                  <c:v>32062</c:v>
                </c:pt>
                <c:pt idx="345">
                  <c:v>32185</c:v>
                </c:pt>
                <c:pt idx="346">
                  <c:v>32277</c:v>
                </c:pt>
                <c:pt idx="349">
                  <c:v>32319</c:v>
                </c:pt>
                <c:pt idx="350">
                  <c:v>32351</c:v>
                </c:pt>
                <c:pt idx="351">
                  <c:v>32369</c:v>
                </c:pt>
                <c:pt idx="352">
                  <c:v>32369</c:v>
                </c:pt>
                <c:pt idx="353">
                  <c:v>32587</c:v>
                </c:pt>
                <c:pt idx="354">
                  <c:v>32701</c:v>
                </c:pt>
                <c:pt idx="355">
                  <c:v>32724</c:v>
                </c:pt>
                <c:pt idx="356">
                  <c:v>32822</c:v>
                </c:pt>
                <c:pt idx="357">
                  <c:v>32927</c:v>
                </c:pt>
                <c:pt idx="358">
                  <c:v>32927</c:v>
                </c:pt>
                <c:pt idx="359">
                  <c:v>32965</c:v>
                </c:pt>
                <c:pt idx="360">
                  <c:v>33038</c:v>
                </c:pt>
                <c:pt idx="363">
                  <c:v>33064</c:v>
                </c:pt>
                <c:pt idx="364">
                  <c:v>33157</c:v>
                </c:pt>
                <c:pt idx="365">
                  <c:v>33191</c:v>
                </c:pt>
                <c:pt idx="366">
                  <c:v>33305</c:v>
                </c:pt>
                <c:pt idx="367">
                  <c:v>33342</c:v>
                </c:pt>
                <c:pt idx="368">
                  <c:v>33410</c:v>
                </c:pt>
                <c:pt idx="370">
                  <c:v>33511</c:v>
                </c:pt>
                <c:pt idx="371">
                  <c:v>33561</c:v>
                </c:pt>
                <c:pt idx="372">
                  <c:v>33576</c:v>
                </c:pt>
                <c:pt idx="373">
                  <c:v>33576</c:v>
                </c:pt>
                <c:pt idx="374">
                  <c:v>33626</c:v>
                </c:pt>
                <c:pt idx="375">
                  <c:v>33664</c:v>
                </c:pt>
                <c:pt idx="376">
                  <c:v>33695</c:v>
                </c:pt>
                <c:pt idx="377">
                  <c:v>33700</c:v>
                </c:pt>
                <c:pt idx="378">
                  <c:v>33745</c:v>
                </c:pt>
                <c:pt idx="379">
                  <c:v>33754</c:v>
                </c:pt>
                <c:pt idx="380">
                  <c:v>33788</c:v>
                </c:pt>
                <c:pt idx="381">
                  <c:v>33845</c:v>
                </c:pt>
                <c:pt idx="382">
                  <c:v>33954</c:v>
                </c:pt>
                <c:pt idx="383">
                  <c:v>34009</c:v>
                </c:pt>
                <c:pt idx="386">
                  <c:v>34105</c:v>
                </c:pt>
                <c:pt idx="390">
                  <c:v>34197</c:v>
                </c:pt>
                <c:pt idx="391">
                  <c:v>34324</c:v>
                </c:pt>
                <c:pt idx="392">
                  <c:v>34311</c:v>
                </c:pt>
                <c:pt idx="395">
                  <c:v>34401</c:v>
                </c:pt>
                <c:pt idx="398">
                  <c:v>34479</c:v>
                </c:pt>
                <c:pt idx="399">
                  <c:v>34715</c:v>
                </c:pt>
                <c:pt idx="400">
                  <c:v>34796</c:v>
                </c:pt>
                <c:pt idx="401">
                  <c:v>34887</c:v>
                </c:pt>
                <c:pt idx="402">
                  <c:v>34940</c:v>
                </c:pt>
                <c:pt idx="403">
                  <c:v>35077</c:v>
                </c:pt>
                <c:pt idx="404">
                  <c:v>35281</c:v>
                </c:pt>
                <c:pt idx="405">
                  <c:v>35383</c:v>
                </c:pt>
                <c:pt idx="406">
                  <c:v>35458</c:v>
                </c:pt>
                <c:pt idx="430">
                  <c:v>35526</c:v>
                </c:pt>
                <c:pt idx="458">
                  <c:v>35530</c:v>
                </c:pt>
                <c:pt idx="459">
                  <c:v>35588</c:v>
                </c:pt>
                <c:pt idx="489">
                  <c:v>35638</c:v>
                </c:pt>
                <c:pt idx="490">
                  <c:v>35658</c:v>
                </c:pt>
                <c:pt idx="493">
                  <c:v>35673</c:v>
                </c:pt>
                <c:pt idx="494">
                  <c:v>35696</c:v>
                </c:pt>
                <c:pt idx="495">
                  <c:v>35722</c:v>
                </c:pt>
                <c:pt idx="497">
                  <c:v>35809</c:v>
                </c:pt>
                <c:pt idx="498">
                  <c:v>35815</c:v>
                </c:pt>
                <c:pt idx="499">
                  <c:v>35850</c:v>
                </c:pt>
                <c:pt idx="500">
                  <c:v>35955</c:v>
                </c:pt>
                <c:pt idx="502">
                  <c:v>35963</c:v>
                </c:pt>
                <c:pt idx="504">
                  <c:v>36081</c:v>
                </c:pt>
                <c:pt idx="505">
                  <c:v>36164</c:v>
                </c:pt>
                <c:pt idx="506">
                  <c:v>36308</c:v>
                </c:pt>
                <c:pt idx="508">
                  <c:v>36382</c:v>
                </c:pt>
                <c:pt idx="513">
                  <c:v>36471</c:v>
                </c:pt>
                <c:pt idx="514">
                  <c:v>36621</c:v>
                </c:pt>
                <c:pt idx="515">
                  <c:v>36721</c:v>
                </c:pt>
                <c:pt idx="516">
                  <c:v>36744</c:v>
                </c:pt>
                <c:pt idx="517">
                  <c:v>36883</c:v>
                </c:pt>
                <c:pt idx="518">
                  <c:v>36897</c:v>
                </c:pt>
                <c:pt idx="520">
                  <c:v>36916</c:v>
                </c:pt>
                <c:pt idx="531">
                  <c:v>36926</c:v>
                </c:pt>
                <c:pt idx="532">
                  <c:v>36930</c:v>
                </c:pt>
                <c:pt idx="533">
                  <c:v>36934</c:v>
                </c:pt>
                <c:pt idx="534">
                  <c:v>37056</c:v>
                </c:pt>
                <c:pt idx="535">
                  <c:v>37164</c:v>
                </c:pt>
                <c:pt idx="536">
                  <c:v>37174</c:v>
                </c:pt>
                <c:pt idx="538">
                  <c:v>37231</c:v>
                </c:pt>
                <c:pt idx="539">
                  <c:v>37303</c:v>
                </c:pt>
                <c:pt idx="540">
                  <c:v>37376</c:v>
                </c:pt>
                <c:pt idx="541">
                  <c:v>37495</c:v>
                </c:pt>
                <c:pt idx="542">
                  <c:v>37623</c:v>
                </c:pt>
                <c:pt idx="545">
                  <c:v>37744</c:v>
                </c:pt>
                <c:pt idx="547">
                  <c:v>37970</c:v>
                </c:pt>
                <c:pt idx="550">
                  <c:v>37999</c:v>
                </c:pt>
                <c:pt idx="552">
                  <c:v>38113</c:v>
                </c:pt>
                <c:pt idx="553">
                  <c:v>38202</c:v>
                </c:pt>
                <c:pt idx="556">
                  <c:v>38282</c:v>
                </c:pt>
                <c:pt idx="557">
                  <c:v>38371</c:v>
                </c:pt>
                <c:pt idx="599">
                  <c:v>38417</c:v>
                </c:pt>
                <c:pt idx="601">
                  <c:v>38436</c:v>
                </c:pt>
                <c:pt idx="602">
                  <c:v>38459</c:v>
                </c:pt>
                <c:pt idx="604">
                  <c:v>38477</c:v>
                </c:pt>
                <c:pt idx="680">
                  <c:v>38497</c:v>
                </c:pt>
                <c:pt idx="681">
                  <c:v>38502</c:v>
                </c:pt>
                <c:pt idx="685">
                  <c:v>38541</c:v>
                </c:pt>
                <c:pt idx="686">
                  <c:v>38569</c:v>
                </c:pt>
                <c:pt idx="687">
                  <c:v>38669</c:v>
                </c:pt>
                <c:pt idx="689">
                  <c:v>38675</c:v>
                </c:pt>
                <c:pt idx="692">
                  <c:v>38725</c:v>
                </c:pt>
                <c:pt idx="693">
                  <c:v>38799</c:v>
                </c:pt>
                <c:pt idx="694">
                  <c:v>38849</c:v>
                </c:pt>
                <c:pt idx="696">
                  <c:v>38874</c:v>
                </c:pt>
                <c:pt idx="697">
                  <c:v>38944</c:v>
                </c:pt>
                <c:pt idx="699">
                  <c:v>39020</c:v>
                </c:pt>
                <c:pt idx="700">
                  <c:v>39120</c:v>
                </c:pt>
                <c:pt idx="701">
                  <c:v>39212</c:v>
                </c:pt>
                <c:pt idx="702">
                  <c:v>39254</c:v>
                </c:pt>
                <c:pt idx="703">
                  <c:v>39314</c:v>
                </c:pt>
                <c:pt idx="706">
                  <c:v>39417</c:v>
                </c:pt>
                <c:pt idx="707">
                  <c:v>39511</c:v>
                </c:pt>
                <c:pt idx="709">
                  <c:v>39564</c:v>
                </c:pt>
                <c:pt idx="710">
                  <c:v>39651</c:v>
                </c:pt>
                <c:pt idx="711">
                  <c:v>39663</c:v>
                </c:pt>
                <c:pt idx="713">
                  <c:v>39674</c:v>
                </c:pt>
                <c:pt idx="714">
                  <c:v>39774</c:v>
                </c:pt>
                <c:pt idx="715">
                  <c:v>39787</c:v>
                </c:pt>
                <c:pt idx="716">
                  <c:v>39832</c:v>
                </c:pt>
                <c:pt idx="717">
                  <c:v>39890</c:v>
                </c:pt>
                <c:pt idx="718">
                  <c:v>40390</c:v>
                </c:pt>
                <c:pt idx="720">
                  <c:v>40519</c:v>
                </c:pt>
                <c:pt idx="721">
                  <c:v>40512</c:v>
                </c:pt>
                <c:pt idx="722">
                  <c:v>40470</c:v>
                </c:pt>
                <c:pt idx="723">
                  <c:v>40738</c:v>
                </c:pt>
                <c:pt idx="727">
                  <c:v>40889</c:v>
                </c:pt>
                <c:pt idx="728">
                  <c:v>40683</c:v>
                </c:pt>
                <c:pt idx="729">
                  <c:v>40821</c:v>
                </c:pt>
                <c:pt idx="730">
                  <c:v>40846</c:v>
                </c:pt>
                <c:pt idx="746">
                  <c:v>40920</c:v>
                </c:pt>
                <c:pt idx="748">
                  <c:v>40952</c:v>
                </c:pt>
                <c:pt idx="755">
                  <c:v>41191</c:v>
                </c:pt>
                <c:pt idx="756">
                  <c:v>41381</c:v>
                </c:pt>
                <c:pt idx="757">
                  <c:v>41448</c:v>
                </c:pt>
                <c:pt idx="758">
                  <c:v>41565</c:v>
                </c:pt>
                <c:pt idx="759">
                  <c:v>41702</c:v>
                </c:pt>
                <c:pt idx="762">
                  <c:v>41725</c:v>
                </c:pt>
                <c:pt idx="764">
                  <c:v>41757</c:v>
                </c:pt>
                <c:pt idx="766">
                  <c:v>41767</c:v>
                </c:pt>
                <c:pt idx="771">
                  <c:v>41834</c:v>
                </c:pt>
                <c:pt idx="772">
                  <c:v>41954</c:v>
                </c:pt>
                <c:pt idx="773">
                  <c:v>42023</c:v>
                </c:pt>
                <c:pt idx="774">
                  <c:v>42101</c:v>
                </c:pt>
                <c:pt idx="776">
                  <c:v>42181</c:v>
                </c:pt>
                <c:pt idx="777">
                  <c:v>42320</c:v>
                </c:pt>
                <c:pt idx="778">
                  <c:v>42418</c:v>
                </c:pt>
                <c:pt idx="779">
                  <c:v>42559</c:v>
                </c:pt>
                <c:pt idx="780">
                  <c:v>42640</c:v>
                </c:pt>
                <c:pt idx="781">
                  <c:v>42839</c:v>
                </c:pt>
                <c:pt idx="782">
                  <c:v>43020</c:v>
                </c:pt>
                <c:pt idx="783">
                  <c:v>43078</c:v>
                </c:pt>
                <c:pt idx="786">
                  <c:v>43082</c:v>
                </c:pt>
                <c:pt idx="787">
                  <c:v>43125</c:v>
                </c:pt>
                <c:pt idx="789">
                  <c:v>43358</c:v>
                </c:pt>
                <c:pt idx="790">
                  <c:v>43392</c:v>
                </c:pt>
                <c:pt idx="791">
                  <c:v>43404</c:v>
                </c:pt>
                <c:pt idx="802">
                  <c:v>43441</c:v>
                </c:pt>
                <c:pt idx="804">
                  <c:v>43493</c:v>
                </c:pt>
                <c:pt idx="805">
                  <c:v>43582</c:v>
                </c:pt>
                <c:pt idx="806">
                  <c:v>43633</c:v>
                </c:pt>
                <c:pt idx="807">
                  <c:v>43688</c:v>
                </c:pt>
                <c:pt idx="808">
                  <c:v>43769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1A-9D4F-8657-CF791E06D6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89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5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279400</xdr:colOff>
      <xdr:row>892</xdr:row>
      <xdr:rowOff>12700</xdr:rowOff>
    </xdr:from>
    <xdr:to>
      <xdr:col>21</xdr:col>
      <xdr:colOff>76200</xdr:colOff>
      <xdr:row>937</xdr:row>
      <xdr:rowOff>88900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368300</xdr:colOff>
      <xdr:row>750</xdr:row>
      <xdr:rowOff>63500</xdr:rowOff>
    </xdr:from>
    <xdr:to>
      <xdr:col>21</xdr:col>
      <xdr:colOff>165100</xdr:colOff>
      <xdr:row>795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1CACBC6-31EE-0B4F-AE31-CE85F7B82F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0.07653</cdr:x>
      <cdr:y>0.01928</cdr:y>
    </cdr:from>
    <cdr:to>
      <cdr:x>0.26786</cdr:x>
      <cdr:y>0.94766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145850DE-34E6-DA46-92C4-C59799B86E61}"/>
            </a:ext>
          </a:extLst>
        </cdr:cNvPr>
        <cdr:cNvSpPr/>
      </cdr:nvSpPr>
      <cdr:spPr>
        <a:xfrm xmlns:a="http://schemas.openxmlformats.org/drawingml/2006/main">
          <a:off x="1143000" y="177800"/>
          <a:ext cx="28575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72D7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/>
        <a:lstStyle xmlns:a="http://schemas.openxmlformats.org/drawingml/2006/main"/>
        <a:p xmlns:a="http://schemas.openxmlformats.org/drawingml/2006/main">
          <a:r>
            <a:rPr lang="en-US" sz="2000">
              <a:solidFill>
                <a:schemeClr val="tx1"/>
              </a:solidFill>
            </a:rPr>
            <a:t>Ceri</a:t>
          </a:r>
        </a:p>
      </cdr:txBody>
    </cdr:sp>
  </cdr:relSizeAnchor>
  <cdr:relSizeAnchor xmlns:cdr="http://schemas.openxmlformats.org/drawingml/2006/chartDrawing">
    <cdr:from>
      <cdr:x>0.54082</cdr:x>
      <cdr:y>0.01928</cdr:y>
    </cdr:from>
    <cdr:to>
      <cdr:x>0.57313</cdr:x>
      <cdr:y>0.94904</cdr:y>
    </cdr:to>
    <cdr:sp macro="" textlink="">
      <cdr:nvSpPr>
        <cdr:cNvPr id="4" name="Rectangle 3">
          <a:extLst xmlns:a="http://schemas.openxmlformats.org/drawingml/2006/main">
            <a:ext uri="{FF2B5EF4-FFF2-40B4-BE49-F238E27FC236}">
              <a16:creationId xmlns:a16="http://schemas.microsoft.com/office/drawing/2014/main" id="{4ECD2EE6-1F6B-1D4F-9533-B3B63DCF64FB}"/>
            </a:ext>
          </a:extLst>
        </cdr:cNvPr>
        <cdr:cNvSpPr/>
      </cdr:nvSpPr>
      <cdr:spPr>
        <a:xfrm xmlns:a="http://schemas.openxmlformats.org/drawingml/2006/main">
          <a:off x="8077200" y="177800"/>
          <a:ext cx="482600" cy="8572500"/>
        </a:xfrm>
        <a:prstGeom xmlns:a="http://schemas.openxmlformats.org/drawingml/2006/main" prst="rect">
          <a:avLst/>
        </a:prstGeom>
        <a:solidFill xmlns:a="http://schemas.openxmlformats.org/drawingml/2006/main">
          <a:srgbClr val="9000D9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M</a:t>
          </a:r>
        </a:p>
      </cdr:txBody>
    </cdr:sp>
  </cdr:relSizeAnchor>
  <cdr:relSizeAnchor xmlns:cdr="http://schemas.openxmlformats.org/drawingml/2006/chartDrawing">
    <cdr:from>
      <cdr:x>0.59354</cdr:x>
      <cdr:y>0.01928</cdr:y>
    </cdr:from>
    <cdr:to>
      <cdr:x>0.93537</cdr:x>
      <cdr:y>0.94766</cdr:y>
    </cdr:to>
    <cdr:sp macro="" textlink="">
      <cdr:nvSpPr>
        <cdr:cNvPr id="6" name="Rectangle 5">
          <a:extLst xmlns:a="http://schemas.openxmlformats.org/drawingml/2006/main">
            <a:ext uri="{FF2B5EF4-FFF2-40B4-BE49-F238E27FC236}">
              <a16:creationId xmlns:a16="http://schemas.microsoft.com/office/drawing/2014/main" id="{3A669DAE-9030-554C-A6BA-15BE52B25F32}"/>
            </a:ext>
          </a:extLst>
        </cdr:cNvPr>
        <cdr:cNvSpPr/>
      </cdr:nvSpPr>
      <cdr:spPr>
        <a:xfrm xmlns:a="http://schemas.openxmlformats.org/drawingml/2006/main">
          <a:off x="8864600" y="177800"/>
          <a:ext cx="5105400" cy="8559800"/>
        </a:xfrm>
        <a:prstGeom xmlns:a="http://schemas.openxmlformats.org/drawingml/2006/main" prst="rect">
          <a:avLst/>
        </a:prstGeom>
        <a:solidFill xmlns:a="http://schemas.openxmlformats.org/drawingml/2006/main">
          <a:srgbClr val="00D52C">
            <a:alpha val="25098"/>
          </a:srgbClr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/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en-US" sz="2000">
              <a:solidFill>
                <a:schemeClr val="tx1"/>
              </a:solidFill>
            </a:rPr>
            <a:t>Jess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26" Type="http://schemas.openxmlformats.org/officeDocument/2006/relationships/hyperlink" Target="tel:01144%201492%20864027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5" Type="http://schemas.openxmlformats.org/officeDocument/2006/relationships/hyperlink" Target="tel:(607)%20379-6072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hyperlink" Target="tel:(620)%20401-9008" TargetMode="Externa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28" Type="http://schemas.openxmlformats.org/officeDocument/2006/relationships/drawing" Target="../drawings/drawing1.xm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Relationship Id="rId27" Type="http://schemas.openxmlformats.org/officeDocument/2006/relationships/hyperlink" Target="tel:607-727-374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919"/>
  <sheetViews>
    <sheetView tabSelected="1" topLeftCell="A892" workbookViewId="0">
      <selection activeCell="B898" sqref="B898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4.1640625" style="2" bestFit="1" customWidth="1"/>
    <col min="21" max="21" width="13.6640625" customWidth="1"/>
    <col min="22" max="22" width="11.1640625" bestFit="1" customWidth="1"/>
    <col min="23" max="23" width="12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3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>
        <f>V252*7/6</f>
        <v>100.33333333333333</v>
      </c>
      <c r="X253" s="9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>
        <f>V252*30</f>
        <v>2580</v>
      </c>
      <c r="X254" s="9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0"/>
      <c r="W255" s="11">
        <f>V252*365</f>
        <v>31390</v>
      </c>
      <c r="X255" s="12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42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89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B327">
        <v>29675</v>
      </c>
      <c r="C327">
        <f t="shared" si="16"/>
        <v>137</v>
      </c>
      <c r="J327">
        <f>2*J326*1.06</f>
        <v>114.90400000000001</v>
      </c>
    </row>
    <row r="328" spans="1:11" x14ac:dyDescent="0.2">
      <c r="A328" s="1">
        <f t="shared" si="17"/>
        <v>44394</v>
      </c>
      <c r="B328">
        <v>29815</v>
      </c>
      <c r="C328">
        <f t="shared" si="16"/>
        <v>140</v>
      </c>
      <c r="J328">
        <f>50*3</f>
        <v>150</v>
      </c>
    </row>
    <row r="329" spans="1:11" x14ac:dyDescent="0.2">
      <c r="A329" s="1">
        <f t="shared" si="17"/>
        <v>44395</v>
      </c>
      <c r="B329">
        <v>29928</v>
      </c>
      <c r="C329">
        <f t="shared" si="16"/>
        <v>113</v>
      </c>
      <c r="D329">
        <f>SUM(C323:C329)</f>
        <v>771</v>
      </c>
      <c r="J329">
        <f>J327+J328</f>
        <v>264.904</v>
      </c>
    </row>
    <row r="330" spans="1:11" x14ac:dyDescent="0.2">
      <c r="A330" s="1">
        <f t="shared" si="17"/>
        <v>44396</v>
      </c>
      <c r="B330">
        <v>30085</v>
      </c>
      <c r="C330">
        <f t="shared" si="16"/>
        <v>157</v>
      </c>
    </row>
    <row r="331" spans="1:11" x14ac:dyDescent="0.2">
      <c r="A331" s="1">
        <f t="shared" si="17"/>
        <v>44397</v>
      </c>
      <c r="B331">
        <v>30246</v>
      </c>
      <c r="C331">
        <f t="shared" si="16"/>
        <v>161</v>
      </c>
    </row>
    <row r="332" spans="1:11" x14ac:dyDescent="0.2">
      <c r="A332" s="1">
        <f t="shared" si="17"/>
        <v>44398</v>
      </c>
      <c r="B332">
        <f>B331</f>
        <v>30246</v>
      </c>
      <c r="C332">
        <f t="shared" si="16"/>
        <v>0</v>
      </c>
    </row>
    <row r="333" spans="1:11" x14ac:dyDescent="0.2">
      <c r="A333" s="1">
        <f t="shared" si="17"/>
        <v>44399</v>
      </c>
      <c r="B333">
        <v>30437</v>
      </c>
      <c r="C333">
        <f t="shared" si="16"/>
        <v>191</v>
      </c>
    </row>
    <row r="334" spans="1:11" x14ac:dyDescent="0.2">
      <c r="A334" s="1">
        <f t="shared" si="17"/>
        <v>44400</v>
      </c>
      <c r="B334">
        <v>30667</v>
      </c>
      <c r="C334">
        <f t="shared" si="16"/>
        <v>230</v>
      </c>
    </row>
    <row r="335" spans="1:11" x14ac:dyDescent="0.2">
      <c r="A335" s="1">
        <f t="shared" si="17"/>
        <v>44401</v>
      </c>
      <c r="B335">
        <v>30778</v>
      </c>
      <c r="C335">
        <f t="shared" si="16"/>
        <v>111</v>
      </c>
      <c r="E335">
        <f>1465*12</f>
        <v>17580</v>
      </c>
    </row>
    <row r="336" spans="1:11" x14ac:dyDescent="0.2">
      <c r="A336" s="1">
        <f t="shared" si="17"/>
        <v>44402</v>
      </c>
      <c r="B336">
        <v>30960</v>
      </c>
      <c r="C336">
        <f t="shared" si="16"/>
        <v>182</v>
      </c>
      <c r="D336">
        <f>SUM(C330:C336)</f>
        <v>1032</v>
      </c>
    </row>
    <row r="337" spans="1:12" x14ac:dyDescent="0.2">
      <c r="A337" s="1">
        <f t="shared" si="17"/>
        <v>44403</v>
      </c>
      <c r="B337">
        <v>30999</v>
      </c>
      <c r="C337">
        <f t="shared" si="16"/>
        <v>39</v>
      </c>
    </row>
    <row r="338" spans="1:12" x14ac:dyDescent="0.2">
      <c r="A338" s="1">
        <f t="shared" si="17"/>
        <v>44404</v>
      </c>
      <c r="B338">
        <v>31170</v>
      </c>
      <c r="C338">
        <f t="shared" si="16"/>
        <v>171</v>
      </c>
    </row>
    <row r="339" spans="1:12" x14ac:dyDescent="0.2">
      <c r="A339" s="1">
        <f t="shared" si="17"/>
        <v>44405</v>
      </c>
      <c r="B339">
        <v>31271</v>
      </c>
      <c r="C339">
        <f t="shared" si="16"/>
        <v>101</v>
      </c>
    </row>
    <row r="340" spans="1:12" x14ac:dyDescent="0.2">
      <c r="A340" s="1">
        <f t="shared" si="17"/>
        <v>44406</v>
      </c>
      <c r="B340">
        <v>31376</v>
      </c>
      <c r="C340">
        <f t="shared" si="16"/>
        <v>105</v>
      </c>
    </row>
    <row r="341" spans="1:12" x14ac:dyDescent="0.2">
      <c r="A341" s="1">
        <f t="shared" si="17"/>
        <v>44407</v>
      </c>
      <c r="B341">
        <v>31479</v>
      </c>
      <c r="C341">
        <f t="shared" si="16"/>
        <v>103</v>
      </c>
    </row>
    <row r="342" spans="1:12" x14ac:dyDescent="0.2">
      <c r="A342" s="1">
        <f t="shared" si="17"/>
        <v>44408</v>
      </c>
      <c r="B342">
        <v>31605</v>
      </c>
      <c r="C342">
        <f t="shared" si="16"/>
        <v>126</v>
      </c>
    </row>
    <row r="343" spans="1:12" x14ac:dyDescent="0.2">
      <c r="A343" s="1">
        <f t="shared" si="17"/>
        <v>44409</v>
      </c>
      <c r="D343">
        <f>SUM(C337:C343)</f>
        <v>645</v>
      </c>
    </row>
    <row r="344" spans="1:12" x14ac:dyDescent="0.2">
      <c r="A344" s="1">
        <f t="shared" si="17"/>
        <v>44410</v>
      </c>
      <c r="B344">
        <v>31718</v>
      </c>
      <c r="C344">
        <f>B344-B342</f>
        <v>113</v>
      </c>
    </row>
    <row r="345" spans="1:12" x14ac:dyDescent="0.2">
      <c r="A345" s="1">
        <f t="shared" si="17"/>
        <v>44411</v>
      </c>
      <c r="B345">
        <v>31844</v>
      </c>
      <c r="C345">
        <f>B345-B344</f>
        <v>126</v>
      </c>
    </row>
    <row r="346" spans="1:12" x14ac:dyDescent="0.2">
      <c r="A346" s="1">
        <f t="shared" si="17"/>
        <v>44412</v>
      </c>
      <c r="B346">
        <v>32062</v>
      </c>
      <c r="C346">
        <f>B346-B345</f>
        <v>218</v>
      </c>
    </row>
    <row r="347" spans="1:12" x14ac:dyDescent="0.2">
      <c r="A347" s="1">
        <f t="shared" si="17"/>
        <v>44413</v>
      </c>
      <c r="B347">
        <v>32185</v>
      </c>
      <c r="C347">
        <f>B347-B346</f>
        <v>123</v>
      </c>
    </row>
    <row r="348" spans="1:12" x14ac:dyDescent="0.2">
      <c r="A348" s="1">
        <f t="shared" si="17"/>
        <v>44414</v>
      </c>
      <c r="B348">
        <v>32277</v>
      </c>
      <c r="C348">
        <f>B348-B347</f>
        <v>92</v>
      </c>
    </row>
    <row r="349" spans="1:12" x14ac:dyDescent="0.2">
      <c r="A349" s="1">
        <f t="shared" si="17"/>
        <v>44415</v>
      </c>
    </row>
    <row r="350" spans="1:12" x14ac:dyDescent="0.2">
      <c r="A350" s="1">
        <f t="shared" si="17"/>
        <v>44416</v>
      </c>
      <c r="D350">
        <f>SUM(C344:C350)</f>
        <v>672</v>
      </c>
    </row>
    <row r="351" spans="1:12" x14ac:dyDescent="0.2">
      <c r="A351" s="1">
        <f t="shared" si="17"/>
        <v>44417</v>
      </c>
      <c r="B351">
        <v>32319</v>
      </c>
      <c r="C351">
        <f>B351-B348</f>
        <v>42</v>
      </c>
      <c r="I351">
        <f>813.5</f>
        <v>813.5</v>
      </c>
      <c r="K351">
        <f>356.94</f>
        <v>356.94</v>
      </c>
    </row>
    <row r="352" spans="1:12" x14ac:dyDescent="0.2">
      <c r="A352" s="1">
        <f t="shared" si="17"/>
        <v>44418</v>
      </c>
      <c r="B352">
        <v>32351</v>
      </c>
      <c r="C352">
        <f t="shared" ref="C352:C362" si="18">B352-B351</f>
        <v>32</v>
      </c>
      <c r="I352">
        <f>I351*0.03</f>
        <v>24.404999999999998</v>
      </c>
      <c r="K352">
        <f>K351*0.03</f>
        <v>10.7082</v>
      </c>
      <c r="L352">
        <f>K351+K352</f>
        <v>367.64819999999997</v>
      </c>
    </row>
    <row r="353" spans="1:18" x14ac:dyDescent="0.2">
      <c r="A353" s="1">
        <f t="shared" si="17"/>
        <v>44419</v>
      </c>
      <c r="B353">
        <v>32369</v>
      </c>
      <c r="C353">
        <f t="shared" si="18"/>
        <v>18</v>
      </c>
    </row>
    <row r="354" spans="1:18" x14ac:dyDescent="0.2">
      <c r="A354" s="1">
        <f t="shared" si="17"/>
        <v>44420</v>
      </c>
      <c r="B354">
        <f>B353</f>
        <v>32369</v>
      </c>
      <c r="C354">
        <f t="shared" si="18"/>
        <v>0</v>
      </c>
    </row>
    <row r="355" spans="1:18" x14ac:dyDescent="0.2">
      <c r="A355" s="1">
        <f t="shared" si="17"/>
        <v>44421</v>
      </c>
      <c r="B355">
        <v>32587</v>
      </c>
      <c r="C355">
        <f t="shared" si="18"/>
        <v>218</v>
      </c>
    </row>
    <row r="356" spans="1:18" x14ac:dyDescent="0.2">
      <c r="A356" s="1">
        <f t="shared" si="17"/>
        <v>44422</v>
      </c>
      <c r="B356">
        <v>32701</v>
      </c>
      <c r="C356">
        <f t="shared" si="18"/>
        <v>114</v>
      </c>
      <c r="G356">
        <v>5.58</v>
      </c>
      <c r="H356" s="14">
        <f>G356/G358*1000</f>
        <v>10333.333333333332</v>
      </c>
      <c r="I356">
        <f>H356/1760/3</f>
        <v>1.9570707070707067</v>
      </c>
      <c r="N356" s="4" t="s">
        <v>57</v>
      </c>
    </row>
    <row r="357" spans="1:18" x14ac:dyDescent="0.2">
      <c r="A357" s="1">
        <f t="shared" si="17"/>
        <v>44423</v>
      </c>
      <c r="B357">
        <v>32724</v>
      </c>
      <c r="C357">
        <f t="shared" si="18"/>
        <v>23</v>
      </c>
      <c r="D357">
        <f>SUM(C351:C357)</f>
        <v>447</v>
      </c>
      <c r="G357">
        <v>6.34</v>
      </c>
      <c r="H357" s="14">
        <f>G357/G358*1000</f>
        <v>11740.740740740741</v>
      </c>
      <c r="I357">
        <f>H357/1760/3</f>
        <v>2.2236251402918072</v>
      </c>
      <c r="J357">
        <f>I356*I357</f>
        <v>4.3517916255710869</v>
      </c>
      <c r="K357" t="s">
        <v>55</v>
      </c>
    </row>
    <row r="358" spans="1:18" x14ac:dyDescent="0.2">
      <c r="A358" s="1">
        <f t="shared" si="17"/>
        <v>44424</v>
      </c>
      <c r="B358">
        <v>32822</v>
      </c>
      <c r="C358">
        <f t="shared" si="18"/>
        <v>98</v>
      </c>
      <c r="G358">
        <v>0.54</v>
      </c>
      <c r="J358">
        <f>J357*640</f>
        <v>2785.1466403654958</v>
      </c>
      <c r="K358" t="s">
        <v>56</v>
      </c>
      <c r="N358" s="4" t="s">
        <v>58</v>
      </c>
    </row>
    <row r="359" spans="1:18" x14ac:dyDescent="0.2">
      <c r="A359" s="1">
        <f t="shared" si="17"/>
        <v>44425</v>
      </c>
      <c r="B359">
        <v>32927</v>
      </c>
      <c r="C359">
        <f t="shared" si="18"/>
        <v>105</v>
      </c>
    </row>
    <row r="360" spans="1:18" x14ac:dyDescent="0.2">
      <c r="A360" s="1">
        <f t="shared" si="17"/>
        <v>44426</v>
      </c>
      <c r="B360">
        <f>B359</f>
        <v>32927</v>
      </c>
      <c r="C360">
        <f t="shared" si="18"/>
        <v>0</v>
      </c>
      <c r="R360">
        <f>10381.9</f>
        <v>10381.9</v>
      </c>
    </row>
    <row r="361" spans="1:18" x14ac:dyDescent="0.2">
      <c r="A361" s="1">
        <f t="shared" si="17"/>
        <v>44427</v>
      </c>
      <c r="B361">
        <v>32965</v>
      </c>
      <c r="C361">
        <f t="shared" si="18"/>
        <v>38</v>
      </c>
      <c r="H361" s="14">
        <f>1000000/22000</f>
        <v>45.454545454545453</v>
      </c>
      <c r="R361">
        <f>R360/2</f>
        <v>5190.95</v>
      </c>
    </row>
    <row r="362" spans="1:18" x14ac:dyDescent="0.2">
      <c r="A362" s="1">
        <f t="shared" si="17"/>
        <v>44428</v>
      </c>
      <c r="B362">
        <v>33038</v>
      </c>
      <c r="C362">
        <f t="shared" si="18"/>
        <v>73</v>
      </c>
      <c r="H362" s="15"/>
      <c r="J362">
        <f>75*12*4</f>
        <v>3600</v>
      </c>
      <c r="L362">
        <f>1247-955</f>
        <v>292</v>
      </c>
    </row>
    <row r="363" spans="1:18" x14ac:dyDescent="0.2">
      <c r="A363" s="1">
        <f t="shared" si="17"/>
        <v>44429</v>
      </c>
      <c r="H363" s="15">
        <f>22*1300*12</f>
        <v>343200</v>
      </c>
      <c r="L363">
        <f>L362*2.5</f>
        <v>730</v>
      </c>
      <c r="O363">
        <f>55*40</f>
        <v>2200</v>
      </c>
    </row>
    <row r="364" spans="1:18" x14ac:dyDescent="0.2">
      <c r="A364" s="1">
        <f t="shared" si="17"/>
        <v>44430</v>
      </c>
      <c r="D364">
        <f>SUM(C358:C364)</f>
        <v>314</v>
      </c>
      <c r="H364" s="15">
        <f>H363*8</f>
        <v>2745600</v>
      </c>
      <c r="L364">
        <f>1192-L363</f>
        <v>462</v>
      </c>
      <c r="O364">
        <f>O363*0.75/36</f>
        <v>45.833333333333336</v>
      </c>
    </row>
    <row r="365" spans="1:18" x14ac:dyDescent="0.2">
      <c r="A365" s="1">
        <f t="shared" si="17"/>
        <v>44431</v>
      </c>
      <c r="B365">
        <v>33064</v>
      </c>
      <c r="C365">
        <f>B365-B362</f>
        <v>26</v>
      </c>
      <c r="H365" s="15"/>
    </row>
    <row r="366" spans="1:18" x14ac:dyDescent="0.2">
      <c r="A366" s="1">
        <f t="shared" si="17"/>
        <v>44432</v>
      </c>
      <c r="B366">
        <v>33157</v>
      </c>
      <c r="C366">
        <f>B366-B365</f>
        <v>93</v>
      </c>
      <c r="H366" s="15">
        <f>22000*50</f>
        <v>1100000</v>
      </c>
      <c r="N366">
        <v>1190</v>
      </c>
    </row>
    <row r="367" spans="1:18" x14ac:dyDescent="0.2">
      <c r="A367" s="1">
        <f t="shared" si="17"/>
        <v>44433</v>
      </c>
      <c r="B367">
        <v>33191</v>
      </c>
      <c r="C367">
        <f>B367-B366</f>
        <v>34</v>
      </c>
      <c r="H367" s="15"/>
      <c r="N367">
        <v>300</v>
      </c>
    </row>
    <row r="368" spans="1:18" x14ac:dyDescent="0.2">
      <c r="A368" s="1">
        <f t="shared" si="17"/>
        <v>44434</v>
      </c>
      <c r="B368">
        <v>33305</v>
      </c>
      <c r="C368">
        <f>B368-B367</f>
        <v>114</v>
      </c>
      <c r="H368" s="15"/>
      <c r="K368">
        <f>1325*3</f>
        <v>3975</v>
      </c>
      <c r="N368">
        <v>91.61</v>
      </c>
    </row>
    <row r="369" spans="1:15" x14ac:dyDescent="0.2">
      <c r="A369" s="1">
        <f t="shared" si="17"/>
        <v>44435</v>
      </c>
      <c r="B369">
        <v>33342</v>
      </c>
      <c r="C369">
        <f>B369-B368</f>
        <v>37</v>
      </c>
      <c r="K369">
        <f>1325/3000</f>
        <v>0.44166666666666665</v>
      </c>
      <c r="N369">
        <f>N366-N367-N368</f>
        <v>798.39</v>
      </c>
    </row>
    <row r="370" spans="1:15" x14ac:dyDescent="0.2">
      <c r="A370" s="1">
        <f t="shared" si="17"/>
        <v>44436</v>
      </c>
      <c r="B370">
        <v>33410</v>
      </c>
      <c r="C370">
        <f>B370-B369</f>
        <v>68</v>
      </c>
    </row>
    <row r="371" spans="1:15" x14ac:dyDescent="0.2">
      <c r="A371" s="1">
        <f t="shared" si="17"/>
        <v>44437</v>
      </c>
      <c r="D371">
        <f>SUM(C365:C371)</f>
        <v>372</v>
      </c>
    </row>
    <row r="372" spans="1:15" x14ac:dyDescent="0.2">
      <c r="A372" s="1">
        <f t="shared" si="17"/>
        <v>44438</v>
      </c>
      <c r="B372">
        <v>33511</v>
      </c>
      <c r="C372">
        <f>B372-B370</f>
        <v>101</v>
      </c>
    </row>
    <row r="373" spans="1:15" x14ac:dyDescent="0.2">
      <c r="A373" s="1">
        <f t="shared" si="17"/>
        <v>44439</v>
      </c>
      <c r="B373">
        <v>33561</v>
      </c>
      <c r="C373">
        <f t="shared" ref="C373:C385" si="19">B373-B372</f>
        <v>50</v>
      </c>
    </row>
    <row r="374" spans="1:15" x14ac:dyDescent="0.2">
      <c r="A374" s="1">
        <f t="shared" si="17"/>
        <v>44440</v>
      </c>
      <c r="B374">
        <v>33576</v>
      </c>
      <c r="C374">
        <f t="shared" si="19"/>
        <v>15</v>
      </c>
    </row>
    <row r="375" spans="1:15" x14ac:dyDescent="0.2">
      <c r="A375" s="1">
        <f t="shared" si="17"/>
        <v>44441</v>
      </c>
      <c r="B375">
        <v>33576</v>
      </c>
      <c r="C375">
        <f t="shared" si="19"/>
        <v>0</v>
      </c>
    </row>
    <row r="376" spans="1:15" x14ac:dyDescent="0.2">
      <c r="A376" s="1">
        <f t="shared" si="17"/>
        <v>44442</v>
      </c>
      <c r="B376">
        <v>33626</v>
      </c>
      <c r="C376">
        <f t="shared" si="19"/>
        <v>50</v>
      </c>
    </row>
    <row r="377" spans="1:15" x14ac:dyDescent="0.2">
      <c r="A377" s="1">
        <f t="shared" si="17"/>
        <v>44443</v>
      </c>
      <c r="B377">
        <v>33664</v>
      </c>
      <c r="C377">
        <f t="shared" si="19"/>
        <v>38</v>
      </c>
    </row>
    <row r="378" spans="1:15" x14ac:dyDescent="0.2">
      <c r="A378" s="1">
        <f t="shared" si="17"/>
        <v>44444</v>
      </c>
      <c r="B378">
        <v>33695</v>
      </c>
      <c r="C378">
        <f t="shared" si="19"/>
        <v>31</v>
      </c>
      <c r="D378">
        <f>SUM(C372:C378)</f>
        <v>285</v>
      </c>
    </row>
    <row r="379" spans="1:15" x14ac:dyDescent="0.2">
      <c r="A379" s="1">
        <f t="shared" si="17"/>
        <v>44445</v>
      </c>
      <c r="B379">
        <v>33700</v>
      </c>
      <c r="C379">
        <f t="shared" si="19"/>
        <v>5</v>
      </c>
      <c r="O379">
        <f>1120-988-60</f>
        <v>72</v>
      </c>
    </row>
    <row r="380" spans="1:15" x14ac:dyDescent="0.2">
      <c r="A380" s="1">
        <f t="shared" si="17"/>
        <v>44446</v>
      </c>
      <c r="B380">
        <v>33745</v>
      </c>
      <c r="C380">
        <f t="shared" si="19"/>
        <v>45</v>
      </c>
    </row>
    <row r="381" spans="1:15" x14ac:dyDescent="0.2">
      <c r="A381" s="1">
        <f t="shared" si="17"/>
        <v>44447</v>
      </c>
      <c r="B381">
        <v>33754</v>
      </c>
      <c r="C381">
        <f t="shared" si="19"/>
        <v>9</v>
      </c>
    </row>
    <row r="382" spans="1:15" x14ac:dyDescent="0.2">
      <c r="A382" s="1">
        <f t="shared" si="17"/>
        <v>44448</v>
      </c>
      <c r="B382">
        <v>33788</v>
      </c>
      <c r="C382">
        <f t="shared" si="19"/>
        <v>34</v>
      </c>
    </row>
    <row r="383" spans="1:15" x14ac:dyDescent="0.2">
      <c r="A383" s="1">
        <f t="shared" si="17"/>
        <v>44449</v>
      </c>
      <c r="B383">
        <v>33845</v>
      </c>
      <c r="C383">
        <f t="shared" si="19"/>
        <v>57</v>
      </c>
    </row>
    <row r="384" spans="1:15" x14ac:dyDescent="0.2">
      <c r="A384" s="1">
        <f t="shared" si="17"/>
        <v>44450</v>
      </c>
      <c r="B384">
        <v>33954</v>
      </c>
      <c r="C384">
        <f t="shared" si="19"/>
        <v>109</v>
      </c>
    </row>
    <row r="385" spans="1:14" x14ac:dyDescent="0.2">
      <c r="A385" s="1">
        <f t="shared" si="17"/>
        <v>44451</v>
      </c>
      <c r="B385">
        <v>34009</v>
      </c>
      <c r="C385">
        <f t="shared" si="19"/>
        <v>55</v>
      </c>
    </row>
    <row r="386" spans="1:14" x14ac:dyDescent="0.2">
      <c r="A386" s="1">
        <f t="shared" si="17"/>
        <v>44452</v>
      </c>
    </row>
    <row r="387" spans="1:14" x14ac:dyDescent="0.2">
      <c r="A387" s="1">
        <f t="shared" si="17"/>
        <v>44453</v>
      </c>
    </row>
    <row r="388" spans="1:14" x14ac:dyDescent="0.2">
      <c r="A388" s="1">
        <f t="shared" si="17"/>
        <v>44454</v>
      </c>
      <c r="B388">
        <v>34105</v>
      </c>
      <c r="C388">
        <f>B388-B385</f>
        <v>96</v>
      </c>
    </row>
    <row r="389" spans="1:14" x14ac:dyDescent="0.2">
      <c r="A389" s="1">
        <f t="shared" si="17"/>
        <v>44455</v>
      </c>
    </row>
    <row r="390" spans="1:14" x14ac:dyDescent="0.2">
      <c r="A390" s="1">
        <f t="shared" ref="A390:A453" si="20">A389+1</f>
        <v>44456</v>
      </c>
    </row>
    <row r="391" spans="1:14" x14ac:dyDescent="0.2">
      <c r="A391" s="1">
        <f t="shared" si="20"/>
        <v>44457</v>
      </c>
      <c r="L391" s="16">
        <v>369000</v>
      </c>
    </row>
    <row r="392" spans="1:14" x14ac:dyDescent="0.2">
      <c r="A392" s="1">
        <f t="shared" si="20"/>
        <v>44458</v>
      </c>
      <c r="B392">
        <v>34197</v>
      </c>
      <c r="C392">
        <f>B392-B388</f>
        <v>92</v>
      </c>
      <c r="L392">
        <v>700</v>
      </c>
      <c r="N392">
        <f>(L392+L393+L394+L395)*12</f>
        <v>40800</v>
      </c>
    </row>
    <row r="393" spans="1:14" x14ac:dyDescent="0.2">
      <c r="A393" s="1">
        <f t="shared" si="20"/>
        <v>44459</v>
      </c>
      <c r="B393">
        <v>34324</v>
      </c>
      <c r="C393">
        <f>B393-B392</f>
        <v>127</v>
      </c>
      <c r="L393">
        <v>700</v>
      </c>
      <c r="N393">
        <f>L391/N392</f>
        <v>9.0441176470588243</v>
      </c>
    </row>
    <row r="394" spans="1:14" x14ac:dyDescent="0.2">
      <c r="A394" s="1">
        <f t="shared" si="20"/>
        <v>44460</v>
      </c>
      <c r="B394">
        <v>34311</v>
      </c>
      <c r="C394">
        <f>B394-B393</f>
        <v>-13</v>
      </c>
      <c r="L394">
        <v>1200</v>
      </c>
    </row>
    <row r="395" spans="1:14" x14ac:dyDescent="0.2">
      <c r="A395" s="1">
        <f t="shared" si="20"/>
        <v>44461</v>
      </c>
      <c r="L395">
        <v>800</v>
      </c>
    </row>
    <row r="396" spans="1:14" x14ac:dyDescent="0.2">
      <c r="A396" s="1">
        <f t="shared" si="20"/>
        <v>44462</v>
      </c>
      <c r="L396" s="4" t="s">
        <v>61</v>
      </c>
    </row>
    <row r="397" spans="1:14" x14ac:dyDescent="0.2">
      <c r="A397" s="1">
        <f t="shared" si="20"/>
        <v>44463</v>
      </c>
      <c r="B397">
        <v>34401</v>
      </c>
      <c r="C397">
        <f>B397-B394</f>
        <v>90</v>
      </c>
      <c r="L397" t="s">
        <v>60</v>
      </c>
    </row>
    <row r="398" spans="1:14" x14ac:dyDescent="0.2">
      <c r="A398" s="1">
        <f t="shared" si="20"/>
        <v>44464</v>
      </c>
    </row>
    <row r="399" spans="1:14" x14ac:dyDescent="0.2">
      <c r="A399" s="1">
        <f t="shared" si="20"/>
        <v>44465</v>
      </c>
    </row>
    <row r="400" spans="1:14" x14ac:dyDescent="0.2">
      <c r="A400" s="1">
        <f t="shared" si="20"/>
        <v>44466</v>
      </c>
      <c r="B400">
        <v>34479</v>
      </c>
      <c r="C400">
        <f>B400-B397</f>
        <v>78</v>
      </c>
    </row>
    <row r="401" spans="1:8" x14ac:dyDescent="0.2">
      <c r="A401" s="1">
        <f t="shared" si="20"/>
        <v>44467</v>
      </c>
      <c r="B401">
        <v>34715</v>
      </c>
      <c r="C401">
        <f t="shared" ref="C401:C408" si="21">B401-B400</f>
        <v>236</v>
      </c>
    </row>
    <row r="402" spans="1:8" x14ac:dyDescent="0.2">
      <c r="A402" s="1">
        <f t="shared" si="20"/>
        <v>44468</v>
      </c>
      <c r="B402">
        <v>34796</v>
      </c>
      <c r="C402">
        <f t="shared" si="21"/>
        <v>81</v>
      </c>
    </row>
    <row r="403" spans="1:8" x14ac:dyDescent="0.2">
      <c r="A403" s="1">
        <f t="shared" si="20"/>
        <v>44469</v>
      </c>
      <c r="B403">
        <v>34887</v>
      </c>
      <c r="C403">
        <f t="shared" si="21"/>
        <v>91</v>
      </c>
    </row>
    <row r="404" spans="1:8" x14ac:dyDescent="0.2">
      <c r="A404" s="1">
        <f t="shared" si="20"/>
        <v>44470</v>
      </c>
      <c r="B404">
        <v>34940</v>
      </c>
      <c r="C404">
        <f t="shared" si="21"/>
        <v>53</v>
      </c>
    </row>
    <row r="405" spans="1:8" x14ac:dyDescent="0.2">
      <c r="A405" s="1">
        <f t="shared" si="20"/>
        <v>44471</v>
      </c>
      <c r="B405">
        <v>35077</v>
      </c>
      <c r="C405">
        <f t="shared" si="21"/>
        <v>137</v>
      </c>
    </row>
    <row r="406" spans="1:8" x14ac:dyDescent="0.2">
      <c r="A406" s="1">
        <f t="shared" si="20"/>
        <v>44472</v>
      </c>
      <c r="B406">
        <v>35281</v>
      </c>
      <c r="C406">
        <f t="shared" si="21"/>
        <v>204</v>
      </c>
    </row>
    <row r="407" spans="1:8" x14ac:dyDescent="0.2">
      <c r="A407" s="1">
        <f t="shared" si="20"/>
        <v>44473</v>
      </c>
      <c r="B407">
        <v>35383</v>
      </c>
      <c r="C407">
        <f t="shared" si="21"/>
        <v>102</v>
      </c>
    </row>
    <row r="408" spans="1:8" x14ac:dyDescent="0.2">
      <c r="A408" s="1">
        <f t="shared" si="20"/>
        <v>44474</v>
      </c>
      <c r="B408">
        <v>35458</v>
      </c>
      <c r="C408">
        <f t="shared" si="21"/>
        <v>75</v>
      </c>
    </row>
    <row r="409" spans="1:8" x14ac:dyDescent="0.2">
      <c r="A409" s="1">
        <f t="shared" si="20"/>
        <v>44475</v>
      </c>
    </row>
    <row r="410" spans="1:8" x14ac:dyDescent="0.2">
      <c r="A410" s="1">
        <f t="shared" si="20"/>
        <v>44476</v>
      </c>
    </row>
    <row r="411" spans="1:8" x14ac:dyDescent="0.2">
      <c r="A411" s="1">
        <f t="shared" si="20"/>
        <v>44477</v>
      </c>
    </row>
    <row r="412" spans="1:8" x14ac:dyDescent="0.2">
      <c r="A412" s="1">
        <f t="shared" si="20"/>
        <v>44478</v>
      </c>
    </row>
    <row r="413" spans="1:8" x14ac:dyDescent="0.2">
      <c r="A413" s="1">
        <f t="shared" si="20"/>
        <v>44479</v>
      </c>
    </row>
    <row r="414" spans="1:8" x14ac:dyDescent="0.2">
      <c r="A414" s="1">
        <f t="shared" si="20"/>
        <v>44480</v>
      </c>
    </row>
    <row r="415" spans="1:8" x14ac:dyDescent="0.2">
      <c r="A415" s="1">
        <f t="shared" si="20"/>
        <v>44481</v>
      </c>
      <c r="H415" s="14">
        <f>37.9</f>
        <v>37.9</v>
      </c>
    </row>
    <row r="416" spans="1:8" x14ac:dyDescent="0.2">
      <c r="A416" s="1">
        <f t="shared" si="20"/>
        <v>44482</v>
      </c>
      <c r="H416" s="14">
        <v>655</v>
      </c>
    </row>
    <row r="417" spans="1:15" x14ac:dyDescent="0.2">
      <c r="A417" s="1">
        <f t="shared" si="20"/>
        <v>44483</v>
      </c>
      <c r="F417">
        <f>0.5%*206000</f>
        <v>1030</v>
      </c>
      <c r="H417" s="14">
        <v>1255</v>
      </c>
    </row>
    <row r="418" spans="1:15" x14ac:dyDescent="0.2">
      <c r="A418" s="1">
        <f t="shared" si="20"/>
        <v>44484</v>
      </c>
      <c r="H418" s="14">
        <f>SUM(H415:H417)</f>
        <v>1947.9</v>
      </c>
    </row>
    <row r="419" spans="1:15" x14ac:dyDescent="0.2">
      <c r="A419" s="1">
        <f t="shared" si="20"/>
        <v>44485</v>
      </c>
      <c r="J419" s="4" t="s">
        <v>59</v>
      </c>
    </row>
    <row r="420" spans="1:15" x14ac:dyDescent="0.2">
      <c r="A420" s="1">
        <f t="shared" si="20"/>
        <v>44486</v>
      </c>
      <c r="O420">
        <f>(220/42)^0.05</f>
        <v>1.0863222367298027</v>
      </c>
    </row>
    <row r="421" spans="1:15" x14ac:dyDescent="0.2">
      <c r="A421" s="1">
        <f t="shared" si="20"/>
        <v>44487</v>
      </c>
    </row>
    <row r="422" spans="1:15" x14ac:dyDescent="0.2">
      <c r="A422" s="1">
        <f t="shared" si="20"/>
        <v>44488</v>
      </c>
      <c r="G422">
        <f>SQRT(72)</f>
        <v>8.4852813742385695</v>
      </c>
      <c r="I422">
        <f>200*5280/3600</f>
        <v>293.33333333333331</v>
      </c>
    </row>
    <row r="423" spans="1:15" x14ac:dyDescent="0.2">
      <c r="A423" s="1">
        <f t="shared" si="20"/>
        <v>44489</v>
      </c>
      <c r="G423">
        <f>2*SQRT(3)</f>
        <v>3.4641016151377544</v>
      </c>
    </row>
    <row r="424" spans="1:15" x14ac:dyDescent="0.2">
      <c r="A424" s="1">
        <f t="shared" si="20"/>
        <v>44490</v>
      </c>
    </row>
    <row r="425" spans="1:15" x14ac:dyDescent="0.2">
      <c r="A425" s="1">
        <f t="shared" si="20"/>
        <v>44491</v>
      </c>
      <c r="G425">
        <f>120000*1.2</f>
        <v>144000</v>
      </c>
      <c r="K425">
        <f>-75/20</f>
        <v>-3.75</v>
      </c>
    </row>
    <row r="426" spans="1:15" x14ac:dyDescent="0.2">
      <c r="A426" s="1">
        <f t="shared" si="20"/>
        <v>44492</v>
      </c>
      <c r="G426">
        <f>G425/0.9</f>
        <v>160000</v>
      </c>
    </row>
    <row r="427" spans="1:15" x14ac:dyDescent="0.2">
      <c r="A427" s="1">
        <f t="shared" si="20"/>
        <v>44493</v>
      </c>
      <c r="D427">
        <f>ACOS(0.5)</f>
        <v>1.0471975511965976</v>
      </c>
    </row>
    <row r="428" spans="1:15" x14ac:dyDescent="0.2">
      <c r="A428" s="1">
        <f t="shared" si="20"/>
        <v>44494</v>
      </c>
      <c r="D428">
        <f>D427*180/PI()</f>
        <v>59.999999999999993</v>
      </c>
      <c r="F428">
        <f>5*0.65</f>
        <v>3.25</v>
      </c>
    </row>
    <row r="429" spans="1:15" x14ac:dyDescent="0.2">
      <c r="A429" s="1">
        <f t="shared" si="20"/>
        <v>44495</v>
      </c>
      <c r="F429">
        <f>8-F428</f>
        <v>4.75</v>
      </c>
      <c r="H429" s="15">
        <f>700+1200+1600+2000</f>
        <v>5500</v>
      </c>
    </row>
    <row r="430" spans="1:15" x14ac:dyDescent="0.2">
      <c r="A430" s="1">
        <f t="shared" si="20"/>
        <v>44496</v>
      </c>
      <c r="F430">
        <f>F429/0.75</f>
        <v>6.333333333333333</v>
      </c>
    </row>
    <row r="431" spans="1:15" x14ac:dyDescent="0.2">
      <c r="A431" s="1">
        <f t="shared" si="20"/>
        <v>44497</v>
      </c>
      <c r="H431" s="15">
        <f>3600/400</f>
        <v>9</v>
      </c>
    </row>
    <row r="432" spans="1:15" x14ac:dyDescent="0.2">
      <c r="A432" s="1">
        <f t="shared" si="20"/>
        <v>44498</v>
      </c>
      <c r="B432">
        <v>35526</v>
      </c>
      <c r="C432">
        <f>B432-B408</f>
        <v>68</v>
      </c>
    </row>
    <row r="433" spans="1:8" x14ac:dyDescent="0.2">
      <c r="A433" s="1">
        <f t="shared" si="20"/>
        <v>44499</v>
      </c>
      <c r="H433" s="15">
        <f>H431*293</f>
        <v>2637</v>
      </c>
    </row>
    <row r="434" spans="1:8" x14ac:dyDescent="0.2">
      <c r="A434" s="1">
        <f t="shared" si="20"/>
        <v>44500</v>
      </c>
    </row>
    <row r="435" spans="1:8" x14ac:dyDescent="0.2">
      <c r="A435" s="1">
        <f t="shared" si="20"/>
        <v>44501</v>
      </c>
    </row>
    <row r="436" spans="1:8" x14ac:dyDescent="0.2">
      <c r="A436" s="1">
        <f t="shared" si="20"/>
        <v>44502</v>
      </c>
    </row>
    <row r="437" spans="1:8" x14ac:dyDescent="0.2">
      <c r="A437" s="1">
        <f t="shared" si="20"/>
        <v>44503</v>
      </c>
    </row>
    <row r="438" spans="1:8" x14ac:dyDescent="0.2">
      <c r="A438" s="1">
        <f t="shared" si="20"/>
        <v>44504</v>
      </c>
    </row>
    <row r="439" spans="1:8" x14ac:dyDescent="0.2">
      <c r="A439" s="1">
        <f t="shared" si="20"/>
        <v>44505</v>
      </c>
    </row>
    <row r="440" spans="1:8" x14ac:dyDescent="0.2">
      <c r="A440" s="1">
        <f t="shared" si="20"/>
        <v>44506</v>
      </c>
    </row>
    <row r="441" spans="1:8" x14ac:dyDescent="0.2">
      <c r="A441" s="1">
        <f t="shared" si="20"/>
        <v>44507</v>
      </c>
    </row>
    <row r="442" spans="1:8" x14ac:dyDescent="0.2">
      <c r="A442" s="1">
        <f t="shared" si="20"/>
        <v>44508</v>
      </c>
    </row>
    <row r="443" spans="1:8" x14ac:dyDescent="0.2">
      <c r="A443" s="1">
        <f t="shared" si="20"/>
        <v>44509</v>
      </c>
    </row>
    <row r="444" spans="1:8" x14ac:dyDescent="0.2">
      <c r="A444" s="1">
        <f t="shared" si="20"/>
        <v>44510</v>
      </c>
    </row>
    <row r="445" spans="1:8" x14ac:dyDescent="0.2">
      <c r="A445" s="1">
        <f t="shared" si="20"/>
        <v>44511</v>
      </c>
    </row>
    <row r="446" spans="1:8" x14ac:dyDescent="0.2">
      <c r="A446" s="1">
        <f t="shared" si="20"/>
        <v>44512</v>
      </c>
    </row>
    <row r="447" spans="1:8" x14ac:dyDescent="0.2">
      <c r="A447" s="1">
        <f t="shared" si="20"/>
        <v>44513</v>
      </c>
    </row>
    <row r="448" spans="1:8" x14ac:dyDescent="0.2">
      <c r="A448" s="1">
        <f t="shared" si="20"/>
        <v>44514</v>
      </c>
    </row>
    <row r="449" spans="1:3" x14ac:dyDescent="0.2">
      <c r="A449" s="1">
        <f t="shared" si="20"/>
        <v>44515</v>
      </c>
    </row>
    <row r="450" spans="1:3" x14ac:dyDescent="0.2">
      <c r="A450" s="1">
        <f t="shared" si="20"/>
        <v>44516</v>
      </c>
    </row>
    <row r="451" spans="1:3" x14ac:dyDescent="0.2">
      <c r="A451" s="1">
        <f t="shared" si="20"/>
        <v>44517</v>
      </c>
    </row>
    <row r="452" spans="1:3" x14ac:dyDescent="0.2">
      <c r="A452" s="1">
        <f t="shared" si="20"/>
        <v>44518</v>
      </c>
    </row>
    <row r="453" spans="1:3" x14ac:dyDescent="0.2">
      <c r="A453" s="1">
        <f t="shared" si="20"/>
        <v>44519</v>
      </c>
    </row>
    <row r="454" spans="1:3" x14ac:dyDescent="0.2">
      <c r="A454" s="1">
        <f t="shared" ref="A454:A517" si="22">A453+1</f>
        <v>44520</v>
      </c>
    </row>
    <row r="455" spans="1:3" x14ac:dyDescent="0.2">
      <c r="A455" s="1">
        <f t="shared" si="22"/>
        <v>44521</v>
      </c>
    </row>
    <row r="456" spans="1:3" x14ac:dyDescent="0.2">
      <c r="A456" s="1">
        <f t="shared" si="22"/>
        <v>44522</v>
      </c>
    </row>
    <row r="457" spans="1:3" x14ac:dyDescent="0.2">
      <c r="A457" s="1">
        <f t="shared" si="22"/>
        <v>44523</v>
      </c>
    </row>
    <row r="458" spans="1:3" x14ac:dyDescent="0.2">
      <c r="A458" s="1">
        <f t="shared" si="22"/>
        <v>44524</v>
      </c>
    </row>
    <row r="459" spans="1:3" x14ac:dyDescent="0.2">
      <c r="A459" s="1">
        <f t="shared" si="22"/>
        <v>44525</v>
      </c>
    </row>
    <row r="460" spans="1:3" x14ac:dyDescent="0.2">
      <c r="A460" s="1">
        <f t="shared" si="22"/>
        <v>44526</v>
      </c>
      <c r="B460">
        <v>35530</v>
      </c>
      <c r="C460">
        <f>B460-B432</f>
        <v>4</v>
      </c>
    </row>
    <row r="461" spans="1:3" x14ac:dyDescent="0.2">
      <c r="A461" s="1">
        <f t="shared" si="22"/>
        <v>44527</v>
      </c>
      <c r="B461">
        <v>35588</v>
      </c>
      <c r="C461">
        <f>B461-B460</f>
        <v>58</v>
      </c>
    </row>
    <row r="462" spans="1:3" x14ac:dyDescent="0.2">
      <c r="A462" s="1">
        <f t="shared" si="22"/>
        <v>44528</v>
      </c>
    </row>
    <row r="463" spans="1:3" x14ac:dyDescent="0.2">
      <c r="A463" s="1">
        <f t="shared" si="22"/>
        <v>44529</v>
      </c>
    </row>
    <row r="464" spans="1:3" x14ac:dyDescent="0.2">
      <c r="A464" s="1">
        <f t="shared" si="22"/>
        <v>44530</v>
      </c>
    </row>
    <row r="465" spans="1:1" x14ac:dyDescent="0.2">
      <c r="A465" s="1">
        <f t="shared" si="22"/>
        <v>44531</v>
      </c>
    </row>
    <row r="466" spans="1:1" x14ac:dyDescent="0.2">
      <c r="A466" s="1">
        <f t="shared" si="22"/>
        <v>44532</v>
      </c>
    </row>
    <row r="467" spans="1:1" x14ac:dyDescent="0.2">
      <c r="A467" s="1">
        <f t="shared" si="22"/>
        <v>44533</v>
      </c>
    </row>
    <row r="468" spans="1:1" x14ac:dyDescent="0.2">
      <c r="A468" s="1">
        <f t="shared" si="22"/>
        <v>44534</v>
      </c>
    </row>
    <row r="469" spans="1:1" x14ac:dyDescent="0.2">
      <c r="A469" s="1">
        <f t="shared" si="22"/>
        <v>44535</v>
      </c>
    </row>
    <row r="470" spans="1:1" x14ac:dyDescent="0.2">
      <c r="A470" s="1">
        <f t="shared" si="22"/>
        <v>44536</v>
      </c>
    </row>
    <row r="471" spans="1:1" x14ac:dyDescent="0.2">
      <c r="A471" s="1">
        <f t="shared" si="22"/>
        <v>44537</v>
      </c>
    </row>
    <row r="472" spans="1:1" x14ac:dyDescent="0.2">
      <c r="A472" s="1">
        <f t="shared" si="22"/>
        <v>44538</v>
      </c>
    </row>
    <row r="473" spans="1:1" x14ac:dyDescent="0.2">
      <c r="A473" s="1">
        <f t="shared" si="22"/>
        <v>44539</v>
      </c>
    </row>
    <row r="474" spans="1:1" x14ac:dyDescent="0.2">
      <c r="A474" s="1">
        <f t="shared" si="22"/>
        <v>44540</v>
      </c>
    </row>
    <row r="475" spans="1:1" x14ac:dyDescent="0.2">
      <c r="A475" s="1">
        <f t="shared" si="22"/>
        <v>44541</v>
      </c>
    </row>
    <row r="476" spans="1:1" x14ac:dyDescent="0.2">
      <c r="A476" s="1">
        <f t="shared" si="22"/>
        <v>44542</v>
      </c>
    </row>
    <row r="477" spans="1:1" x14ac:dyDescent="0.2">
      <c r="A477" s="1">
        <f t="shared" si="22"/>
        <v>44543</v>
      </c>
    </row>
    <row r="478" spans="1:1" x14ac:dyDescent="0.2">
      <c r="A478" s="1">
        <f t="shared" si="22"/>
        <v>44544</v>
      </c>
    </row>
    <row r="479" spans="1:1" x14ac:dyDescent="0.2">
      <c r="A479" s="1">
        <f t="shared" si="22"/>
        <v>44545</v>
      </c>
    </row>
    <row r="480" spans="1:1" x14ac:dyDescent="0.2">
      <c r="A480" s="1">
        <f t="shared" si="22"/>
        <v>44546</v>
      </c>
    </row>
    <row r="481" spans="1:3" x14ac:dyDescent="0.2">
      <c r="A481" s="1">
        <f t="shared" si="22"/>
        <v>44547</v>
      </c>
    </row>
    <row r="482" spans="1:3" x14ac:dyDescent="0.2">
      <c r="A482" s="1">
        <f t="shared" si="22"/>
        <v>44548</v>
      </c>
    </row>
    <row r="483" spans="1:3" x14ac:dyDescent="0.2">
      <c r="A483" s="1">
        <f t="shared" si="22"/>
        <v>44549</v>
      </c>
    </row>
    <row r="484" spans="1:3" x14ac:dyDescent="0.2">
      <c r="A484" s="1">
        <f t="shared" si="22"/>
        <v>44550</v>
      </c>
    </row>
    <row r="485" spans="1:3" x14ac:dyDescent="0.2">
      <c r="A485" s="1">
        <f t="shared" si="22"/>
        <v>44551</v>
      </c>
    </row>
    <row r="486" spans="1:3" x14ac:dyDescent="0.2">
      <c r="A486" s="1">
        <f t="shared" si="22"/>
        <v>44552</v>
      </c>
    </row>
    <row r="487" spans="1:3" x14ac:dyDescent="0.2">
      <c r="A487" s="1">
        <f t="shared" si="22"/>
        <v>44553</v>
      </c>
    </row>
    <row r="488" spans="1:3" x14ac:dyDescent="0.2">
      <c r="A488" s="1">
        <f t="shared" si="22"/>
        <v>44554</v>
      </c>
    </row>
    <row r="489" spans="1:3" x14ac:dyDescent="0.2">
      <c r="A489" s="1">
        <f t="shared" si="22"/>
        <v>44555</v>
      </c>
    </row>
    <row r="490" spans="1:3" x14ac:dyDescent="0.2">
      <c r="A490" s="1">
        <f t="shared" si="22"/>
        <v>44556</v>
      </c>
    </row>
    <row r="491" spans="1:3" x14ac:dyDescent="0.2">
      <c r="A491" s="1">
        <f t="shared" si="22"/>
        <v>44557</v>
      </c>
      <c r="B491">
        <v>35638</v>
      </c>
      <c r="C491">
        <f>B491-B461</f>
        <v>50</v>
      </c>
    </row>
    <row r="492" spans="1:3" x14ac:dyDescent="0.2">
      <c r="A492" s="1">
        <f t="shared" si="22"/>
        <v>44558</v>
      </c>
      <c r="B492">
        <v>35658</v>
      </c>
      <c r="C492">
        <f>B492-B491</f>
        <v>20</v>
      </c>
    </row>
    <row r="493" spans="1:3" x14ac:dyDescent="0.2">
      <c r="A493" s="1">
        <f t="shared" si="22"/>
        <v>44559</v>
      </c>
    </row>
    <row r="494" spans="1:3" x14ac:dyDescent="0.2">
      <c r="A494" s="1">
        <f t="shared" si="22"/>
        <v>44560</v>
      </c>
    </row>
    <row r="495" spans="1:3" x14ac:dyDescent="0.2">
      <c r="A495" s="1">
        <f t="shared" si="22"/>
        <v>44561</v>
      </c>
      <c r="B495">
        <v>35673</v>
      </c>
      <c r="C495">
        <f>B495-B492</f>
        <v>15</v>
      </c>
    </row>
    <row r="496" spans="1:3" x14ac:dyDescent="0.2">
      <c r="A496" s="1">
        <f t="shared" si="22"/>
        <v>44562</v>
      </c>
      <c r="B496">
        <v>35696</v>
      </c>
      <c r="C496">
        <f>B496-B495</f>
        <v>23</v>
      </c>
    </row>
    <row r="497" spans="1:10" x14ac:dyDescent="0.2">
      <c r="A497" s="1">
        <f t="shared" si="22"/>
        <v>44563</v>
      </c>
      <c r="B497">
        <v>35722</v>
      </c>
      <c r="C497">
        <f>B497-B496</f>
        <v>26</v>
      </c>
    </row>
    <row r="498" spans="1:10" x14ac:dyDescent="0.2">
      <c r="A498" s="1">
        <f t="shared" si="22"/>
        <v>44564</v>
      </c>
    </row>
    <row r="499" spans="1:10" x14ac:dyDescent="0.2">
      <c r="A499" s="1">
        <f t="shared" si="22"/>
        <v>44565</v>
      </c>
      <c r="B499">
        <v>35809</v>
      </c>
      <c r="C499">
        <f>B499-B497</f>
        <v>87</v>
      </c>
    </row>
    <row r="500" spans="1:10" x14ac:dyDescent="0.2">
      <c r="A500" s="1">
        <f t="shared" si="22"/>
        <v>44566</v>
      </c>
      <c r="B500">
        <v>35815</v>
      </c>
      <c r="C500">
        <f>B500-B499</f>
        <v>6</v>
      </c>
    </row>
    <row r="501" spans="1:10" x14ac:dyDescent="0.2">
      <c r="A501" s="1">
        <f t="shared" si="22"/>
        <v>44567</v>
      </c>
      <c r="B501">
        <v>35850</v>
      </c>
      <c r="C501">
        <f>B501-B500</f>
        <v>35</v>
      </c>
    </row>
    <row r="502" spans="1:10" x14ac:dyDescent="0.2">
      <c r="A502" s="1">
        <f t="shared" si="22"/>
        <v>44568</v>
      </c>
      <c r="B502">
        <v>35955</v>
      </c>
      <c r="C502">
        <f>B502-B501</f>
        <v>105</v>
      </c>
    </row>
    <row r="503" spans="1:10" x14ac:dyDescent="0.2">
      <c r="A503" s="1">
        <f t="shared" si="22"/>
        <v>44569</v>
      </c>
    </row>
    <row r="504" spans="1:10" x14ac:dyDescent="0.2">
      <c r="A504" s="1">
        <f t="shared" si="22"/>
        <v>44570</v>
      </c>
      <c r="B504">
        <v>35963</v>
      </c>
      <c r="C504">
        <f>B504-B502</f>
        <v>8</v>
      </c>
    </row>
    <row r="505" spans="1:10" x14ac:dyDescent="0.2">
      <c r="A505" s="1">
        <f t="shared" si="22"/>
        <v>44571</v>
      </c>
    </row>
    <row r="506" spans="1:10" x14ac:dyDescent="0.2">
      <c r="A506" s="1">
        <f t="shared" si="22"/>
        <v>44572</v>
      </c>
      <c r="B506">
        <v>36081</v>
      </c>
      <c r="C506">
        <f>B506-B504</f>
        <v>118</v>
      </c>
    </row>
    <row r="507" spans="1:10" x14ac:dyDescent="0.2">
      <c r="A507" s="1">
        <f t="shared" si="22"/>
        <v>44573</v>
      </c>
      <c r="B507">
        <v>36164</v>
      </c>
      <c r="C507">
        <f>B507-B506</f>
        <v>83</v>
      </c>
    </row>
    <row r="508" spans="1:10" x14ac:dyDescent="0.2">
      <c r="A508" s="1">
        <f t="shared" si="22"/>
        <v>44574</v>
      </c>
      <c r="B508">
        <v>36308</v>
      </c>
      <c r="C508">
        <f>B508-B507</f>
        <v>144</v>
      </c>
    </row>
    <row r="509" spans="1:10" x14ac:dyDescent="0.2">
      <c r="A509" s="1">
        <f t="shared" si="22"/>
        <v>44575</v>
      </c>
    </row>
    <row r="510" spans="1:10" x14ac:dyDescent="0.2">
      <c r="A510" s="1">
        <f t="shared" si="22"/>
        <v>44576</v>
      </c>
      <c r="B510">
        <v>36382</v>
      </c>
      <c r="C510">
        <f>B510-B508</f>
        <v>74</v>
      </c>
    </row>
    <row r="511" spans="1:10" x14ac:dyDescent="0.2">
      <c r="A511" s="1">
        <f t="shared" si="22"/>
        <v>44577</v>
      </c>
      <c r="J511">
        <f>1255*0.03</f>
        <v>37.65</v>
      </c>
    </row>
    <row r="512" spans="1:10" x14ac:dyDescent="0.2">
      <c r="A512" s="1">
        <f t="shared" si="22"/>
        <v>44578</v>
      </c>
      <c r="J512">
        <f>1062.7*0.03</f>
        <v>31.881</v>
      </c>
    </row>
    <row r="513" spans="1:3" x14ac:dyDescent="0.2">
      <c r="A513" s="1">
        <f t="shared" si="22"/>
        <v>44579</v>
      </c>
    </row>
    <row r="514" spans="1:3" x14ac:dyDescent="0.2">
      <c r="A514" s="1">
        <f t="shared" si="22"/>
        <v>44580</v>
      </c>
    </row>
    <row r="515" spans="1:3" x14ac:dyDescent="0.2">
      <c r="A515" s="1">
        <f t="shared" si="22"/>
        <v>44581</v>
      </c>
      <c r="B515">
        <v>36471</v>
      </c>
      <c r="C515">
        <f>B515-B510</f>
        <v>89</v>
      </c>
    </row>
    <row r="516" spans="1:3" x14ac:dyDescent="0.2">
      <c r="A516" s="1">
        <f t="shared" si="22"/>
        <v>44582</v>
      </c>
      <c r="B516">
        <v>36621</v>
      </c>
      <c r="C516">
        <f>B516-B515</f>
        <v>150</v>
      </c>
    </row>
    <row r="517" spans="1:3" x14ac:dyDescent="0.2">
      <c r="A517" s="1">
        <f t="shared" si="22"/>
        <v>44583</v>
      </c>
      <c r="B517">
        <v>36721</v>
      </c>
      <c r="C517">
        <f>B517-B516</f>
        <v>100</v>
      </c>
    </row>
    <row r="518" spans="1:3" x14ac:dyDescent="0.2">
      <c r="A518" s="1">
        <f t="shared" ref="A518:A581" si="23">A517+1</f>
        <v>44584</v>
      </c>
      <c r="B518">
        <v>36744</v>
      </c>
      <c r="C518">
        <f>B518-B517</f>
        <v>23</v>
      </c>
    </row>
    <row r="519" spans="1:3" x14ac:dyDescent="0.2">
      <c r="A519" s="1">
        <f t="shared" si="23"/>
        <v>44585</v>
      </c>
      <c r="B519">
        <v>36883</v>
      </c>
      <c r="C519">
        <f>B519-B518</f>
        <v>139</v>
      </c>
    </row>
    <row r="520" spans="1:3" x14ac:dyDescent="0.2">
      <c r="A520" s="1">
        <f t="shared" si="23"/>
        <v>44586</v>
      </c>
      <c r="B520">
        <v>36897</v>
      </c>
      <c r="C520">
        <f>B520-B519</f>
        <v>14</v>
      </c>
    </row>
    <row r="521" spans="1:3" x14ac:dyDescent="0.2">
      <c r="A521" s="1">
        <f t="shared" si="23"/>
        <v>44587</v>
      </c>
    </row>
    <row r="522" spans="1:3" x14ac:dyDescent="0.2">
      <c r="A522" s="1">
        <f t="shared" si="23"/>
        <v>44588</v>
      </c>
      <c r="B522">
        <v>36916</v>
      </c>
      <c r="C522">
        <f>B522-B520</f>
        <v>19</v>
      </c>
    </row>
    <row r="523" spans="1:3" x14ac:dyDescent="0.2">
      <c r="A523" s="1">
        <f t="shared" si="23"/>
        <v>44589</v>
      </c>
    </row>
    <row r="524" spans="1:3" x14ac:dyDescent="0.2">
      <c r="A524" s="1">
        <f t="shared" si="23"/>
        <v>44590</v>
      </c>
    </row>
    <row r="525" spans="1:3" x14ac:dyDescent="0.2">
      <c r="A525" s="1">
        <f t="shared" si="23"/>
        <v>44591</v>
      </c>
    </row>
    <row r="526" spans="1:3" x14ac:dyDescent="0.2">
      <c r="A526" s="1">
        <f t="shared" si="23"/>
        <v>44592</v>
      </c>
    </row>
    <row r="527" spans="1:3" x14ac:dyDescent="0.2">
      <c r="A527" s="1">
        <f t="shared" si="23"/>
        <v>44593</v>
      </c>
    </row>
    <row r="528" spans="1:3" x14ac:dyDescent="0.2">
      <c r="A528" s="1">
        <f t="shared" si="23"/>
        <v>44594</v>
      </c>
    </row>
    <row r="529" spans="1:3" x14ac:dyDescent="0.2">
      <c r="A529" s="1">
        <f t="shared" si="23"/>
        <v>44595</v>
      </c>
    </row>
    <row r="530" spans="1:3" x14ac:dyDescent="0.2">
      <c r="A530" s="1">
        <f t="shared" si="23"/>
        <v>44596</v>
      </c>
    </row>
    <row r="531" spans="1:3" x14ac:dyDescent="0.2">
      <c r="A531" s="1">
        <f t="shared" si="23"/>
        <v>44597</v>
      </c>
    </row>
    <row r="532" spans="1:3" x14ac:dyDescent="0.2">
      <c r="A532" s="1">
        <f t="shared" si="23"/>
        <v>44598</v>
      </c>
    </row>
    <row r="533" spans="1:3" x14ac:dyDescent="0.2">
      <c r="A533" s="1">
        <f t="shared" si="23"/>
        <v>44599</v>
      </c>
      <c r="B533">
        <v>36926</v>
      </c>
      <c r="C533">
        <f>B533-B522</f>
        <v>10</v>
      </c>
    </row>
    <row r="534" spans="1:3" x14ac:dyDescent="0.2">
      <c r="A534" s="1">
        <f t="shared" si="23"/>
        <v>44600</v>
      </c>
      <c r="B534">
        <v>36930</v>
      </c>
      <c r="C534">
        <f>B534-B533</f>
        <v>4</v>
      </c>
    </row>
    <row r="535" spans="1:3" x14ac:dyDescent="0.2">
      <c r="A535" s="1">
        <f t="shared" si="23"/>
        <v>44601</v>
      </c>
      <c r="B535">
        <v>36934</v>
      </c>
      <c r="C535">
        <f>B535-B534</f>
        <v>4</v>
      </c>
    </row>
    <row r="536" spans="1:3" x14ac:dyDescent="0.2">
      <c r="A536" s="1">
        <f t="shared" si="23"/>
        <v>44602</v>
      </c>
      <c r="B536">
        <v>37056</v>
      </c>
      <c r="C536">
        <f>B536-B535</f>
        <v>122</v>
      </c>
    </row>
    <row r="537" spans="1:3" x14ac:dyDescent="0.2">
      <c r="A537" s="1">
        <f t="shared" si="23"/>
        <v>44603</v>
      </c>
      <c r="B537">
        <v>37164</v>
      </c>
      <c r="C537">
        <f>B537-B536</f>
        <v>108</v>
      </c>
    </row>
    <row r="538" spans="1:3" x14ac:dyDescent="0.2">
      <c r="A538" s="1">
        <f t="shared" si="23"/>
        <v>44604</v>
      </c>
      <c r="B538">
        <v>37174</v>
      </c>
      <c r="C538">
        <f>B538-B537</f>
        <v>10</v>
      </c>
    </row>
    <row r="539" spans="1:3" x14ac:dyDescent="0.2">
      <c r="A539" s="1">
        <f t="shared" si="23"/>
        <v>44605</v>
      </c>
    </row>
    <row r="540" spans="1:3" x14ac:dyDescent="0.2">
      <c r="A540" s="1">
        <f t="shared" si="23"/>
        <v>44606</v>
      </c>
      <c r="B540">
        <v>37231</v>
      </c>
      <c r="C540">
        <f>B540-B538</f>
        <v>57</v>
      </c>
    </row>
    <row r="541" spans="1:3" x14ac:dyDescent="0.2">
      <c r="A541" s="1">
        <f t="shared" si="23"/>
        <v>44607</v>
      </c>
      <c r="B541">
        <v>37303</v>
      </c>
      <c r="C541">
        <f>B541-B540</f>
        <v>72</v>
      </c>
    </row>
    <row r="542" spans="1:3" x14ac:dyDescent="0.2">
      <c r="A542" s="1">
        <f t="shared" si="23"/>
        <v>44608</v>
      </c>
      <c r="B542">
        <v>37376</v>
      </c>
      <c r="C542">
        <f>B542-B541</f>
        <v>73</v>
      </c>
    </row>
    <row r="543" spans="1:3" x14ac:dyDescent="0.2">
      <c r="A543" s="1">
        <f t="shared" si="23"/>
        <v>44609</v>
      </c>
      <c r="B543">
        <v>37495</v>
      </c>
      <c r="C543">
        <f>B543-B542</f>
        <v>119</v>
      </c>
    </row>
    <row r="544" spans="1:3" x14ac:dyDescent="0.2">
      <c r="A544" s="1">
        <f t="shared" si="23"/>
        <v>44610</v>
      </c>
      <c r="B544">
        <v>37623</v>
      </c>
      <c r="C544">
        <f>B544-B543</f>
        <v>128</v>
      </c>
    </row>
    <row r="545" spans="1:3" x14ac:dyDescent="0.2">
      <c r="A545" s="1">
        <f t="shared" si="23"/>
        <v>44611</v>
      </c>
    </row>
    <row r="546" spans="1:3" x14ac:dyDescent="0.2">
      <c r="A546" s="1">
        <f t="shared" si="23"/>
        <v>44612</v>
      </c>
    </row>
    <row r="547" spans="1:3" x14ac:dyDescent="0.2">
      <c r="A547" s="1">
        <f t="shared" si="23"/>
        <v>44613</v>
      </c>
      <c r="B547">
        <v>37744</v>
      </c>
      <c r="C547">
        <f>B547-B544</f>
        <v>121</v>
      </c>
    </row>
    <row r="548" spans="1:3" x14ac:dyDescent="0.2">
      <c r="A548" s="1">
        <f t="shared" si="23"/>
        <v>44614</v>
      </c>
    </row>
    <row r="549" spans="1:3" x14ac:dyDescent="0.2">
      <c r="A549" s="1">
        <f t="shared" si="23"/>
        <v>44615</v>
      </c>
      <c r="B549">
        <v>37970</v>
      </c>
      <c r="C549">
        <f>B549-B547</f>
        <v>226</v>
      </c>
    </row>
    <row r="550" spans="1:3" x14ac:dyDescent="0.2">
      <c r="A550" s="1">
        <f t="shared" si="23"/>
        <v>44616</v>
      </c>
    </row>
    <row r="551" spans="1:3" x14ac:dyDescent="0.2">
      <c r="A551" s="1">
        <f t="shared" si="23"/>
        <v>44617</v>
      </c>
    </row>
    <row r="552" spans="1:3" x14ac:dyDescent="0.2">
      <c r="A552" s="1">
        <f t="shared" si="23"/>
        <v>44618</v>
      </c>
      <c r="B552">
        <v>37999</v>
      </c>
      <c r="C552">
        <f>B552-B549</f>
        <v>29</v>
      </c>
    </row>
    <row r="553" spans="1:3" x14ac:dyDescent="0.2">
      <c r="A553" s="1">
        <f t="shared" si="23"/>
        <v>44619</v>
      </c>
    </row>
    <row r="554" spans="1:3" x14ac:dyDescent="0.2">
      <c r="A554" s="1">
        <f t="shared" si="23"/>
        <v>44620</v>
      </c>
      <c r="B554">
        <v>38113</v>
      </c>
      <c r="C554">
        <f>B554-B552</f>
        <v>114</v>
      </c>
    </row>
    <row r="555" spans="1:3" x14ac:dyDescent="0.2">
      <c r="A555" s="1">
        <f t="shared" si="23"/>
        <v>44621</v>
      </c>
      <c r="B555">
        <v>38202</v>
      </c>
      <c r="C555">
        <f>B555-B554</f>
        <v>89</v>
      </c>
    </row>
    <row r="556" spans="1:3" x14ac:dyDescent="0.2">
      <c r="A556" s="1">
        <f t="shared" si="23"/>
        <v>44622</v>
      </c>
    </row>
    <row r="557" spans="1:3" x14ac:dyDescent="0.2">
      <c r="A557" s="1">
        <f t="shared" si="23"/>
        <v>44623</v>
      </c>
    </row>
    <row r="558" spans="1:3" x14ac:dyDescent="0.2">
      <c r="A558" s="1">
        <f t="shared" si="23"/>
        <v>44624</v>
      </c>
      <c r="B558">
        <v>38282</v>
      </c>
      <c r="C558">
        <f>B558-B555</f>
        <v>80</v>
      </c>
    </row>
    <row r="559" spans="1:3" x14ac:dyDescent="0.2">
      <c r="A559" s="1">
        <f t="shared" si="23"/>
        <v>44625</v>
      </c>
      <c r="B559">
        <v>38371</v>
      </c>
      <c r="C559">
        <f>B559-B558</f>
        <v>89</v>
      </c>
    </row>
    <row r="560" spans="1:3" x14ac:dyDescent="0.2">
      <c r="A560" s="1">
        <f t="shared" si="23"/>
        <v>44626</v>
      </c>
    </row>
    <row r="561" spans="1:1" x14ac:dyDescent="0.2">
      <c r="A561" s="1">
        <f t="shared" si="23"/>
        <v>44627</v>
      </c>
    </row>
    <row r="562" spans="1:1" x14ac:dyDescent="0.2">
      <c r="A562" s="1">
        <f t="shared" si="23"/>
        <v>44628</v>
      </c>
    </row>
    <row r="563" spans="1:1" x14ac:dyDescent="0.2">
      <c r="A563" s="1">
        <f t="shared" si="23"/>
        <v>44629</v>
      </c>
    </row>
    <row r="564" spans="1:1" x14ac:dyDescent="0.2">
      <c r="A564" s="1">
        <f t="shared" si="23"/>
        <v>44630</v>
      </c>
    </row>
    <row r="565" spans="1:1" x14ac:dyDescent="0.2">
      <c r="A565" s="1">
        <f t="shared" si="23"/>
        <v>44631</v>
      </c>
    </row>
    <row r="566" spans="1:1" x14ac:dyDescent="0.2">
      <c r="A566" s="1">
        <f t="shared" si="23"/>
        <v>44632</v>
      </c>
    </row>
    <row r="567" spans="1:1" x14ac:dyDescent="0.2">
      <c r="A567" s="1">
        <f t="shared" si="23"/>
        <v>44633</v>
      </c>
    </row>
    <row r="568" spans="1:1" x14ac:dyDescent="0.2">
      <c r="A568" s="1">
        <f t="shared" si="23"/>
        <v>44634</v>
      </c>
    </row>
    <row r="569" spans="1:1" x14ac:dyDescent="0.2">
      <c r="A569" s="1">
        <f t="shared" si="23"/>
        <v>44635</v>
      </c>
    </row>
    <row r="570" spans="1:1" x14ac:dyDescent="0.2">
      <c r="A570" s="1">
        <f t="shared" si="23"/>
        <v>44636</v>
      </c>
    </row>
    <row r="571" spans="1:1" x14ac:dyDescent="0.2">
      <c r="A571" s="1">
        <f t="shared" si="23"/>
        <v>44637</v>
      </c>
    </row>
    <row r="572" spans="1:1" x14ac:dyDescent="0.2">
      <c r="A572" s="1">
        <f t="shared" si="23"/>
        <v>44638</v>
      </c>
    </row>
    <row r="573" spans="1:1" x14ac:dyDescent="0.2">
      <c r="A573" s="1">
        <f t="shared" si="23"/>
        <v>44639</v>
      </c>
    </row>
    <row r="574" spans="1:1" x14ac:dyDescent="0.2">
      <c r="A574" s="1">
        <f t="shared" si="23"/>
        <v>44640</v>
      </c>
    </row>
    <row r="575" spans="1:1" x14ac:dyDescent="0.2">
      <c r="A575" s="1">
        <f t="shared" si="23"/>
        <v>44641</v>
      </c>
    </row>
    <row r="576" spans="1:1" x14ac:dyDescent="0.2">
      <c r="A576" s="1">
        <f t="shared" si="23"/>
        <v>44642</v>
      </c>
    </row>
    <row r="577" spans="1:1" x14ac:dyDescent="0.2">
      <c r="A577" s="1">
        <f t="shared" si="23"/>
        <v>44643</v>
      </c>
    </row>
    <row r="578" spans="1:1" x14ac:dyDescent="0.2">
      <c r="A578" s="1">
        <f t="shared" si="23"/>
        <v>44644</v>
      </c>
    </row>
    <row r="579" spans="1:1" x14ac:dyDescent="0.2">
      <c r="A579" s="1">
        <f t="shared" si="23"/>
        <v>44645</v>
      </c>
    </row>
    <row r="580" spans="1:1" x14ac:dyDescent="0.2">
      <c r="A580" s="1">
        <f t="shared" si="23"/>
        <v>44646</v>
      </c>
    </row>
    <row r="581" spans="1:1" x14ac:dyDescent="0.2">
      <c r="A581" s="1">
        <f t="shared" si="23"/>
        <v>44647</v>
      </c>
    </row>
    <row r="582" spans="1:1" x14ac:dyDescent="0.2">
      <c r="A582" s="1">
        <f>A581+1</f>
        <v>44648</v>
      </c>
    </row>
    <row r="583" spans="1:1" x14ac:dyDescent="0.2">
      <c r="A583" s="1">
        <f>A582+1</f>
        <v>44649</v>
      </c>
    </row>
    <row r="584" spans="1:1" x14ac:dyDescent="0.2">
      <c r="A584" s="1">
        <f>A583+1</f>
        <v>44650</v>
      </c>
    </row>
    <row r="585" spans="1:1" x14ac:dyDescent="0.2">
      <c r="A585" s="1">
        <f>A584+1</f>
        <v>44651</v>
      </c>
    </row>
    <row r="586" spans="1:1" x14ac:dyDescent="0.2">
      <c r="A586" s="1">
        <f t="shared" ref="A586:A649" si="24">A585+1</f>
        <v>44652</v>
      </c>
    </row>
    <row r="587" spans="1:1" x14ac:dyDescent="0.2">
      <c r="A587" s="1">
        <f t="shared" si="24"/>
        <v>44653</v>
      </c>
    </row>
    <row r="588" spans="1:1" x14ac:dyDescent="0.2">
      <c r="A588" s="1">
        <f t="shared" si="24"/>
        <v>44654</v>
      </c>
    </row>
    <row r="589" spans="1:1" x14ac:dyDescent="0.2">
      <c r="A589" s="1">
        <f t="shared" si="24"/>
        <v>44655</v>
      </c>
    </row>
    <row r="590" spans="1:1" x14ac:dyDescent="0.2">
      <c r="A590" s="1">
        <f t="shared" si="24"/>
        <v>44656</v>
      </c>
    </row>
    <row r="591" spans="1:1" x14ac:dyDescent="0.2">
      <c r="A591" s="1">
        <f t="shared" si="24"/>
        <v>44657</v>
      </c>
    </row>
    <row r="592" spans="1:1" x14ac:dyDescent="0.2">
      <c r="A592" s="1">
        <f t="shared" si="24"/>
        <v>44658</v>
      </c>
    </row>
    <row r="593" spans="1:3" x14ac:dyDescent="0.2">
      <c r="A593" s="1">
        <f t="shared" si="24"/>
        <v>44659</v>
      </c>
    </row>
    <row r="594" spans="1:3" x14ac:dyDescent="0.2">
      <c r="A594" s="1">
        <f t="shared" si="24"/>
        <v>44660</v>
      </c>
    </row>
    <row r="595" spans="1:3" x14ac:dyDescent="0.2">
      <c r="A595" s="1">
        <f t="shared" si="24"/>
        <v>44661</v>
      </c>
    </row>
    <row r="596" spans="1:3" x14ac:dyDescent="0.2">
      <c r="A596" s="1">
        <f t="shared" si="24"/>
        <v>44662</v>
      </c>
    </row>
    <row r="597" spans="1:3" x14ac:dyDescent="0.2">
      <c r="A597" s="1">
        <f t="shared" si="24"/>
        <v>44663</v>
      </c>
    </row>
    <row r="598" spans="1:3" x14ac:dyDescent="0.2">
      <c r="A598" s="1">
        <f t="shared" si="24"/>
        <v>44664</v>
      </c>
    </row>
    <row r="599" spans="1:3" x14ac:dyDescent="0.2">
      <c r="A599" s="1">
        <f t="shared" si="24"/>
        <v>44665</v>
      </c>
    </row>
    <row r="600" spans="1:3" x14ac:dyDescent="0.2">
      <c r="A600" s="1">
        <f t="shared" si="24"/>
        <v>44666</v>
      </c>
    </row>
    <row r="601" spans="1:3" x14ac:dyDescent="0.2">
      <c r="A601" s="1">
        <f t="shared" si="24"/>
        <v>44667</v>
      </c>
      <c r="B601">
        <v>38417</v>
      </c>
      <c r="C601">
        <f>B601-B559</f>
        <v>46</v>
      </c>
    </row>
    <row r="602" spans="1:3" x14ac:dyDescent="0.2">
      <c r="A602" s="1">
        <f t="shared" si="24"/>
        <v>44668</v>
      </c>
    </row>
    <row r="603" spans="1:3" x14ac:dyDescent="0.2">
      <c r="A603" s="1">
        <f t="shared" si="24"/>
        <v>44669</v>
      </c>
      <c r="B603">
        <v>38436</v>
      </c>
      <c r="C603">
        <f>B603-B601</f>
        <v>19</v>
      </c>
    </row>
    <row r="604" spans="1:3" x14ac:dyDescent="0.2">
      <c r="A604" s="1">
        <f t="shared" si="24"/>
        <v>44670</v>
      </c>
      <c r="B604">
        <v>38459</v>
      </c>
      <c r="C604">
        <f>B604-B603</f>
        <v>23</v>
      </c>
    </row>
    <row r="605" spans="1:3" x14ac:dyDescent="0.2">
      <c r="A605" s="1">
        <f t="shared" si="24"/>
        <v>44671</v>
      </c>
    </row>
    <row r="606" spans="1:3" x14ac:dyDescent="0.2">
      <c r="A606" s="1">
        <f t="shared" si="24"/>
        <v>44672</v>
      </c>
      <c r="B606">
        <v>38477</v>
      </c>
      <c r="C606">
        <f>B606-B604</f>
        <v>18</v>
      </c>
    </row>
    <row r="607" spans="1:3" x14ac:dyDescent="0.2">
      <c r="A607" s="1">
        <f t="shared" si="24"/>
        <v>44673</v>
      </c>
    </row>
    <row r="608" spans="1:3" x14ac:dyDescent="0.2">
      <c r="A608" s="1">
        <f t="shared" si="24"/>
        <v>44674</v>
      </c>
    </row>
    <row r="609" spans="1:1" x14ac:dyDescent="0.2">
      <c r="A609" s="1">
        <f t="shared" si="24"/>
        <v>44675</v>
      </c>
    </row>
    <row r="610" spans="1:1" x14ac:dyDescent="0.2">
      <c r="A610" s="1">
        <f t="shared" si="24"/>
        <v>44676</v>
      </c>
    </row>
    <row r="611" spans="1:1" x14ac:dyDescent="0.2">
      <c r="A611" s="1">
        <f t="shared" si="24"/>
        <v>44677</v>
      </c>
    </row>
    <row r="612" spans="1:1" x14ac:dyDescent="0.2">
      <c r="A612" s="1">
        <f t="shared" si="24"/>
        <v>44678</v>
      </c>
    </row>
    <row r="613" spans="1:1" x14ac:dyDescent="0.2">
      <c r="A613" s="1">
        <f t="shared" si="24"/>
        <v>44679</v>
      </c>
    </row>
    <row r="614" spans="1:1" x14ac:dyDescent="0.2">
      <c r="A614" s="1">
        <f t="shared" si="24"/>
        <v>44680</v>
      </c>
    </row>
    <row r="615" spans="1:1" x14ac:dyDescent="0.2">
      <c r="A615" s="1">
        <f t="shared" si="24"/>
        <v>44681</v>
      </c>
    </row>
    <row r="616" spans="1:1" x14ac:dyDescent="0.2">
      <c r="A616" s="1">
        <f t="shared" si="24"/>
        <v>44682</v>
      </c>
    </row>
    <row r="617" spans="1:1" x14ac:dyDescent="0.2">
      <c r="A617" s="1">
        <f t="shared" si="24"/>
        <v>44683</v>
      </c>
    </row>
    <row r="618" spans="1:1" x14ac:dyDescent="0.2">
      <c r="A618" s="1">
        <f t="shared" si="24"/>
        <v>44684</v>
      </c>
    </row>
    <row r="619" spans="1:1" x14ac:dyDescent="0.2">
      <c r="A619" s="1">
        <f t="shared" si="24"/>
        <v>44685</v>
      </c>
    </row>
    <row r="620" spans="1:1" x14ac:dyDescent="0.2">
      <c r="A620" s="1">
        <f t="shared" si="24"/>
        <v>44686</v>
      </c>
    </row>
    <row r="621" spans="1:1" x14ac:dyDescent="0.2">
      <c r="A621" s="1">
        <f t="shared" si="24"/>
        <v>44687</v>
      </c>
    </row>
    <row r="622" spans="1:1" x14ac:dyDescent="0.2">
      <c r="A622" s="1">
        <f t="shared" si="24"/>
        <v>44688</v>
      </c>
    </row>
    <row r="623" spans="1:1" x14ac:dyDescent="0.2">
      <c r="A623" s="1">
        <f t="shared" si="24"/>
        <v>44689</v>
      </c>
    </row>
    <row r="624" spans="1:1" x14ac:dyDescent="0.2">
      <c r="A624" s="1">
        <f t="shared" si="24"/>
        <v>44690</v>
      </c>
    </row>
    <row r="625" spans="1:1" x14ac:dyDescent="0.2">
      <c r="A625" s="1">
        <f t="shared" si="24"/>
        <v>44691</v>
      </c>
    </row>
    <row r="626" spans="1:1" x14ac:dyDescent="0.2">
      <c r="A626" s="1">
        <f t="shared" si="24"/>
        <v>44692</v>
      </c>
    </row>
    <row r="627" spans="1:1" x14ac:dyDescent="0.2">
      <c r="A627" s="1">
        <f t="shared" si="24"/>
        <v>44693</v>
      </c>
    </row>
    <row r="628" spans="1:1" x14ac:dyDescent="0.2">
      <c r="A628" s="1">
        <f t="shared" si="24"/>
        <v>44694</v>
      </c>
    </row>
    <row r="629" spans="1:1" x14ac:dyDescent="0.2">
      <c r="A629" s="1">
        <f t="shared" si="24"/>
        <v>44695</v>
      </c>
    </row>
    <row r="630" spans="1:1" x14ac:dyDescent="0.2">
      <c r="A630" s="1">
        <f t="shared" si="24"/>
        <v>44696</v>
      </c>
    </row>
    <row r="631" spans="1:1" x14ac:dyDescent="0.2">
      <c r="A631" s="1">
        <f t="shared" si="24"/>
        <v>44697</v>
      </c>
    </row>
    <row r="632" spans="1:1" x14ac:dyDescent="0.2">
      <c r="A632" s="1">
        <f t="shared" si="24"/>
        <v>44698</v>
      </c>
    </row>
    <row r="633" spans="1:1" x14ac:dyDescent="0.2">
      <c r="A633" s="1">
        <f t="shared" si="24"/>
        <v>44699</v>
      </c>
    </row>
    <row r="634" spans="1:1" x14ac:dyDescent="0.2">
      <c r="A634" s="1">
        <f t="shared" si="24"/>
        <v>44700</v>
      </c>
    </row>
    <row r="635" spans="1:1" x14ac:dyDescent="0.2">
      <c r="A635" s="1">
        <f t="shared" si="24"/>
        <v>44701</v>
      </c>
    </row>
    <row r="636" spans="1:1" x14ac:dyDescent="0.2">
      <c r="A636" s="1">
        <f t="shared" si="24"/>
        <v>44702</v>
      </c>
    </row>
    <row r="637" spans="1:1" x14ac:dyDescent="0.2">
      <c r="A637" s="1">
        <f t="shared" si="24"/>
        <v>44703</v>
      </c>
    </row>
    <row r="638" spans="1:1" x14ac:dyDescent="0.2">
      <c r="A638" s="1">
        <f t="shared" si="24"/>
        <v>44704</v>
      </c>
    </row>
    <row r="639" spans="1:1" x14ac:dyDescent="0.2">
      <c r="A639" s="1">
        <f t="shared" si="24"/>
        <v>44705</v>
      </c>
    </row>
    <row r="640" spans="1:1" x14ac:dyDescent="0.2">
      <c r="A640" s="1">
        <f t="shared" si="24"/>
        <v>44706</v>
      </c>
    </row>
    <row r="641" spans="1:15" x14ac:dyDescent="0.2">
      <c r="A641" s="1">
        <f t="shared" si="24"/>
        <v>44707</v>
      </c>
    </row>
    <row r="642" spans="1:15" x14ac:dyDescent="0.2">
      <c r="A642" s="1">
        <f t="shared" si="24"/>
        <v>44708</v>
      </c>
    </row>
    <row r="643" spans="1:15" x14ac:dyDescent="0.2">
      <c r="A643" s="1">
        <f t="shared" si="24"/>
        <v>44709</v>
      </c>
    </row>
    <row r="644" spans="1:15" x14ac:dyDescent="0.2">
      <c r="A644" s="1">
        <f t="shared" si="24"/>
        <v>44710</v>
      </c>
    </row>
    <row r="645" spans="1:15" x14ac:dyDescent="0.2">
      <c r="A645" s="1">
        <f t="shared" si="24"/>
        <v>44711</v>
      </c>
    </row>
    <row r="646" spans="1:15" x14ac:dyDescent="0.2">
      <c r="A646" s="1">
        <f t="shared" si="24"/>
        <v>44712</v>
      </c>
    </row>
    <row r="647" spans="1:15" x14ac:dyDescent="0.2">
      <c r="A647" s="1">
        <f t="shared" si="24"/>
        <v>44713</v>
      </c>
    </row>
    <row r="648" spans="1:15" x14ac:dyDescent="0.2">
      <c r="A648" s="1">
        <f t="shared" si="24"/>
        <v>44714</v>
      </c>
    </row>
    <row r="649" spans="1:15" x14ac:dyDescent="0.2">
      <c r="A649" s="1">
        <f t="shared" si="24"/>
        <v>44715</v>
      </c>
    </row>
    <row r="650" spans="1:15" x14ac:dyDescent="0.2">
      <c r="A650" s="1">
        <f t="shared" ref="A650:A713" si="25">A649+1</f>
        <v>44716</v>
      </c>
    </row>
    <row r="651" spans="1:15" x14ac:dyDescent="0.2">
      <c r="A651" s="1">
        <f t="shared" si="25"/>
        <v>44717</v>
      </c>
    </row>
    <row r="652" spans="1:15" x14ac:dyDescent="0.2">
      <c r="A652" s="1">
        <f t="shared" si="25"/>
        <v>44718</v>
      </c>
    </row>
    <row r="653" spans="1:15" x14ac:dyDescent="0.2">
      <c r="A653" s="1">
        <f t="shared" si="25"/>
        <v>44719</v>
      </c>
      <c r="O653">
        <f>1000/1.2</f>
        <v>833.33333333333337</v>
      </c>
    </row>
    <row r="654" spans="1:15" x14ac:dyDescent="0.2">
      <c r="A654" s="1">
        <f t="shared" si="25"/>
        <v>44720</v>
      </c>
    </row>
    <row r="655" spans="1:15" x14ac:dyDescent="0.2">
      <c r="A655" s="1">
        <f t="shared" si="25"/>
        <v>44721</v>
      </c>
      <c r="K655">
        <f>675-231</f>
        <v>444</v>
      </c>
    </row>
    <row r="656" spans="1:15" x14ac:dyDescent="0.2">
      <c r="A656" s="1">
        <f t="shared" si="25"/>
        <v>44722</v>
      </c>
      <c r="K656">
        <f>1213-444</f>
        <v>769</v>
      </c>
    </row>
    <row r="657" spans="1:1" x14ac:dyDescent="0.2">
      <c r="A657" s="1">
        <f t="shared" si="25"/>
        <v>44723</v>
      </c>
    </row>
    <row r="658" spans="1:1" x14ac:dyDescent="0.2">
      <c r="A658" s="1">
        <f t="shared" si="25"/>
        <v>44724</v>
      </c>
    </row>
    <row r="659" spans="1:1" x14ac:dyDescent="0.2">
      <c r="A659" s="1">
        <f t="shared" si="25"/>
        <v>44725</v>
      </c>
    </row>
    <row r="660" spans="1:1" x14ac:dyDescent="0.2">
      <c r="A660" s="1">
        <f t="shared" si="25"/>
        <v>44726</v>
      </c>
    </row>
    <row r="661" spans="1:1" x14ac:dyDescent="0.2">
      <c r="A661" s="1">
        <f t="shared" si="25"/>
        <v>44727</v>
      </c>
    </row>
    <row r="662" spans="1:1" x14ac:dyDescent="0.2">
      <c r="A662" s="1">
        <f t="shared" si="25"/>
        <v>44728</v>
      </c>
    </row>
    <row r="663" spans="1:1" x14ac:dyDescent="0.2">
      <c r="A663" s="1">
        <f t="shared" si="25"/>
        <v>44729</v>
      </c>
    </row>
    <row r="664" spans="1:1" x14ac:dyDescent="0.2">
      <c r="A664" s="1">
        <f t="shared" si="25"/>
        <v>44730</v>
      </c>
    </row>
    <row r="665" spans="1:1" x14ac:dyDescent="0.2">
      <c r="A665" s="1">
        <f t="shared" si="25"/>
        <v>44731</v>
      </c>
    </row>
    <row r="666" spans="1:1" x14ac:dyDescent="0.2">
      <c r="A666" s="1">
        <f t="shared" si="25"/>
        <v>44732</v>
      </c>
    </row>
    <row r="667" spans="1:1" x14ac:dyDescent="0.2">
      <c r="A667" s="1">
        <f t="shared" si="25"/>
        <v>44733</v>
      </c>
    </row>
    <row r="668" spans="1:1" x14ac:dyDescent="0.2">
      <c r="A668" s="1">
        <f t="shared" si="25"/>
        <v>44734</v>
      </c>
    </row>
    <row r="669" spans="1:1" x14ac:dyDescent="0.2">
      <c r="A669" s="1">
        <f t="shared" si="25"/>
        <v>44735</v>
      </c>
    </row>
    <row r="670" spans="1:1" x14ac:dyDescent="0.2">
      <c r="A670" s="1">
        <f t="shared" si="25"/>
        <v>44736</v>
      </c>
    </row>
    <row r="671" spans="1:1" x14ac:dyDescent="0.2">
      <c r="A671" s="1">
        <f t="shared" si="25"/>
        <v>44737</v>
      </c>
    </row>
    <row r="672" spans="1:1" x14ac:dyDescent="0.2">
      <c r="A672" s="1">
        <f t="shared" si="25"/>
        <v>44738</v>
      </c>
    </row>
    <row r="673" spans="1:3" x14ac:dyDescent="0.2">
      <c r="A673" s="1">
        <f t="shared" si="25"/>
        <v>44739</v>
      </c>
    </row>
    <row r="674" spans="1:3" x14ac:dyDescent="0.2">
      <c r="A674" s="1">
        <f t="shared" si="25"/>
        <v>44740</v>
      </c>
    </row>
    <row r="675" spans="1:3" x14ac:dyDescent="0.2">
      <c r="A675" s="1">
        <f t="shared" si="25"/>
        <v>44741</v>
      </c>
    </row>
    <row r="676" spans="1:3" x14ac:dyDescent="0.2">
      <c r="A676" s="1">
        <f t="shared" si="25"/>
        <v>44742</v>
      </c>
    </row>
    <row r="677" spans="1:3" x14ac:dyDescent="0.2">
      <c r="A677" s="1">
        <f t="shared" si="25"/>
        <v>44743</v>
      </c>
    </row>
    <row r="678" spans="1:3" x14ac:dyDescent="0.2">
      <c r="A678" s="1">
        <f t="shared" si="25"/>
        <v>44744</v>
      </c>
    </row>
    <row r="679" spans="1:3" x14ac:dyDescent="0.2">
      <c r="A679" s="1">
        <f t="shared" si="25"/>
        <v>44745</v>
      </c>
    </row>
    <row r="680" spans="1:3" x14ac:dyDescent="0.2">
      <c r="A680" s="1">
        <f t="shared" si="25"/>
        <v>44746</v>
      </c>
    </row>
    <row r="681" spans="1:3" x14ac:dyDescent="0.2">
      <c r="A681" s="1">
        <f t="shared" si="25"/>
        <v>44747</v>
      </c>
    </row>
    <row r="682" spans="1:3" x14ac:dyDescent="0.2">
      <c r="A682" s="1">
        <f t="shared" si="25"/>
        <v>44748</v>
      </c>
      <c r="B682">
        <v>38497</v>
      </c>
      <c r="C682">
        <f>B682-B606</f>
        <v>20</v>
      </c>
    </row>
    <row r="683" spans="1:3" x14ac:dyDescent="0.2">
      <c r="A683" s="1">
        <f t="shared" si="25"/>
        <v>44749</v>
      </c>
      <c r="B683">
        <v>38502</v>
      </c>
      <c r="C683">
        <f>B683-B682</f>
        <v>5</v>
      </c>
    </row>
    <row r="684" spans="1:3" x14ac:dyDescent="0.2">
      <c r="A684" s="1">
        <f t="shared" si="25"/>
        <v>44750</v>
      </c>
    </row>
    <row r="685" spans="1:3" x14ac:dyDescent="0.2">
      <c r="A685" s="1">
        <f t="shared" si="25"/>
        <v>44751</v>
      </c>
    </row>
    <row r="686" spans="1:3" x14ac:dyDescent="0.2">
      <c r="A686" s="1">
        <f t="shared" si="25"/>
        <v>44752</v>
      </c>
    </row>
    <row r="687" spans="1:3" x14ac:dyDescent="0.2">
      <c r="A687" s="1">
        <f t="shared" si="25"/>
        <v>44753</v>
      </c>
      <c r="B687">
        <v>38541</v>
      </c>
      <c r="C687">
        <f>B687-B683</f>
        <v>39</v>
      </c>
    </row>
    <row r="688" spans="1:3" x14ac:dyDescent="0.2">
      <c r="A688" s="1">
        <f t="shared" si="25"/>
        <v>44754</v>
      </c>
      <c r="B688">
        <v>38569</v>
      </c>
      <c r="C688">
        <f>B688-B687</f>
        <v>28</v>
      </c>
    </row>
    <row r="689" spans="1:10" x14ac:dyDescent="0.2">
      <c r="A689" s="1">
        <f t="shared" si="25"/>
        <v>44755</v>
      </c>
      <c r="B689">
        <v>38669</v>
      </c>
      <c r="C689">
        <f>B689-B688</f>
        <v>100</v>
      </c>
    </row>
    <row r="690" spans="1:10" x14ac:dyDescent="0.2">
      <c r="A690" s="1">
        <f t="shared" si="25"/>
        <v>44756</v>
      </c>
    </row>
    <row r="691" spans="1:10" x14ac:dyDescent="0.2">
      <c r="A691" s="1">
        <f t="shared" si="25"/>
        <v>44757</v>
      </c>
      <c r="B691">
        <v>38675</v>
      </c>
      <c r="C691">
        <f>B691-B689</f>
        <v>6</v>
      </c>
    </row>
    <row r="692" spans="1:10" x14ac:dyDescent="0.2">
      <c r="A692" s="1">
        <f t="shared" si="25"/>
        <v>44758</v>
      </c>
    </row>
    <row r="693" spans="1:10" x14ac:dyDescent="0.2">
      <c r="A693" s="1">
        <f t="shared" si="25"/>
        <v>44759</v>
      </c>
    </row>
    <row r="694" spans="1:10" x14ac:dyDescent="0.2">
      <c r="A694" s="1">
        <f t="shared" si="25"/>
        <v>44760</v>
      </c>
      <c r="B694">
        <v>38725</v>
      </c>
      <c r="C694">
        <f>B694-B691</f>
        <v>50</v>
      </c>
    </row>
    <row r="695" spans="1:10" x14ac:dyDescent="0.2">
      <c r="A695" s="1">
        <f t="shared" si="25"/>
        <v>44761</v>
      </c>
      <c r="B695">
        <v>38799</v>
      </c>
      <c r="C695">
        <f>B695-B694</f>
        <v>74</v>
      </c>
    </row>
    <row r="696" spans="1:10" x14ac:dyDescent="0.2">
      <c r="A696" s="1">
        <f t="shared" si="25"/>
        <v>44762</v>
      </c>
      <c r="B696">
        <v>38849</v>
      </c>
      <c r="C696">
        <f>B696-B695</f>
        <v>50</v>
      </c>
    </row>
    <row r="697" spans="1:10" x14ac:dyDescent="0.2">
      <c r="A697" s="1">
        <f t="shared" si="25"/>
        <v>44763</v>
      </c>
    </row>
    <row r="698" spans="1:10" x14ac:dyDescent="0.2">
      <c r="A698" s="1">
        <f t="shared" si="25"/>
        <v>44764</v>
      </c>
      <c r="B698">
        <v>38874</v>
      </c>
      <c r="C698">
        <f>B698-B696</f>
        <v>25</v>
      </c>
    </row>
    <row r="699" spans="1:10" x14ac:dyDescent="0.2">
      <c r="A699" s="1">
        <f t="shared" si="25"/>
        <v>44765</v>
      </c>
      <c r="B699">
        <f>B698+70</f>
        <v>38944</v>
      </c>
      <c r="C699">
        <f t="shared" ref="C699:C705" si="26">B699-B698</f>
        <v>70</v>
      </c>
    </row>
    <row r="700" spans="1:10" x14ac:dyDescent="0.2">
      <c r="A700" s="1">
        <f t="shared" si="25"/>
        <v>44766</v>
      </c>
    </row>
    <row r="701" spans="1:10" x14ac:dyDescent="0.2">
      <c r="A701" s="1">
        <f t="shared" si="25"/>
        <v>44767</v>
      </c>
      <c r="B701">
        <v>39020</v>
      </c>
      <c r="C701">
        <f>B701-B699</f>
        <v>76</v>
      </c>
    </row>
    <row r="702" spans="1:10" x14ac:dyDescent="0.2">
      <c r="A702" s="1">
        <f t="shared" si="25"/>
        <v>44768</v>
      </c>
      <c r="B702">
        <v>39120</v>
      </c>
      <c r="C702">
        <f t="shared" si="26"/>
        <v>100</v>
      </c>
    </row>
    <row r="703" spans="1:10" x14ac:dyDescent="0.2">
      <c r="A703" s="1">
        <f t="shared" si="25"/>
        <v>44769</v>
      </c>
      <c r="B703">
        <v>39212</v>
      </c>
      <c r="C703">
        <f t="shared" si="26"/>
        <v>92</v>
      </c>
      <c r="H703" s="14">
        <v>767.12</v>
      </c>
      <c r="I703">
        <f>H703*4*30.5/28</f>
        <v>3342.4514285714286</v>
      </c>
    </row>
    <row r="704" spans="1:10" x14ac:dyDescent="0.2">
      <c r="A704" s="1">
        <f t="shared" si="25"/>
        <v>44770</v>
      </c>
      <c r="B704">
        <v>39254</v>
      </c>
      <c r="C704">
        <f t="shared" si="26"/>
        <v>42</v>
      </c>
      <c r="H704" s="14">
        <f>H703*52</f>
        <v>39890.239999999998</v>
      </c>
      <c r="J704">
        <f>I703*0.78</f>
        <v>2607.1121142857141</v>
      </c>
    </row>
    <row r="705" spans="1:10" x14ac:dyDescent="0.2">
      <c r="A705" s="1">
        <f t="shared" si="25"/>
        <v>44771</v>
      </c>
      <c r="B705">
        <v>39314</v>
      </c>
      <c r="C705">
        <f t="shared" si="26"/>
        <v>60</v>
      </c>
      <c r="J705">
        <v>885</v>
      </c>
    </row>
    <row r="706" spans="1:10" x14ac:dyDescent="0.2">
      <c r="A706" s="1">
        <f t="shared" si="25"/>
        <v>44772</v>
      </c>
      <c r="J706">
        <f>J704-J705</f>
        <v>1722.1121142857141</v>
      </c>
    </row>
    <row r="707" spans="1:10" x14ac:dyDescent="0.2">
      <c r="A707" s="1">
        <f t="shared" si="25"/>
        <v>44773</v>
      </c>
    </row>
    <row r="708" spans="1:10" x14ac:dyDescent="0.2">
      <c r="A708" s="1">
        <f t="shared" si="25"/>
        <v>44774</v>
      </c>
      <c r="B708">
        <v>39417</v>
      </c>
      <c r="C708">
        <f>B708-B705</f>
        <v>103</v>
      </c>
    </row>
    <row r="709" spans="1:10" x14ac:dyDescent="0.2">
      <c r="A709" s="1">
        <f t="shared" si="25"/>
        <v>44775</v>
      </c>
      <c r="B709">
        <v>39511</v>
      </c>
      <c r="C709">
        <f t="shared" ref="C709" si="27">B709-B708</f>
        <v>94</v>
      </c>
    </row>
    <row r="710" spans="1:10" x14ac:dyDescent="0.2">
      <c r="A710" s="1">
        <f t="shared" si="25"/>
        <v>44776</v>
      </c>
    </row>
    <row r="711" spans="1:10" x14ac:dyDescent="0.2">
      <c r="A711" s="1">
        <f t="shared" si="25"/>
        <v>44777</v>
      </c>
      <c r="B711">
        <v>39564</v>
      </c>
      <c r="C711">
        <f>B711-B709</f>
        <v>53</v>
      </c>
    </row>
    <row r="712" spans="1:10" x14ac:dyDescent="0.2">
      <c r="A712" s="1">
        <f t="shared" si="25"/>
        <v>44778</v>
      </c>
      <c r="B712">
        <v>39651</v>
      </c>
      <c r="C712">
        <f t="shared" ref="C712:C713" si="28">B712-B711</f>
        <v>87</v>
      </c>
    </row>
    <row r="713" spans="1:10" x14ac:dyDescent="0.2">
      <c r="A713" s="1">
        <f t="shared" si="25"/>
        <v>44779</v>
      </c>
      <c r="B713">
        <v>39663</v>
      </c>
      <c r="C713">
        <f t="shared" si="28"/>
        <v>12</v>
      </c>
    </row>
    <row r="714" spans="1:10" x14ac:dyDescent="0.2">
      <c r="A714" s="1">
        <f t="shared" ref="A714:A777" si="29">A713+1</f>
        <v>44780</v>
      </c>
    </row>
    <row r="715" spans="1:10" x14ac:dyDescent="0.2">
      <c r="A715" s="1">
        <f t="shared" si="29"/>
        <v>44781</v>
      </c>
      <c r="B715">
        <v>39674</v>
      </c>
      <c r="C715">
        <f>B715-B713</f>
        <v>11</v>
      </c>
    </row>
    <row r="716" spans="1:10" x14ac:dyDescent="0.2">
      <c r="A716" s="1">
        <f t="shared" si="29"/>
        <v>44782</v>
      </c>
      <c r="B716">
        <v>39774</v>
      </c>
      <c r="C716">
        <f t="shared" ref="C716:C720" si="30">B716-B715</f>
        <v>100</v>
      </c>
    </row>
    <row r="717" spans="1:10" x14ac:dyDescent="0.2">
      <c r="A717" s="1">
        <f t="shared" si="29"/>
        <v>44783</v>
      </c>
      <c r="B717">
        <v>39787</v>
      </c>
      <c r="C717">
        <f t="shared" si="30"/>
        <v>13</v>
      </c>
    </row>
    <row r="718" spans="1:10" x14ac:dyDescent="0.2">
      <c r="A718" s="1">
        <f t="shared" si="29"/>
        <v>44784</v>
      </c>
      <c r="B718">
        <v>39832</v>
      </c>
      <c r="C718">
        <f t="shared" si="30"/>
        <v>45</v>
      </c>
    </row>
    <row r="719" spans="1:10" x14ac:dyDescent="0.2">
      <c r="A719" s="1">
        <f t="shared" si="29"/>
        <v>44785</v>
      </c>
      <c r="B719">
        <v>39890</v>
      </c>
      <c r="C719">
        <f t="shared" si="30"/>
        <v>58</v>
      </c>
    </row>
    <row r="720" spans="1:10" x14ac:dyDescent="0.2">
      <c r="A720" s="1">
        <f t="shared" si="29"/>
        <v>44786</v>
      </c>
      <c r="B720">
        <v>40390</v>
      </c>
      <c r="C720">
        <f t="shared" si="30"/>
        <v>500</v>
      </c>
    </row>
    <row r="721" spans="1:8" x14ac:dyDescent="0.2">
      <c r="A721" s="1">
        <f t="shared" si="29"/>
        <v>44787</v>
      </c>
    </row>
    <row r="722" spans="1:8" x14ac:dyDescent="0.2">
      <c r="A722" s="1">
        <f t="shared" si="29"/>
        <v>44788</v>
      </c>
      <c r="B722">
        <v>40519</v>
      </c>
      <c r="C722">
        <f>B722-B720</f>
        <v>129</v>
      </c>
    </row>
    <row r="723" spans="1:8" x14ac:dyDescent="0.2">
      <c r="A723" s="1">
        <f t="shared" si="29"/>
        <v>44789</v>
      </c>
      <c r="B723">
        <v>40512</v>
      </c>
      <c r="C723">
        <f t="shared" ref="C723:C725" si="31">B723-B722</f>
        <v>-7</v>
      </c>
    </row>
    <row r="724" spans="1:8" x14ac:dyDescent="0.2">
      <c r="A724" s="1">
        <f t="shared" si="29"/>
        <v>44790</v>
      </c>
      <c r="B724">
        <v>40470</v>
      </c>
      <c r="C724">
        <f t="shared" si="31"/>
        <v>-42</v>
      </c>
    </row>
    <row r="725" spans="1:8" x14ac:dyDescent="0.2">
      <c r="A725" s="1">
        <f t="shared" si="29"/>
        <v>44791</v>
      </c>
      <c r="B725">
        <v>40738</v>
      </c>
      <c r="C725">
        <f t="shared" si="31"/>
        <v>268</v>
      </c>
    </row>
    <row r="726" spans="1:8" x14ac:dyDescent="0.2">
      <c r="A726" s="1">
        <f t="shared" si="29"/>
        <v>44792</v>
      </c>
    </row>
    <row r="727" spans="1:8" x14ac:dyDescent="0.2">
      <c r="A727" s="1">
        <f t="shared" si="29"/>
        <v>44793</v>
      </c>
    </row>
    <row r="728" spans="1:8" x14ac:dyDescent="0.2">
      <c r="A728" s="1">
        <f t="shared" si="29"/>
        <v>44794</v>
      </c>
    </row>
    <row r="729" spans="1:8" x14ac:dyDescent="0.2">
      <c r="A729" s="1">
        <f t="shared" si="29"/>
        <v>44795</v>
      </c>
      <c r="B729">
        <v>40889</v>
      </c>
      <c r="C729">
        <f>B729-B725</f>
        <v>151</v>
      </c>
    </row>
    <row r="730" spans="1:8" x14ac:dyDescent="0.2">
      <c r="A730" s="1">
        <f t="shared" si="29"/>
        <v>44796</v>
      </c>
      <c r="B730">
        <v>40683</v>
      </c>
      <c r="C730">
        <f t="shared" ref="C730:C732" si="32">B730-B729</f>
        <v>-206</v>
      </c>
      <c r="H730" s="2" t="s">
        <v>62</v>
      </c>
    </row>
    <row r="731" spans="1:8" x14ac:dyDescent="0.2">
      <c r="A731" s="1">
        <f t="shared" si="29"/>
        <v>44797</v>
      </c>
      <c r="B731">
        <v>40821</v>
      </c>
      <c r="C731">
        <f t="shared" si="32"/>
        <v>138</v>
      </c>
      <c r="H731" s="2" t="s">
        <v>63</v>
      </c>
    </row>
    <row r="732" spans="1:8" x14ac:dyDescent="0.2">
      <c r="A732" s="1">
        <f t="shared" si="29"/>
        <v>44798</v>
      </c>
      <c r="B732">
        <v>40846</v>
      </c>
      <c r="C732">
        <f t="shared" si="32"/>
        <v>25</v>
      </c>
      <c r="H732" s="2" t="s">
        <v>64</v>
      </c>
    </row>
    <row r="733" spans="1:8" x14ac:dyDescent="0.2">
      <c r="A733" s="1">
        <f t="shared" si="29"/>
        <v>44799</v>
      </c>
      <c r="H733" s="2" t="s">
        <v>65</v>
      </c>
    </row>
    <row r="734" spans="1:8" x14ac:dyDescent="0.2">
      <c r="A734" s="1">
        <f t="shared" si="29"/>
        <v>44800</v>
      </c>
    </row>
    <row r="735" spans="1:8" x14ac:dyDescent="0.2">
      <c r="A735" s="1">
        <f t="shared" si="29"/>
        <v>44801</v>
      </c>
    </row>
    <row r="736" spans="1:8" x14ac:dyDescent="0.2">
      <c r="A736" s="1">
        <f t="shared" si="29"/>
        <v>44802</v>
      </c>
    </row>
    <row r="737" spans="1:3" x14ac:dyDescent="0.2">
      <c r="A737" s="1">
        <f t="shared" si="29"/>
        <v>44803</v>
      </c>
    </row>
    <row r="738" spans="1:3" x14ac:dyDescent="0.2">
      <c r="A738" s="1">
        <f t="shared" si="29"/>
        <v>44804</v>
      </c>
    </row>
    <row r="739" spans="1:3" x14ac:dyDescent="0.2">
      <c r="A739" s="1">
        <f t="shared" si="29"/>
        <v>44805</v>
      </c>
    </row>
    <row r="740" spans="1:3" x14ac:dyDescent="0.2">
      <c r="A740" s="1">
        <f t="shared" si="29"/>
        <v>44806</v>
      </c>
    </row>
    <row r="741" spans="1:3" x14ac:dyDescent="0.2">
      <c r="A741" s="1">
        <f t="shared" si="29"/>
        <v>44807</v>
      </c>
    </row>
    <row r="742" spans="1:3" x14ac:dyDescent="0.2">
      <c r="A742" s="1">
        <f t="shared" si="29"/>
        <v>44808</v>
      </c>
    </row>
    <row r="743" spans="1:3" x14ac:dyDescent="0.2">
      <c r="A743" s="1">
        <f t="shared" si="29"/>
        <v>44809</v>
      </c>
    </row>
    <row r="744" spans="1:3" x14ac:dyDescent="0.2">
      <c r="A744" s="1">
        <f t="shared" si="29"/>
        <v>44810</v>
      </c>
    </row>
    <row r="745" spans="1:3" x14ac:dyDescent="0.2">
      <c r="A745" s="1">
        <f t="shared" si="29"/>
        <v>44811</v>
      </c>
    </row>
    <row r="746" spans="1:3" x14ac:dyDescent="0.2">
      <c r="A746" s="1">
        <f t="shared" si="29"/>
        <v>44812</v>
      </c>
    </row>
    <row r="747" spans="1:3" x14ac:dyDescent="0.2">
      <c r="A747" s="1">
        <f t="shared" si="29"/>
        <v>44813</v>
      </c>
    </row>
    <row r="748" spans="1:3" x14ac:dyDescent="0.2">
      <c r="A748" s="1">
        <f t="shared" si="29"/>
        <v>44814</v>
      </c>
      <c r="B748">
        <v>40920</v>
      </c>
      <c r="C748">
        <f>B748-B732</f>
        <v>74</v>
      </c>
    </row>
    <row r="749" spans="1:3" x14ac:dyDescent="0.2">
      <c r="A749" s="1">
        <f t="shared" si="29"/>
        <v>44815</v>
      </c>
    </row>
    <row r="750" spans="1:3" x14ac:dyDescent="0.2">
      <c r="A750" s="1">
        <f t="shared" si="29"/>
        <v>44816</v>
      </c>
      <c r="B750">
        <v>40952</v>
      </c>
      <c r="C750">
        <f>B750-B748</f>
        <v>32</v>
      </c>
    </row>
    <row r="751" spans="1:3" x14ac:dyDescent="0.2">
      <c r="A751" s="1">
        <f t="shared" si="29"/>
        <v>44817</v>
      </c>
    </row>
    <row r="752" spans="1:3" x14ac:dyDescent="0.2">
      <c r="A752" s="1">
        <f t="shared" si="29"/>
        <v>44818</v>
      </c>
    </row>
    <row r="753" spans="1:23" x14ac:dyDescent="0.2">
      <c r="A753" s="1">
        <f t="shared" si="29"/>
        <v>44819</v>
      </c>
    </row>
    <row r="754" spans="1:23" x14ac:dyDescent="0.2">
      <c r="A754" s="1">
        <f t="shared" si="29"/>
        <v>44820</v>
      </c>
    </row>
    <row r="755" spans="1:23" x14ac:dyDescent="0.2">
      <c r="A755" s="1">
        <f t="shared" si="29"/>
        <v>44821</v>
      </c>
    </row>
    <row r="756" spans="1:23" x14ac:dyDescent="0.2">
      <c r="A756" s="1">
        <f t="shared" si="29"/>
        <v>44822</v>
      </c>
    </row>
    <row r="757" spans="1:23" x14ac:dyDescent="0.2">
      <c r="A757" s="1">
        <f t="shared" si="29"/>
        <v>44823</v>
      </c>
      <c r="B757">
        <v>41191</v>
      </c>
      <c r="C757">
        <f>B757-B750</f>
        <v>239</v>
      </c>
    </row>
    <row r="758" spans="1:23" x14ac:dyDescent="0.2">
      <c r="A758" s="1">
        <f t="shared" si="29"/>
        <v>44824</v>
      </c>
      <c r="B758">
        <v>41381</v>
      </c>
      <c r="C758">
        <f t="shared" ref="C758:C760" si="33">B758-B757</f>
        <v>190</v>
      </c>
    </row>
    <row r="759" spans="1:23" x14ac:dyDescent="0.2">
      <c r="A759" s="1">
        <f t="shared" si="29"/>
        <v>44825</v>
      </c>
      <c r="B759">
        <v>41448</v>
      </c>
      <c r="C759">
        <f t="shared" si="33"/>
        <v>67</v>
      </c>
    </row>
    <row r="760" spans="1:23" x14ac:dyDescent="0.2">
      <c r="A760" s="1">
        <f t="shared" si="29"/>
        <v>44826</v>
      </c>
      <c r="B760">
        <v>41565</v>
      </c>
      <c r="C760">
        <f t="shared" si="33"/>
        <v>117</v>
      </c>
    </row>
    <row r="761" spans="1:23" x14ac:dyDescent="0.2">
      <c r="A761" s="1">
        <f t="shared" si="29"/>
        <v>44827</v>
      </c>
      <c r="B761">
        <v>41702</v>
      </c>
      <c r="C761">
        <f>B761-B760</f>
        <v>137</v>
      </c>
    </row>
    <row r="762" spans="1:23" x14ac:dyDescent="0.2">
      <c r="A762" s="1">
        <f t="shared" si="29"/>
        <v>44828</v>
      </c>
    </row>
    <row r="763" spans="1:23" x14ac:dyDescent="0.2">
      <c r="A763" s="1">
        <f t="shared" si="29"/>
        <v>44829</v>
      </c>
    </row>
    <row r="764" spans="1:23" x14ac:dyDescent="0.2">
      <c r="A764" s="1">
        <f t="shared" si="29"/>
        <v>44830</v>
      </c>
      <c r="B764">
        <v>41725</v>
      </c>
      <c r="C764">
        <f>B764-B761</f>
        <v>23</v>
      </c>
    </row>
    <row r="765" spans="1:23" x14ac:dyDescent="0.2">
      <c r="A765" s="1">
        <f t="shared" si="29"/>
        <v>44831</v>
      </c>
    </row>
    <row r="766" spans="1:23" x14ac:dyDescent="0.2">
      <c r="A766" s="1">
        <f t="shared" si="29"/>
        <v>44832</v>
      </c>
      <c r="B766">
        <v>41757</v>
      </c>
      <c r="C766">
        <f>B766-B764</f>
        <v>32</v>
      </c>
      <c r="W766">
        <f>7*24*3600</f>
        <v>604800</v>
      </c>
    </row>
    <row r="767" spans="1:23" x14ac:dyDescent="0.2">
      <c r="A767" s="1">
        <f t="shared" si="29"/>
        <v>44833</v>
      </c>
    </row>
    <row r="768" spans="1:23" x14ac:dyDescent="0.2">
      <c r="A768" s="1">
        <f t="shared" si="29"/>
        <v>44834</v>
      </c>
      <c r="B768">
        <v>41767</v>
      </c>
      <c r="C768">
        <f>B768-B766</f>
        <v>10</v>
      </c>
    </row>
    <row r="769" spans="1:23" x14ac:dyDescent="0.2">
      <c r="A769" s="1">
        <f t="shared" si="29"/>
        <v>44835</v>
      </c>
    </row>
    <row r="770" spans="1:23" x14ac:dyDescent="0.2">
      <c r="A770" s="1">
        <f t="shared" si="29"/>
        <v>44836</v>
      </c>
      <c r="W770">
        <f>1024*1024</f>
        <v>1048576</v>
      </c>
    </row>
    <row r="771" spans="1:23" x14ac:dyDescent="0.2">
      <c r="A771" s="1">
        <f t="shared" si="29"/>
        <v>44837</v>
      </c>
    </row>
    <row r="772" spans="1:23" x14ac:dyDescent="0.2">
      <c r="A772" s="1">
        <f t="shared" si="29"/>
        <v>44838</v>
      </c>
    </row>
    <row r="773" spans="1:23" x14ac:dyDescent="0.2">
      <c r="A773" s="1">
        <f t="shared" si="29"/>
        <v>44839</v>
      </c>
      <c r="B773">
        <v>41834</v>
      </c>
      <c r="C773">
        <f>B773-B768</f>
        <v>67</v>
      </c>
    </row>
    <row r="774" spans="1:23" x14ac:dyDescent="0.2">
      <c r="A774" s="1">
        <f t="shared" si="29"/>
        <v>44840</v>
      </c>
      <c r="B774">
        <v>41954</v>
      </c>
      <c r="C774">
        <f>B774-B773</f>
        <v>120</v>
      </c>
    </row>
    <row r="775" spans="1:23" x14ac:dyDescent="0.2">
      <c r="A775" s="1">
        <f t="shared" si="29"/>
        <v>44841</v>
      </c>
      <c r="B775">
        <v>42023</v>
      </c>
      <c r="C775">
        <f>B775-B774</f>
        <v>69</v>
      </c>
      <c r="W775">
        <f>60*24*3600</f>
        <v>5184000</v>
      </c>
    </row>
    <row r="776" spans="1:23" x14ac:dyDescent="0.2">
      <c r="A776" s="1">
        <f t="shared" si="29"/>
        <v>44842</v>
      </c>
      <c r="B776">
        <v>42101</v>
      </c>
      <c r="C776">
        <f>B776-B775</f>
        <v>78</v>
      </c>
    </row>
    <row r="777" spans="1:23" x14ac:dyDescent="0.2">
      <c r="A777" s="1">
        <f t="shared" si="29"/>
        <v>44843</v>
      </c>
    </row>
    <row r="778" spans="1:23" x14ac:dyDescent="0.2">
      <c r="A778" s="1">
        <f t="shared" ref="A778:A841" si="34">A777+1</f>
        <v>44844</v>
      </c>
      <c r="B778">
        <v>42181</v>
      </c>
      <c r="C778">
        <f>B778-B776</f>
        <v>80</v>
      </c>
    </row>
    <row r="779" spans="1:23" x14ac:dyDescent="0.2">
      <c r="A779" s="1">
        <f t="shared" si="34"/>
        <v>44845</v>
      </c>
      <c r="B779">
        <v>42320</v>
      </c>
      <c r="C779">
        <f t="shared" ref="C779:C785" si="35">B779-B778</f>
        <v>139</v>
      </c>
    </row>
    <row r="780" spans="1:23" x14ac:dyDescent="0.2">
      <c r="A780" s="1">
        <f t="shared" si="34"/>
        <v>44846</v>
      </c>
      <c r="B780">
        <v>42418</v>
      </c>
      <c r="C780">
        <f t="shared" si="35"/>
        <v>98</v>
      </c>
    </row>
    <row r="781" spans="1:23" x14ac:dyDescent="0.2">
      <c r="A781" s="1">
        <f t="shared" si="34"/>
        <v>44847</v>
      </c>
      <c r="B781">
        <v>42559</v>
      </c>
      <c r="C781">
        <f t="shared" si="35"/>
        <v>141</v>
      </c>
    </row>
    <row r="782" spans="1:23" x14ac:dyDescent="0.2">
      <c r="A782" s="1">
        <f t="shared" si="34"/>
        <v>44848</v>
      </c>
      <c r="B782">
        <v>42640</v>
      </c>
      <c r="C782">
        <f t="shared" si="35"/>
        <v>81</v>
      </c>
    </row>
    <row r="783" spans="1:23" x14ac:dyDescent="0.2">
      <c r="A783" s="1">
        <f t="shared" si="34"/>
        <v>44849</v>
      </c>
      <c r="B783">
        <v>42839</v>
      </c>
      <c r="C783">
        <f t="shared" si="35"/>
        <v>199</v>
      </c>
    </row>
    <row r="784" spans="1:23" x14ac:dyDescent="0.2">
      <c r="A784" s="1">
        <f t="shared" si="34"/>
        <v>44850</v>
      </c>
      <c r="B784">
        <v>43020</v>
      </c>
      <c r="C784">
        <f t="shared" si="35"/>
        <v>181</v>
      </c>
    </row>
    <row r="785" spans="1:23" x14ac:dyDescent="0.2">
      <c r="A785" s="1">
        <f t="shared" si="34"/>
        <v>44851</v>
      </c>
      <c r="B785">
        <v>43078</v>
      </c>
      <c r="C785">
        <f t="shared" si="35"/>
        <v>58</v>
      </c>
    </row>
    <row r="786" spans="1:23" x14ac:dyDescent="0.2">
      <c r="A786" s="1">
        <f t="shared" si="34"/>
        <v>44852</v>
      </c>
    </row>
    <row r="787" spans="1:23" x14ac:dyDescent="0.2">
      <c r="A787" s="1">
        <f t="shared" si="34"/>
        <v>44853</v>
      </c>
    </row>
    <row r="788" spans="1:23" x14ac:dyDescent="0.2">
      <c r="A788" s="1">
        <f t="shared" si="34"/>
        <v>44854</v>
      </c>
      <c r="B788">
        <v>43082</v>
      </c>
      <c r="C788">
        <f>B788-B785</f>
        <v>4</v>
      </c>
    </row>
    <row r="789" spans="1:23" x14ac:dyDescent="0.2">
      <c r="A789" s="1">
        <f t="shared" si="34"/>
        <v>44855</v>
      </c>
      <c r="B789">
        <v>43125</v>
      </c>
      <c r="C789">
        <f t="shared" ref="C789" si="36">B789-B788</f>
        <v>43</v>
      </c>
    </row>
    <row r="790" spans="1:23" x14ac:dyDescent="0.2">
      <c r="A790" s="1">
        <f t="shared" si="34"/>
        <v>44856</v>
      </c>
    </row>
    <row r="791" spans="1:23" x14ac:dyDescent="0.2">
      <c r="A791" s="1">
        <f t="shared" si="34"/>
        <v>44857</v>
      </c>
      <c r="B791">
        <v>43358</v>
      </c>
      <c r="C791">
        <f>B791-B789</f>
        <v>233</v>
      </c>
      <c r="W791">
        <f>(348-301)/348</f>
        <v>0.13505747126436782</v>
      </c>
    </row>
    <row r="792" spans="1:23" x14ac:dyDescent="0.2">
      <c r="A792" s="1">
        <f t="shared" si="34"/>
        <v>44858</v>
      </c>
      <c r="B792">
        <v>43392</v>
      </c>
      <c r="C792">
        <f>B792-B791</f>
        <v>34</v>
      </c>
    </row>
    <row r="793" spans="1:23" x14ac:dyDescent="0.2">
      <c r="A793" s="1">
        <f t="shared" si="34"/>
        <v>44859</v>
      </c>
      <c r="B793">
        <v>43404</v>
      </c>
      <c r="C793">
        <f>B793-B792</f>
        <v>12</v>
      </c>
    </row>
    <row r="794" spans="1:23" x14ac:dyDescent="0.2">
      <c r="A794" s="1">
        <f t="shared" si="34"/>
        <v>44860</v>
      </c>
    </row>
    <row r="795" spans="1:23" x14ac:dyDescent="0.2">
      <c r="A795" s="1">
        <f t="shared" si="34"/>
        <v>44861</v>
      </c>
    </row>
    <row r="796" spans="1:23" x14ac:dyDescent="0.2">
      <c r="A796" s="1">
        <f t="shared" si="34"/>
        <v>44862</v>
      </c>
    </row>
    <row r="797" spans="1:23" x14ac:dyDescent="0.2">
      <c r="A797" s="1">
        <f t="shared" si="34"/>
        <v>44863</v>
      </c>
    </row>
    <row r="798" spans="1:23" x14ac:dyDescent="0.2">
      <c r="A798" s="1">
        <f t="shared" si="34"/>
        <v>44864</v>
      </c>
    </row>
    <row r="799" spans="1:23" x14ac:dyDescent="0.2">
      <c r="A799" s="1">
        <f t="shared" si="34"/>
        <v>44865</v>
      </c>
    </row>
    <row r="800" spans="1:23" x14ac:dyDescent="0.2">
      <c r="A800" s="1">
        <f t="shared" si="34"/>
        <v>44866</v>
      </c>
      <c r="W800">
        <f>COS(42/180*PI())</f>
        <v>0.74314482547739424</v>
      </c>
    </row>
    <row r="801" spans="1:23" x14ac:dyDescent="0.2">
      <c r="A801" s="1">
        <f t="shared" si="34"/>
        <v>44867</v>
      </c>
    </row>
    <row r="802" spans="1:23" x14ac:dyDescent="0.2">
      <c r="A802" s="1">
        <f t="shared" si="34"/>
        <v>44868</v>
      </c>
    </row>
    <row r="803" spans="1:23" x14ac:dyDescent="0.2">
      <c r="A803" s="1">
        <f t="shared" si="34"/>
        <v>44869</v>
      </c>
    </row>
    <row r="804" spans="1:23" x14ac:dyDescent="0.2">
      <c r="A804" s="1">
        <f t="shared" si="34"/>
        <v>44870</v>
      </c>
      <c r="B804">
        <v>43441</v>
      </c>
      <c r="C804">
        <f>B804-B793</f>
        <v>37</v>
      </c>
    </row>
    <row r="805" spans="1:23" x14ac:dyDescent="0.2">
      <c r="A805" s="1">
        <f t="shared" si="34"/>
        <v>44871</v>
      </c>
    </row>
    <row r="806" spans="1:23" x14ac:dyDescent="0.2">
      <c r="A806" s="1">
        <f t="shared" si="34"/>
        <v>44872</v>
      </c>
      <c r="B806">
        <v>43493</v>
      </c>
      <c r="C806">
        <f>B806-B804</f>
        <v>52</v>
      </c>
      <c r="W806" s="13">
        <v>123182</v>
      </c>
    </row>
    <row r="807" spans="1:23" x14ac:dyDescent="0.2">
      <c r="A807" s="1">
        <f t="shared" si="34"/>
        <v>44873</v>
      </c>
      <c r="B807">
        <v>43582</v>
      </c>
      <c r="C807">
        <f>B807-B806</f>
        <v>89</v>
      </c>
      <c r="W807">
        <f>W806/6</f>
        <v>20530.333333333332</v>
      </c>
    </row>
    <row r="808" spans="1:23" x14ac:dyDescent="0.2">
      <c r="A808" s="1">
        <f t="shared" si="34"/>
        <v>44874</v>
      </c>
      <c r="B808">
        <v>43633</v>
      </c>
      <c r="C808">
        <f>B808-B807</f>
        <v>51</v>
      </c>
      <c r="W808">
        <f>W807/60/24</f>
        <v>14.257175925925926</v>
      </c>
    </row>
    <row r="809" spans="1:23" x14ac:dyDescent="0.2">
      <c r="A809" s="1">
        <f t="shared" si="34"/>
        <v>44875</v>
      </c>
      <c r="B809">
        <v>43688</v>
      </c>
      <c r="C809">
        <f>B809-B808</f>
        <v>55</v>
      </c>
    </row>
    <row r="810" spans="1:23" x14ac:dyDescent="0.2">
      <c r="A810" s="1">
        <f t="shared" si="34"/>
        <v>44876</v>
      </c>
      <c r="B810">
        <v>43769</v>
      </c>
      <c r="C810">
        <f>B810-B809</f>
        <v>81</v>
      </c>
    </row>
    <row r="811" spans="1:23" x14ac:dyDescent="0.2">
      <c r="A811" s="1">
        <f t="shared" si="34"/>
        <v>44877</v>
      </c>
    </row>
    <row r="812" spans="1:23" x14ac:dyDescent="0.2">
      <c r="A812" s="1">
        <f t="shared" si="34"/>
        <v>44878</v>
      </c>
    </row>
    <row r="813" spans="1:23" x14ac:dyDescent="0.2">
      <c r="A813" s="1">
        <f t="shared" si="34"/>
        <v>44879</v>
      </c>
    </row>
    <row r="814" spans="1:23" x14ac:dyDescent="0.2">
      <c r="A814" s="1">
        <f t="shared" si="34"/>
        <v>44880</v>
      </c>
    </row>
    <row r="815" spans="1:23" x14ac:dyDescent="0.2">
      <c r="A815" s="1">
        <f t="shared" si="34"/>
        <v>44881</v>
      </c>
    </row>
    <row r="816" spans="1:23" x14ac:dyDescent="0.2">
      <c r="A816" s="1">
        <f t="shared" si="34"/>
        <v>44882</v>
      </c>
    </row>
    <row r="817" spans="1:1" x14ac:dyDescent="0.2">
      <c r="A817" s="1">
        <f t="shared" si="34"/>
        <v>44883</v>
      </c>
    </row>
    <row r="818" spans="1:1" x14ac:dyDescent="0.2">
      <c r="A818" s="1">
        <f t="shared" si="34"/>
        <v>44884</v>
      </c>
    </row>
    <row r="819" spans="1:1" x14ac:dyDescent="0.2">
      <c r="A819" s="1">
        <f t="shared" si="34"/>
        <v>44885</v>
      </c>
    </row>
    <row r="820" spans="1:1" x14ac:dyDescent="0.2">
      <c r="A820" s="1">
        <f t="shared" si="34"/>
        <v>44886</v>
      </c>
    </row>
    <row r="821" spans="1:1" x14ac:dyDescent="0.2">
      <c r="A821" s="1">
        <f t="shared" si="34"/>
        <v>44887</v>
      </c>
    </row>
    <row r="822" spans="1:1" x14ac:dyDescent="0.2">
      <c r="A822" s="1">
        <f t="shared" si="34"/>
        <v>44888</v>
      </c>
    </row>
    <row r="823" spans="1:1" x14ac:dyDescent="0.2">
      <c r="A823" s="1">
        <f t="shared" si="34"/>
        <v>44889</v>
      </c>
    </row>
    <row r="824" spans="1:1" x14ac:dyDescent="0.2">
      <c r="A824" s="1">
        <f t="shared" si="34"/>
        <v>44890</v>
      </c>
    </row>
    <row r="825" spans="1:1" x14ac:dyDescent="0.2">
      <c r="A825" s="1">
        <f t="shared" si="34"/>
        <v>44891</v>
      </c>
    </row>
    <row r="826" spans="1:1" x14ac:dyDescent="0.2">
      <c r="A826" s="1">
        <f t="shared" si="34"/>
        <v>44892</v>
      </c>
    </row>
    <row r="827" spans="1:1" x14ac:dyDescent="0.2">
      <c r="A827" s="1">
        <f t="shared" si="34"/>
        <v>44893</v>
      </c>
    </row>
    <row r="828" spans="1:1" x14ac:dyDescent="0.2">
      <c r="A828" s="1">
        <f t="shared" si="34"/>
        <v>44894</v>
      </c>
    </row>
    <row r="829" spans="1:1" x14ac:dyDescent="0.2">
      <c r="A829" s="1">
        <f t="shared" si="34"/>
        <v>44895</v>
      </c>
    </row>
    <row r="830" spans="1:1" x14ac:dyDescent="0.2">
      <c r="A830" s="1">
        <f t="shared" si="34"/>
        <v>44896</v>
      </c>
    </row>
    <row r="831" spans="1:1" x14ac:dyDescent="0.2">
      <c r="A831" s="1">
        <f t="shared" si="34"/>
        <v>44897</v>
      </c>
    </row>
    <row r="832" spans="1:1" x14ac:dyDescent="0.2">
      <c r="A832" s="1">
        <f t="shared" si="34"/>
        <v>44898</v>
      </c>
    </row>
    <row r="833" spans="1:3" x14ac:dyDescent="0.2">
      <c r="A833" s="1">
        <f t="shared" si="34"/>
        <v>44899</v>
      </c>
    </row>
    <row r="834" spans="1:3" x14ac:dyDescent="0.2">
      <c r="A834" s="1">
        <f t="shared" si="34"/>
        <v>44900</v>
      </c>
    </row>
    <row r="835" spans="1:3" x14ac:dyDescent="0.2">
      <c r="A835" s="1">
        <f t="shared" si="34"/>
        <v>44901</v>
      </c>
    </row>
    <row r="836" spans="1:3" x14ac:dyDescent="0.2">
      <c r="A836" s="1">
        <f t="shared" si="34"/>
        <v>44902</v>
      </c>
    </row>
    <row r="837" spans="1:3" x14ac:dyDescent="0.2">
      <c r="A837" s="1">
        <f t="shared" si="34"/>
        <v>44903</v>
      </c>
    </row>
    <row r="838" spans="1:3" x14ac:dyDescent="0.2">
      <c r="A838" s="1">
        <f t="shared" si="34"/>
        <v>44904</v>
      </c>
    </row>
    <row r="839" spans="1:3" x14ac:dyDescent="0.2">
      <c r="A839" s="1">
        <f t="shared" si="34"/>
        <v>44905</v>
      </c>
      <c r="B839">
        <v>43926</v>
      </c>
      <c r="C839">
        <f>B839-B810</f>
        <v>157</v>
      </c>
    </row>
    <row r="840" spans="1:3" x14ac:dyDescent="0.2">
      <c r="A840" s="1">
        <f t="shared" si="34"/>
        <v>44906</v>
      </c>
    </row>
    <row r="841" spans="1:3" x14ac:dyDescent="0.2">
      <c r="A841" s="1">
        <f t="shared" si="34"/>
        <v>44907</v>
      </c>
      <c r="B841">
        <v>44039</v>
      </c>
      <c r="C841">
        <f>B841-B839</f>
        <v>113</v>
      </c>
    </row>
    <row r="842" spans="1:3" x14ac:dyDescent="0.2">
      <c r="A842" s="1">
        <f t="shared" ref="A842:A905" si="37">A841+1</f>
        <v>44908</v>
      </c>
    </row>
    <row r="843" spans="1:3" x14ac:dyDescent="0.2">
      <c r="A843" s="1">
        <f t="shared" si="37"/>
        <v>44909</v>
      </c>
    </row>
    <row r="844" spans="1:3" x14ac:dyDescent="0.2">
      <c r="A844" s="1">
        <f t="shared" si="37"/>
        <v>44910</v>
      </c>
      <c r="B844">
        <v>44059</v>
      </c>
      <c r="C844">
        <f>B844-B841</f>
        <v>20</v>
      </c>
    </row>
    <row r="845" spans="1:3" x14ac:dyDescent="0.2">
      <c r="A845" s="1">
        <f t="shared" si="37"/>
        <v>44911</v>
      </c>
    </row>
    <row r="846" spans="1:3" x14ac:dyDescent="0.2">
      <c r="A846" s="1">
        <f t="shared" si="37"/>
        <v>44912</v>
      </c>
    </row>
    <row r="847" spans="1:3" x14ac:dyDescent="0.2">
      <c r="A847" s="1">
        <f t="shared" si="37"/>
        <v>44913</v>
      </c>
    </row>
    <row r="848" spans="1:3" x14ac:dyDescent="0.2">
      <c r="A848" s="1">
        <f t="shared" si="37"/>
        <v>44914</v>
      </c>
    </row>
    <row r="849" spans="1:1" x14ac:dyDescent="0.2">
      <c r="A849" s="1">
        <f t="shared" si="37"/>
        <v>44915</v>
      </c>
    </row>
    <row r="850" spans="1:1" x14ac:dyDescent="0.2">
      <c r="A850" s="1">
        <f t="shared" si="37"/>
        <v>44916</v>
      </c>
    </row>
    <row r="851" spans="1:1" x14ac:dyDescent="0.2">
      <c r="A851" s="1">
        <f t="shared" si="37"/>
        <v>44917</v>
      </c>
    </row>
    <row r="852" spans="1:1" x14ac:dyDescent="0.2">
      <c r="A852" s="1">
        <f t="shared" si="37"/>
        <v>44918</v>
      </c>
    </row>
    <row r="853" spans="1:1" x14ac:dyDescent="0.2">
      <c r="A853" s="1">
        <f t="shared" si="37"/>
        <v>44919</v>
      </c>
    </row>
    <row r="854" spans="1:1" x14ac:dyDescent="0.2">
      <c r="A854" s="1">
        <f t="shared" si="37"/>
        <v>44920</v>
      </c>
    </row>
    <row r="855" spans="1:1" x14ac:dyDescent="0.2">
      <c r="A855" s="1">
        <f t="shared" si="37"/>
        <v>44921</v>
      </c>
    </row>
    <row r="856" spans="1:1" x14ac:dyDescent="0.2">
      <c r="A856" s="1">
        <f t="shared" si="37"/>
        <v>44922</v>
      </c>
    </row>
    <row r="857" spans="1:1" x14ac:dyDescent="0.2">
      <c r="A857" s="1">
        <f t="shared" si="37"/>
        <v>44923</v>
      </c>
    </row>
    <row r="858" spans="1:1" x14ac:dyDescent="0.2">
      <c r="A858" s="1">
        <f t="shared" si="37"/>
        <v>44924</v>
      </c>
    </row>
    <row r="859" spans="1:1" x14ac:dyDescent="0.2">
      <c r="A859" s="1">
        <f t="shared" si="37"/>
        <v>44925</v>
      </c>
    </row>
    <row r="860" spans="1:1" x14ac:dyDescent="0.2">
      <c r="A860" s="1">
        <f t="shared" si="37"/>
        <v>44926</v>
      </c>
    </row>
    <row r="861" spans="1:1" x14ac:dyDescent="0.2">
      <c r="A861" s="1">
        <f t="shared" si="37"/>
        <v>44927</v>
      </c>
    </row>
    <row r="862" spans="1:1" x14ac:dyDescent="0.2">
      <c r="A862" s="1">
        <f t="shared" si="37"/>
        <v>44928</v>
      </c>
    </row>
    <row r="863" spans="1:1" x14ac:dyDescent="0.2">
      <c r="A863" s="1">
        <f t="shared" si="37"/>
        <v>44929</v>
      </c>
    </row>
    <row r="864" spans="1:1" x14ac:dyDescent="0.2">
      <c r="A864" s="1">
        <f t="shared" si="37"/>
        <v>44930</v>
      </c>
    </row>
    <row r="865" spans="1:23" x14ac:dyDescent="0.2">
      <c r="A865" s="1">
        <f t="shared" si="37"/>
        <v>44931</v>
      </c>
    </row>
    <row r="866" spans="1:23" x14ac:dyDescent="0.2">
      <c r="A866" s="1">
        <f t="shared" si="37"/>
        <v>44932</v>
      </c>
    </row>
    <row r="867" spans="1:23" x14ac:dyDescent="0.2">
      <c r="A867" s="1">
        <f t="shared" si="37"/>
        <v>44933</v>
      </c>
    </row>
    <row r="868" spans="1:23" x14ac:dyDescent="0.2">
      <c r="A868" s="1">
        <f t="shared" si="37"/>
        <v>44934</v>
      </c>
    </row>
    <row r="869" spans="1:23" x14ac:dyDescent="0.2">
      <c r="A869" s="1">
        <f t="shared" si="37"/>
        <v>44935</v>
      </c>
      <c r="B869">
        <f>44090</f>
        <v>44090</v>
      </c>
      <c r="C869">
        <f>B869-B844</f>
        <v>31</v>
      </c>
    </row>
    <row r="870" spans="1:23" x14ac:dyDescent="0.2">
      <c r="A870" s="1">
        <f t="shared" si="37"/>
        <v>44936</v>
      </c>
      <c r="B870">
        <v>44117</v>
      </c>
      <c r="C870">
        <f>B870-B869</f>
        <v>27</v>
      </c>
    </row>
    <row r="871" spans="1:23" x14ac:dyDescent="0.2">
      <c r="A871" s="1">
        <f t="shared" si="37"/>
        <v>44937</v>
      </c>
      <c r="B871">
        <v>44155</v>
      </c>
      <c r="C871">
        <f>B871-B870</f>
        <v>38</v>
      </c>
    </row>
    <row r="872" spans="1:23" x14ac:dyDescent="0.2">
      <c r="A872" s="1">
        <f t="shared" si="37"/>
        <v>44938</v>
      </c>
      <c r="B872">
        <v>44175</v>
      </c>
      <c r="C872">
        <f>B872-B871</f>
        <v>20</v>
      </c>
    </row>
    <row r="873" spans="1:23" x14ac:dyDescent="0.2">
      <c r="A873" s="1">
        <f t="shared" si="37"/>
        <v>44939</v>
      </c>
    </row>
    <row r="874" spans="1:23" x14ac:dyDescent="0.2">
      <c r="A874" s="1">
        <f t="shared" si="37"/>
        <v>44940</v>
      </c>
    </row>
    <row r="875" spans="1:23" x14ac:dyDescent="0.2">
      <c r="A875" s="1">
        <f t="shared" si="37"/>
        <v>44941</v>
      </c>
      <c r="W875">
        <f>1255*0.03</f>
        <v>37.65</v>
      </c>
    </row>
    <row r="876" spans="1:23" x14ac:dyDescent="0.2">
      <c r="A876" s="1">
        <f t="shared" si="37"/>
        <v>44942</v>
      </c>
      <c r="B876">
        <v>44183</v>
      </c>
      <c r="C876">
        <f>B876-B872</f>
        <v>8</v>
      </c>
      <c r="W876">
        <v>1255</v>
      </c>
    </row>
    <row r="877" spans="1:23" x14ac:dyDescent="0.2">
      <c r="A877" s="1">
        <f t="shared" si="37"/>
        <v>44943</v>
      </c>
      <c r="W877">
        <v>609.92999999999995</v>
      </c>
    </row>
    <row r="878" spans="1:23" x14ac:dyDescent="0.2">
      <c r="A878" s="1">
        <f t="shared" si="37"/>
        <v>44944</v>
      </c>
      <c r="B878">
        <v>44365</v>
      </c>
      <c r="C878">
        <f>B878-B876</f>
        <v>182</v>
      </c>
      <c r="W878">
        <f>SUM(W875:W877)</f>
        <v>1902.58</v>
      </c>
    </row>
    <row r="879" spans="1:23" x14ac:dyDescent="0.2">
      <c r="A879" s="1">
        <f t="shared" si="37"/>
        <v>44945</v>
      </c>
    </row>
    <row r="880" spans="1:23" x14ac:dyDescent="0.2">
      <c r="A880" s="1">
        <f t="shared" si="37"/>
        <v>44946</v>
      </c>
    </row>
    <row r="881" spans="1:23" x14ac:dyDescent="0.2">
      <c r="A881" s="1">
        <f t="shared" si="37"/>
        <v>44947</v>
      </c>
    </row>
    <row r="882" spans="1:23" x14ac:dyDescent="0.2">
      <c r="A882" s="1">
        <f t="shared" si="37"/>
        <v>44948</v>
      </c>
      <c r="C882" t="s">
        <v>66</v>
      </c>
    </row>
    <row r="883" spans="1:23" x14ac:dyDescent="0.2">
      <c r="A883" s="1">
        <f t="shared" si="37"/>
        <v>44949</v>
      </c>
    </row>
    <row r="884" spans="1:23" x14ac:dyDescent="0.2">
      <c r="A884" s="1">
        <f t="shared" si="37"/>
        <v>44950</v>
      </c>
      <c r="W884">
        <f>6.6*62.5/200</f>
        <v>2.0625</v>
      </c>
    </row>
    <row r="885" spans="1:23" x14ac:dyDescent="0.2">
      <c r="A885" s="1">
        <f t="shared" si="37"/>
        <v>44951</v>
      </c>
    </row>
    <row r="886" spans="1:23" x14ac:dyDescent="0.2">
      <c r="A886" s="1">
        <f t="shared" si="37"/>
        <v>44952</v>
      </c>
    </row>
    <row r="887" spans="1:23" x14ac:dyDescent="0.2">
      <c r="A887" s="1">
        <f t="shared" si="37"/>
        <v>44953</v>
      </c>
    </row>
    <row r="888" spans="1:23" x14ac:dyDescent="0.2">
      <c r="A888" s="1">
        <f t="shared" si="37"/>
        <v>44954</v>
      </c>
    </row>
    <row r="889" spans="1:23" x14ac:dyDescent="0.2">
      <c r="A889" s="1">
        <f t="shared" si="37"/>
        <v>44955</v>
      </c>
    </row>
    <row r="890" spans="1:23" x14ac:dyDescent="0.2">
      <c r="A890" s="1">
        <f t="shared" si="37"/>
        <v>44956</v>
      </c>
    </row>
    <row r="891" spans="1:23" x14ac:dyDescent="0.2">
      <c r="A891" s="1">
        <f t="shared" si="37"/>
        <v>44957</v>
      </c>
    </row>
    <row r="892" spans="1:23" x14ac:dyDescent="0.2">
      <c r="A892" s="1">
        <f t="shared" si="37"/>
        <v>44958</v>
      </c>
    </row>
    <row r="893" spans="1:23" x14ac:dyDescent="0.2">
      <c r="A893" s="1">
        <f t="shared" si="37"/>
        <v>44959</v>
      </c>
    </row>
    <row r="894" spans="1:23" x14ac:dyDescent="0.2">
      <c r="A894" s="1">
        <f t="shared" si="37"/>
        <v>44960</v>
      </c>
      <c r="B894">
        <v>44433</v>
      </c>
      <c r="C894">
        <f>B894-B878</f>
        <v>68</v>
      </c>
    </row>
    <row r="895" spans="1:23" x14ac:dyDescent="0.2">
      <c r="A895" s="1">
        <f t="shared" si="37"/>
        <v>44961</v>
      </c>
    </row>
    <row r="896" spans="1:23" x14ac:dyDescent="0.2">
      <c r="A896" s="1">
        <f t="shared" si="37"/>
        <v>44962</v>
      </c>
    </row>
    <row r="897" spans="1:3" x14ac:dyDescent="0.2">
      <c r="A897" s="1">
        <f t="shared" si="37"/>
        <v>44963</v>
      </c>
      <c r="B897">
        <v>44456</v>
      </c>
      <c r="C897">
        <f>B897-B894</f>
        <v>23</v>
      </c>
    </row>
    <row r="898" spans="1:3" x14ac:dyDescent="0.2">
      <c r="A898" s="1">
        <f t="shared" si="37"/>
        <v>44964</v>
      </c>
    </row>
    <row r="899" spans="1:3" x14ac:dyDescent="0.2">
      <c r="A899" s="1">
        <f t="shared" si="37"/>
        <v>44965</v>
      </c>
    </row>
    <row r="900" spans="1:3" x14ac:dyDescent="0.2">
      <c r="A900" s="1">
        <f t="shared" si="37"/>
        <v>44966</v>
      </c>
    </row>
    <row r="901" spans="1:3" x14ac:dyDescent="0.2">
      <c r="A901" s="1">
        <f t="shared" si="37"/>
        <v>44967</v>
      </c>
    </row>
    <row r="902" spans="1:3" x14ac:dyDescent="0.2">
      <c r="A902" s="1">
        <f t="shared" si="37"/>
        <v>44968</v>
      </c>
    </row>
    <row r="903" spans="1:3" x14ac:dyDescent="0.2">
      <c r="A903" s="1">
        <f t="shared" si="37"/>
        <v>44969</v>
      </c>
    </row>
    <row r="904" spans="1:3" x14ac:dyDescent="0.2">
      <c r="A904" s="1">
        <f t="shared" si="37"/>
        <v>44970</v>
      </c>
    </row>
    <row r="905" spans="1:3" x14ac:dyDescent="0.2">
      <c r="A905" s="1">
        <f t="shared" si="37"/>
        <v>44971</v>
      </c>
    </row>
    <row r="906" spans="1:3" x14ac:dyDescent="0.2">
      <c r="A906" s="1">
        <f t="shared" ref="A906:A919" si="38">A905+1</f>
        <v>44972</v>
      </c>
    </row>
    <row r="907" spans="1:3" x14ac:dyDescent="0.2">
      <c r="A907" s="1">
        <f t="shared" si="38"/>
        <v>44973</v>
      </c>
    </row>
    <row r="908" spans="1:3" x14ac:dyDescent="0.2">
      <c r="A908" s="1">
        <f t="shared" si="38"/>
        <v>44974</v>
      </c>
    </row>
    <row r="909" spans="1:3" x14ac:dyDescent="0.2">
      <c r="A909" s="1">
        <f t="shared" si="38"/>
        <v>44975</v>
      </c>
    </row>
    <row r="910" spans="1:3" x14ac:dyDescent="0.2">
      <c r="A910" s="1">
        <f t="shared" si="38"/>
        <v>44976</v>
      </c>
    </row>
    <row r="911" spans="1:3" x14ac:dyDescent="0.2">
      <c r="A911" s="1">
        <f t="shared" si="38"/>
        <v>44977</v>
      </c>
    </row>
    <row r="912" spans="1:3" x14ac:dyDescent="0.2">
      <c r="A912" s="1">
        <f t="shared" si="38"/>
        <v>44978</v>
      </c>
    </row>
    <row r="913" spans="1:1" x14ac:dyDescent="0.2">
      <c r="A913" s="1">
        <f t="shared" si="38"/>
        <v>44979</v>
      </c>
    </row>
    <row r="914" spans="1:1" x14ac:dyDescent="0.2">
      <c r="A914" s="1">
        <f t="shared" si="38"/>
        <v>44980</v>
      </c>
    </row>
    <row r="915" spans="1:1" x14ac:dyDescent="0.2">
      <c r="A915" s="1">
        <f t="shared" si="38"/>
        <v>44981</v>
      </c>
    </row>
    <row r="916" spans="1:1" x14ac:dyDescent="0.2">
      <c r="A916" s="1">
        <f t="shared" si="38"/>
        <v>44982</v>
      </c>
    </row>
    <row r="917" spans="1:1" x14ac:dyDescent="0.2">
      <c r="A917" s="1">
        <f t="shared" si="38"/>
        <v>44983</v>
      </c>
    </row>
    <row r="918" spans="1:1" x14ac:dyDescent="0.2">
      <c r="A918" s="1">
        <f t="shared" si="38"/>
        <v>44984</v>
      </c>
    </row>
    <row r="919" spans="1:1" x14ac:dyDescent="0.2">
      <c r="A919" s="1">
        <f t="shared" si="38"/>
        <v>44985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  <hyperlink ref="N356" r:id="rId24" xr:uid="{9CC15C63-7A10-3D41-B2BB-13CE0089BDEB}"/>
    <hyperlink ref="N358" r:id="rId25" xr:uid="{01A184D9-BB01-BF4D-980F-9782CC57AA57}"/>
    <hyperlink ref="J419" r:id="rId26" xr:uid="{C39C42E9-EA83-C740-BA66-013F51803884}"/>
    <hyperlink ref="L396" r:id="rId27" xr:uid="{4B959EA7-BDDD-1E4A-BE55-2D9EE3DFD90A}"/>
  </hyperlinks>
  <pageMargins left="0.7" right="0.7" top="0.75" bottom="0.75" header="0.3" footer="0.3"/>
  <drawing r:id="rId2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2023-02-06T12:32:48Z</dcterms:modified>
</cp:coreProperties>
</file>