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24226"/>
  <mc:AlternateContent xmlns:mc="http://schemas.openxmlformats.org/markup-compatibility/2006">
    <mc:Choice Requires="x15">
      <x15ac:absPath xmlns:x15ac="http://schemas.microsoft.com/office/spreadsheetml/2010/11/ac" url="C:\Users\Hebpu\Code_KAMK\K25\JAMK\BusinessAnalytics_Resprictive\exercises\lecture 3\"/>
    </mc:Choice>
  </mc:AlternateContent>
  <xr:revisionPtr revIDLastSave="0" documentId="13_ncr:1_{4E4B7701-B6A2-4481-9C5A-8F5BD3621D8B}" xr6:coauthVersionLast="47" xr6:coauthVersionMax="47" xr10:uidLastSave="{00000000-0000-0000-0000-000000000000}"/>
  <bookViews>
    <workbookView xWindow="-108" yWindow="-108" windowWidth="30936" windowHeight="18696" activeTab="2" xr2:uid="{00000000-000D-0000-FFFF-FFFF00000000}"/>
  </bookViews>
  <sheets>
    <sheet name="data" sheetId="1" r:id="rId1"/>
    <sheet name="PT" sheetId="4" r:id="rId2"/>
    <sheet name="CC" sheetId="3" r:id="rId3"/>
    <sheet name="Answer Report 1" sheetId="8" r:id="rId4"/>
    <sheet name="Sensitivity Report 1" sheetId="9" r:id="rId5"/>
    <sheet name="Limits Report 1" sheetId="10" r:id="rId6"/>
    <sheet name="Sheet2" sheetId="2" r:id="rId7"/>
  </sheets>
  <definedNames>
    <definedName name="solver_adj" localSheetId="2" hidden="1">CC!$K$2:$K$47</definedName>
    <definedName name="solver_adj" localSheetId="0" hidden="1">data!#REF!</definedName>
    <definedName name="solver_cvg" localSheetId="2" hidden="1">0.0001</definedName>
    <definedName name="solver_cvg" localSheetId="0" hidden="1">0.0001</definedName>
    <definedName name="solver_drv" localSheetId="2" hidden="1">1</definedName>
    <definedName name="solver_drv" localSheetId="0" hidden="1">2</definedName>
    <definedName name="solver_eng" localSheetId="2" hidden="1">2</definedName>
    <definedName name="solver_eng" localSheetId="0" hidden="1">2</definedName>
    <definedName name="solver_est" localSheetId="2" hidden="1">1</definedName>
    <definedName name="solver_est" localSheetId="0" hidden="1">1</definedName>
    <definedName name="solver_itr" localSheetId="2" hidden="1">2147483647</definedName>
    <definedName name="solver_itr" localSheetId="0" hidden="1">2147483647</definedName>
    <definedName name="solver_lhs1" localSheetId="2" hidden="1">CC!$F$48</definedName>
    <definedName name="solver_lhs1" localSheetId="0" hidden="1">data!#REF!</definedName>
    <definedName name="solver_lhs2" localSheetId="2" hidden="1">CC!$J$48</definedName>
    <definedName name="solver_lhs2" localSheetId="0" hidden="1">data!#REF!</definedName>
    <definedName name="solver_lhs3" localSheetId="2" hidden="1">CC!$K$2:$K$47</definedName>
    <definedName name="solver_lhs3" localSheetId="0" hidden="1">data!#REF!</definedName>
    <definedName name="solver_lhs4" localSheetId="2" hidden="1">CC!$K$2:$K$47</definedName>
    <definedName name="solver_mip" localSheetId="2" hidden="1">2147483647</definedName>
    <definedName name="solver_mip" localSheetId="0" hidden="1">2147483647</definedName>
    <definedName name="solver_mni" localSheetId="2" hidden="1">30</definedName>
    <definedName name="solver_mni" localSheetId="0" hidden="1">30</definedName>
    <definedName name="solver_mrt" localSheetId="2" hidden="1">0.075</definedName>
    <definedName name="solver_mrt" localSheetId="0" hidden="1">0.075</definedName>
    <definedName name="solver_msl" localSheetId="2" hidden="1">2</definedName>
    <definedName name="solver_msl" localSheetId="0" hidden="1">2</definedName>
    <definedName name="solver_neg" localSheetId="2" hidden="1">1</definedName>
    <definedName name="solver_neg" localSheetId="0" hidden="1">1</definedName>
    <definedName name="solver_nod" localSheetId="2" hidden="1">2147483647</definedName>
    <definedName name="solver_nod" localSheetId="0" hidden="1">2147483647</definedName>
    <definedName name="solver_num" localSheetId="2" hidden="1">3</definedName>
    <definedName name="solver_num" localSheetId="0" hidden="1">3</definedName>
    <definedName name="solver_nwt" localSheetId="2" hidden="1">1</definedName>
    <definedName name="solver_nwt" localSheetId="0" hidden="1">1</definedName>
    <definedName name="solver_opt" localSheetId="2" hidden="1">CC!$H$48</definedName>
    <definedName name="solver_opt" localSheetId="0" hidden="1">data!#REF!</definedName>
    <definedName name="solver_pre" localSheetId="2" hidden="1">0.000001</definedName>
    <definedName name="solver_pre" localSheetId="0" hidden="1">0.000001</definedName>
    <definedName name="solver_rbv" localSheetId="2" hidden="1">1</definedName>
    <definedName name="solver_rbv" localSheetId="0" hidden="1">2</definedName>
    <definedName name="solver_rel1" localSheetId="2" hidden="1">1</definedName>
    <definedName name="solver_rel1" localSheetId="0" hidden="1">1</definedName>
    <definedName name="solver_rel2" localSheetId="2" hidden="1">1</definedName>
    <definedName name="solver_rel2" localSheetId="0" hidden="1">1</definedName>
    <definedName name="solver_rel3" localSheetId="2" hidden="1">1</definedName>
    <definedName name="solver_rel3" localSheetId="0" hidden="1">1</definedName>
    <definedName name="solver_rel4" localSheetId="2" hidden="1">3</definedName>
    <definedName name="solver_rhs1" localSheetId="2" hidden="1">CC!$U$2</definedName>
    <definedName name="solver_rhs1" localSheetId="0" hidden="1">data!#REF!</definedName>
    <definedName name="solver_rhs2" localSheetId="2" hidden="1">CC!$T$2</definedName>
    <definedName name="solver_rhs2" localSheetId="0" hidden="1">40</definedName>
    <definedName name="solver_rhs3" localSheetId="2" hidden="1">CC!$E$2:$E$47</definedName>
    <definedName name="solver_rhs3" localSheetId="0" hidden="1">3000</definedName>
    <definedName name="solver_rhs4" localSheetId="2" hidden="1">1</definedName>
    <definedName name="solver_rlx" localSheetId="2" hidden="1">2</definedName>
    <definedName name="solver_rlx" localSheetId="0" hidden="1">2</definedName>
    <definedName name="solver_rsd" localSheetId="2" hidden="1">0</definedName>
    <definedName name="solver_rsd" localSheetId="0" hidden="1">0</definedName>
    <definedName name="solver_scl" localSheetId="2" hidden="1">1</definedName>
    <definedName name="solver_scl" localSheetId="0" hidden="1">2</definedName>
    <definedName name="solver_sho" localSheetId="2" hidden="1">2</definedName>
    <definedName name="solver_sho" localSheetId="0" hidden="1">2</definedName>
    <definedName name="solver_sho" localSheetId="5" hidden="1">2</definedName>
    <definedName name="solver_ssz" localSheetId="2" hidden="1">100</definedName>
    <definedName name="solver_ssz" localSheetId="0" hidden="1">100</definedName>
    <definedName name="solver_tim" localSheetId="2" hidden="1">2147483647</definedName>
    <definedName name="solver_tim" localSheetId="0" hidden="1">2147483647</definedName>
    <definedName name="solver_tol" localSheetId="2" hidden="1">0.01</definedName>
    <definedName name="solver_tol" localSheetId="0" hidden="1">0.01</definedName>
    <definedName name="solver_typ" localSheetId="2" hidden="1">1</definedName>
    <definedName name="solver_typ" localSheetId="0" hidden="1">1</definedName>
    <definedName name="solver_val" localSheetId="2" hidden="1">0</definedName>
    <definedName name="solver_val" localSheetId="0" hidden="1">0</definedName>
    <definedName name="solver_ver" localSheetId="2" hidden="1">3</definedName>
    <definedName name="solver_ver" localSheetId="0" hidden="1">3</definedName>
  </definedNames>
  <calcPr calcId="191029"/>
  <pivotCaches>
    <pivotCache cacheId="3"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3" l="1"/>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2" i="3"/>
  <c r="I2"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J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F48" i="3" l="1"/>
  <c r="W2" i="3" l="1"/>
  <c r="G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1" i="3"/>
  <c r="A2" i="3"/>
  <c r="B2" i="3"/>
  <c r="C2" i="3"/>
  <c r="D2" i="3"/>
  <c r="E2" i="3"/>
  <c r="A3" i="3"/>
  <c r="B3" i="3"/>
  <c r="C3" i="3"/>
  <c r="J3" i="3" s="1"/>
  <c r="D3" i="3"/>
  <c r="E3" i="3"/>
  <c r="A4" i="3"/>
  <c r="B4" i="3"/>
  <c r="C4" i="3"/>
  <c r="J4" i="3" s="1"/>
  <c r="D4" i="3"/>
  <c r="E4" i="3"/>
  <c r="A5" i="3"/>
  <c r="B5" i="3"/>
  <c r="C5" i="3"/>
  <c r="J5" i="3" s="1"/>
  <c r="D5" i="3"/>
  <c r="E5" i="3"/>
  <c r="A6" i="3"/>
  <c r="B6" i="3"/>
  <c r="C6" i="3"/>
  <c r="J6" i="3" s="1"/>
  <c r="D6" i="3"/>
  <c r="E6" i="3"/>
  <c r="A7" i="3"/>
  <c r="B7" i="3"/>
  <c r="C7" i="3"/>
  <c r="J7" i="3" s="1"/>
  <c r="D7" i="3"/>
  <c r="E7" i="3"/>
  <c r="A8" i="3"/>
  <c r="B8" i="3"/>
  <c r="C8" i="3"/>
  <c r="J8" i="3" s="1"/>
  <c r="D8" i="3"/>
  <c r="E8" i="3"/>
  <c r="A9" i="3"/>
  <c r="B9" i="3"/>
  <c r="C9" i="3"/>
  <c r="J9" i="3" s="1"/>
  <c r="D9" i="3"/>
  <c r="E9" i="3"/>
  <c r="A10" i="3"/>
  <c r="B10" i="3"/>
  <c r="C10" i="3"/>
  <c r="J10" i="3" s="1"/>
  <c r="D10" i="3"/>
  <c r="E10" i="3"/>
  <c r="A11" i="3"/>
  <c r="B11" i="3"/>
  <c r="C11" i="3"/>
  <c r="J11" i="3" s="1"/>
  <c r="D11" i="3"/>
  <c r="E11" i="3"/>
  <c r="A12" i="3"/>
  <c r="B12" i="3"/>
  <c r="C12" i="3"/>
  <c r="J12" i="3" s="1"/>
  <c r="D12" i="3"/>
  <c r="E12" i="3"/>
  <c r="A13" i="3"/>
  <c r="B13" i="3"/>
  <c r="C13" i="3"/>
  <c r="J13" i="3" s="1"/>
  <c r="D13" i="3"/>
  <c r="E13" i="3"/>
  <c r="A14" i="3"/>
  <c r="B14" i="3"/>
  <c r="C14" i="3"/>
  <c r="J14" i="3" s="1"/>
  <c r="D14" i="3"/>
  <c r="E14" i="3"/>
  <c r="A15" i="3"/>
  <c r="B15" i="3"/>
  <c r="C15" i="3"/>
  <c r="J15" i="3" s="1"/>
  <c r="D15" i="3"/>
  <c r="E15" i="3"/>
  <c r="A16" i="3"/>
  <c r="B16" i="3"/>
  <c r="C16" i="3"/>
  <c r="J16" i="3" s="1"/>
  <c r="D16" i="3"/>
  <c r="E16" i="3"/>
  <c r="A17" i="3"/>
  <c r="B17" i="3"/>
  <c r="C17" i="3"/>
  <c r="J17" i="3" s="1"/>
  <c r="D17" i="3"/>
  <c r="E17" i="3"/>
  <c r="A18" i="3"/>
  <c r="B18" i="3"/>
  <c r="C18" i="3"/>
  <c r="J18" i="3" s="1"/>
  <c r="D18" i="3"/>
  <c r="E18" i="3"/>
  <c r="A19" i="3"/>
  <c r="B19" i="3"/>
  <c r="C19" i="3"/>
  <c r="J19" i="3" s="1"/>
  <c r="D19" i="3"/>
  <c r="E19" i="3"/>
  <c r="A20" i="3"/>
  <c r="B20" i="3"/>
  <c r="C20" i="3"/>
  <c r="J20" i="3" s="1"/>
  <c r="D20" i="3"/>
  <c r="E20" i="3"/>
  <c r="A21" i="3"/>
  <c r="B21" i="3"/>
  <c r="C21" i="3"/>
  <c r="J21" i="3" s="1"/>
  <c r="D21" i="3"/>
  <c r="E21" i="3"/>
  <c r="A22" i="3"/>
  <c r="B22" i="3"/>
  <c r="C22" i="3"/>
  <c r="J22" i="3" s="1"/>
  <c r="D22" i="3"/>
  <c r="E22" i="3"/>
  <c r="A23" i="3"/>
  <c r="B23" i="3"/>
  <c r="C23" i="3"/>
  <c r="J23" i="3" s="1"/>
  <c r="D23" i="3"/>
  <c r="E23" i="3"/>
  <c r="A24" i="3"/>
  <c r="B24" i="3"/>
  <c r="C24" i="3"/>
  <c r="J24" i="3" s="1"/>
  <c r="D24" i="3"/>
  <c r="E24" i="3"/>
  <c r="A25" i="3"/>
  <c r="B25" i="3"/>
  <c r="C25" i="3"/>
  <c r="J25" i="3" s="1"/>
  <c r="D25" i="3"/>
  <c r="E25" i="3"/>
  <c r="A26" i="3"/>
  <c r="B26" i="3"/>
  <c r="C26" i="3"/>
  <c r="J26" i="3" s="1"/>
  <c r="D26" i="3"/>
  <c r="E26" i="3"/>
  <c r="A27" i="3"/>
  <c r="B27" i="3"/>
  <c r="C27" i="3"/>
  <c r="J27" i="3" s="1"/>
  <c r="D27" i="3"/>
  <c r="E27" i="3"/>
  <c r="A28" i="3"/>
  <c r="B28" i="3"/>
  <c r="C28" i="3"/>
  <c r="J28" i="3" s="1"/>
  <c r="D28" i="3"/>
  <c r="E28" i="3"/>
  <c r="A29" i="3"/>
  <c r="B29" i="3"/>
  <c r="C29" i="3"/>
  <c r="J29" i="3" s="1"/>
  <c r="D29" i="3"/>
  <c r="E29" i="3"/>
  <c r="A30" i="3"/>
  <c r="B30" i="3"/>
  <c r="C30" i="3"/>
  <c r="J30" i="3" s="1"/>
  <c r="D30" i="3"/>
  <c r="E30" i="3"/>
  <c r="A31" i="3"/>
  <c r="B31" i="3"/>
  <c r="C31" i="3"/>
  <c r="J31" i="3" s="1"/>
  <c r="D31" i="3"/>
  <c r="E31" i="3"/>
  <c r="A32" i="3"/>
  <c r="B32" i="3"/>
  <c r="C32" i="3"/>
  <c r="J32" i="3" s="1"/>
  <c r="D32" i="3"/>
  <c r="E32" i="3"/>
  <c r="A33" i="3"/>
  <c r="B33" i="3"/>
  <c r="C33" i="3"/>
  <c r="J33" i="3" s="1"/>
  <c r="D33" i="3"/>
  <c r="E33" i="3"/>
  <c r="A34" i="3"/>
  <c r="B34" i="3"/>
  <c r="C34" i="3"/>
  <c r="J34" i="3" s="1"/>
  <c r="D34" i="3"/>
  <c r="E34" i="3"/>
  <c r="A35" i="3"/>
  <c r="B35" i="3"/>
  <c r="C35" i="3"/>
  <c r="J35" i="3" s="1"/>
  <c r="D35" i="3"/>
  <c r="E35" i="3"/>
  <c r="A36" i="3"/>
  <c r="B36" i="3"/>
  <c r="C36" i="3"/>
  <c r="J36" i="3" s="1"/>
  <c r="D36" i="3"/>
  <c r="E36" i="3"/>
  <c r="A37" i="3"/>
  <c r="B37" i="3"/>
  <c r="C37" i="3"/>
  <c r="J37" i="3" s="1"/>
  <c r="D37" i="3"/>
  <c r="E37" i="3"/>
  <c r="A38" i="3"/>
  <c r="B38" i="3"/>
  <c r="C38" i="3"/>
  <c r="J38" i="3" s="1"/>
  <c r="D38" i="3"/>
  <c r="E38" i="3"/>
  <c r="A39" i="3"/>
  <c r="B39" i="3"/>
  <c r="C39" i="3"/>
  <c r="J39" i="3" s="1"/>
  <c r="D39" i="3"/>
  <c r="E39" i="3"/>
  <c r="A40" i="3"/>
  <c r="B40" i="3"/>
  <c r="C40" i="3"/>
  <c r="J40" i="3" s="1"/>
  <c r="D40" i="3"/>
  <c r="E40" i="3"/>
  <c r="A41" i="3"/>
  <c r="B41" i="3"/>
  <c r="C41" i="3"/>
  <c r="J41" i="3" s="1"/>
  <c r="D41" i="3"/>
  <c r="E41" i="3"/>
  <c r="A42" i="3"/>
  <c r="B42" i="3"/>
  <c r="C42" i="3"/>
  <c r="J42" i="3" s="1"/>
  <c r="D42" i="3"/>
  <c r="E42" i="3"/>
  <c r="A43" i="3"/>
  <c r="B43" i="3"/>
  <c r="C43" i="3"/>
  <c r="J43" i="3" s="1"/>
  <c r="D43" i="3"/>
  <c r="E43" i="3"/>
  <c r="A44" i="3"/>
  <c r="B44" i="3"/>
  <c r="C44" i="3"/>
  <c r="J44" i="3" s="1"/>
  <c r="D44" i="3"/>
  <c r="E44" i="3"/>
  <c r="A45" i="3"/>
  <c r="B45" i="3"/>
  <c r="C45" i="3"/>
  <c r="J45" i="3" s="1"/>
  <c r="D45" i="3"/>
  <c r="E45" i="3"/>
  <c r="A46" i="3"/>
  <c r="B46" i="3"/>
  <c r="C46" i="3"/>
  <c r="J46" i="3" s="1"/>
  <c r="D46" i="3"/>
  <c r="E46" i="3"/>
  <c r="A47" i="3"/>
  <c r="B47" i="3"/>
  <c r="C47" i="3"/>
  <c r="J47" i="3" s="1"/>
  <c r="D47" i="3"/>
  <c r="E47" i="3"/>
  <c r="A48" i="3"/>
  <c r="B1" i="3"/>
  <c r="C1" i="3"/>
  <c r="D1" i="3"/>
  <c r="E1" i="3"/>
  <c r="A1" i="3"/>
  <c r="I48" i="3" l="1"/>
  <c r="J48" i="3"/>
  <c r="H48"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Janne Bragge</author>
  </authors>
  <commentList>
    <comment ref="Q2" authorId="0" shapeId="0" xr:uid="{02659B1E-D866-4FDF-BFEB-58BA770FE35C}">
      <text>
        <r>
          <rPr>
            <b/>
            <sz val="9"/>
            <color indexed="81"/>
            <rFont val="Tahoma"/>
            <family val="2"/>
          </rPr>
          <t>Janne Bragge:</t>
        </r>
        <r>
          <rPr>
            <sz val="9"/>
            <color indexed="81"/>
            <rFont val="Tahoma"/>
            <family val="2"/>
          </rPr>
          <t xml:space="preserve">
Colored Cosmetics is a mineral cosmetics company that ships their custom-blended products all over the world. The company produces various colors of lipsticks, eyeliners, eye shadows, blushes, and foundations. You are the operations manager for the company and your goal is to determine how many units of each product to produce each month to maximize net profit.
Operational data from the last three months is recorded and can be found in the ch3_P7cosmetics file, which can be downloaded from the companion website. This data consists of average processing time, cost of raw materials, and monthly demand for the last three months. There are currently 46 different color product combinations. Costs of producing each product vary depending on the different types of pigments used in the particular colors. There is a different cost for each product because certain pigments are more costly than others. A total of $3,000 is available every month to purchase raw materials. Also, a staff member puts in 10 hours per week (40 hours per month) at a labor cost of $12 per hour. The cosmetic facility wants to limit its production capacity to no more than the maximum demand for each line during the last three months.
a. Using a pivot table, process the Excel file data to calculate the average retail price, average processing time, average cost of raw materials, and maximum monthly demand for each cosmetic product.
b. Prepare an Excel template that calculates the values of the average net profit for each cosmetic product, average usage of labor hours per each cosmetic, total profit for a given production mix, and actual usage of labor hours for a given production mix. Assume an initial production level of one unit for each product.
c. Use Solver to set up the objective function and constraints.
d. Generate an optimal solution and Results, Sensitivity Report, Limits reports.
e. Answer questions:</t>
        </r>
      </text>
    </comment>
  </commentList>
</comments>
</file>

<file path=xl/sharedStrings.xml><?xml version="1.0" encoding="utf-8"?>
<sst xmlns="http://schemas.openxmlformats.org/spreadsheetml/2006/main" count="826" uniqueCount="270">
  <si>
    <t>Month</t>
  </si>
  <si>
    <t>AGR-51NG</t>
  </si>
  <si>
    <t>BFF-58NG</t>
  </si>
  <si>
    <t>BOS-51NG</t>
  </si>
  <si>
    <t>BRI-51NG</t>
  </si>
  <si>
    <t>BUB-51NG</t>
  </si>
  <si>
    <t>CHE-47NG</t>
  </si>
  <si>
    <t>CHO-51NG</t>
  </si>
  <si>
    <t>COS-58NG</t>
  </si>
  <si>
    <t>CRE-51NG</t>
  </si>
  <si>
    <t>DET-51NG</t>
  </si>
  <si>
    <t>EXC-78NG</t>
  </si>
  <si>
    <t>EXP-51NG</t>
  </si>
  <si>
    <t>EXP-47NG</t>
  </si>
  <si>
    <t>FAS-78NG</t>
  </si>
  <si>
    <t>FEI-51NG</t>
  </si>
  <si>
    <t>FIE-78NG</t>
  </si>
  <si>
    <t>FLA-48RS</t>
  </si>
  <si>
    <t>FOX-51NG</t>
  </si>
  <si>
    <t>FUN-51NG</t>
  </si>
  <si>
    <t>GO -58NG</t>
  </si>
  <si>
    <t>GOT-58NG</t>
  </si>
  <si>
    <t>HAP-48NG</t>
  </si>
  <si>
    <t>HIG-51ED</t>
  </si>
  <si>
    <t>INQ-58NG</t>
  </si>
  <si>
    <t>INS-51NG</t>
  </si>
  <si>
    <t xml:space="preserve">INT-78G </t>
  </si>
  <si>
    <t>INV-51NG</t>
  </si>
  <si>
    <t>ITS-58NG</t>
  </si>
  <si>
    <t xml:space="preserve">KHA-47G </t>
  </si>
  <si>
    <t>LAR-48NG</t>
  </si>
  <si>
    <t>LIV-51NG</t>
  </si>
  <si>
    <t>NO -48NG</t>
  </si>
  <si>
    <t>NON-51NG</t>
  </si>
  <si>
    <t>NOT-58NG</t>
  </si>
  <si>
    <t>NUT-47NG</t>
  </si>
  <si>
    <t>OCT-51NG</t>
  </si>
  <si>
    <t>ON -58NG</t>
  </si>
  <si>
    <t>PEA-48NG</t>
  </si>
  <si>
    <t>PEA-51NG</t>
  </si>
  <si>
    <t>PEC-47NG</t>
  </si>
  <si>
    <t>PER-51NG</t>
  </si>
  <si>
    <t>PRE-78NG</t>
  </si>
  <si>
    <t>REF-51NG</t>
  </si>
  <si>
    <t>RES-51NG</t>
  </si>
  <si>
    <t>ROY-51NG</t>
  </si>
  <si>
    <t>SIE-47NG</t>
  </si>
  <si>
    <t>Product Line</t>
  </si>
  <si>
    <t>Processing Time (in hours) per line per unit</t>
  </si>
  <si>
    <t>Raw Materials Cost per unit</t>
  </si>
  <si>
    <t>Retail Price per unit</t>
  </si>
  <si>
    <t xml:space="preserve"> Monthly Demand in units</t>
  </si>
  <si>
    <t>Row Labels</t>
  </si>
  <si>
    <t>Grand Total</t>
  </si>
  <si>
    <t>Average of Processing Time (in hours) per line per unit</t>
  </si>
  <si>
    <t>Average of Raw Materials Cost per unit</t>
  </si>
  <si>
    <t>Average of Retail Price per unit</t>
  </si>
  <si>
    <t>Average of  Monthly Demand in units</t>
  </si>
  <si>
    <t>Average retail price = ok</t>
  </si>
  <si>
    <t>average processing time = ok</t>
  </si>
  <si>
    <t>average cost of raw materials = ok</t>
  </si>
  <si>
    <t>Max of  Monthly Demand in units</t>
  </si>
  <si>
    <t>max monthly demand for each cosmetic product = ok</t>
  </si>
  <si>
    <t>profit (cc)</t>
  </si>
  <si>
    <t>Available for Raw materials</t>
  </si>
  <si>
    <t>Labour (hours) per month</t>
  </si>
  <si>
    <t>Labour cost per hour</t>
  </si>
  <si>
    <t>Capasity limit max Demand</t>
  </si>
  <si>
    <t>labour cost per month</t>
  </si>
  <si>
    <t>labour cost</t>
  </si>
  <si>
    <t>Raw material cost</t>
  </si>
  <si>
    <t>xj</t>
  </si>
  <si>
    <t>actual usage of labour hours for given production mix = ok</t>
  </si>
  <si>
    <t>Average usage of labour hours per cosmetic</t>
  </si>
  <si>
    <t>total profit for a given producton mix = ok</t>
  </si>
  <si>
    <t>average usage of labour hours per each cosmetic = ok</t>
  </si>
  <si>
    <t>average net profit for each cosmetic product = ok</t>
  </si>
  <si>
    <t>Microsoft Excel 16.0 Answer Report</t>
  </si>
  <si>
    <t>Worksheet: [build2_ch3_P7cosmetics.xlsx]CC</t>
  </si>
  <si>
    <t>Result: Solver found a solution.  All Constraints and optimality conditions are satisfied.</t>
  </si>
  <si>
    <t>Solver Engine</t>
  </si>
  <si>
    <t>Engine: Simplex LP</t>
  </si>
  <si>
    <t>Solution Time: 0,047 Seconds.</t>
  </si>
  <si>
    <t>Iterations: 52 Subproblems: 0</t>
  </si>
  <si>
    <t>Solver Options</t>
  </si>
  <si>
    <t>Max Time Unlimited,  Iterations Unlimited, Precision 0,000001, Use Automatic Scaling</t>
  </si>
  <si>
    <t>Max Subproblems Unlimited, Max Integer Sols Unlimited, Integer Tolerance 1%, Assume NonNegative</t>
  </si>
  <si>
    <t>Objective Cell (Max)</t>
  </si>
  <si>
    <t>Cell</t>
  </si>
  <si>
    <t>Name</t>
  </si>
  <si>
    <t>Original Value</t>
  </si>
  <si>
    <t>Final Value</t>
  </si>
  <si>
    <t>Variable Cells</t>
  </si>
  <si>
    <t>Integer</t>
  </si>
  <si>
    <t>Constraints</t>
  </si>
  <si>
    <t>Cell Value</t>
  </si>
  <si>
    <t>Formula</t>
  </si>
  <si>
    <t>Status</t>
  </si>
  <si>
    <t>Slack</t>
  </si>
  <si>
    <t>$H$48</t>
  </si>
  <si>
    <t>Grand Total profit (cc)</t>
  </si>
  <si>
    <t>$K$2</t>
  </si>
  <si>
    <t>AGR-51NG xj</t>
  </si>
  <si>
    <t>Contin</t>
  </si>
  <si>
    <t>$K$3</t>
  </si>
  <si>
    <t>BFF-58NG xj</t>
  </si>
  <si>
    <t>$K$4</t>
  </si>
  <si>
    <t>BOS-51NG xj</t>
  </si>
  <si>
    <t>$K$5</t>
  </si>
  <si>
    <t>BRI-51NG xj</t>
  </si>
  <si>
    <t>$K$6</t>
  </si>
  <si>
    <t>BUB-51NG xj</t>
  </si>
  <si>
    <t>$K$7</t>
  </si>
  <si>
    <t>CHE-47NG xj</t>
  </si>
  <si>
    <t>$K$8</t>
  </si>
  <si>
    <t>CHO-51NG xj</t>
  </si>
  <si>
    <t>$K$9</t>
  </si>
  <si>
    <t>COS-58NG xj</t>
  </si>
  <si>
    <t>$K$10</t>
  </si>
  <si>
    <t>CRE-51NG xj</t>
  </si>
  <si>
    <t>$K$11</t>
  </si>
  <si>
    <t>DET-51NG xj</t>
  </si>
  <si>
    <t>$K$12</t>
  </si>
  <si>
    <t>EXC-78NG xj</t>
  </si>
  <si>
    <t>$K$13</t>
  </si>
  <si>
    <t>EXP-47NG xj</t>
  </si>
  <si>
    <t>$K$14</t>
  </si>
  <si>
    <t>EXP-51NG xj</t>
  </si>
  <si>
    <t>$K$15</t>
  </si>
  <si>
    <t>FAS-78NG xj</t>
  </si>
  <si>
    <t>$K$16</t>
  </si>
  <si>
    <t>FEI-51NG xj</t>
  </si>
  <si>
    <t>$K$17</t>
  </si>
  <si>
    <t>FIE-78NG xj</t>
  </si>
  <si>
    <t>$K$18</t>
  </si>
  <si>
    <t>FLA-48RS xj</t>
  </si>
  <si>
    <t>$K$19</t>
  </si>
  <si>
    <t>FOX-51NG xj</t>
  </si>
  <si>
    <t>$K$20</t>
  </si>
  <si>
    <t>FUN-51NG xj</t>
  </si>
  <si>
    <t>$K$21</t>
  </si>
  <si>
    <t>GO -58NG xj</t>
  </si>
  <si>
    <t>$K$22</t>
  </si>
  <si>
    <t>GOT-58NG xj</t>
  </si>
  <si>
    <t>$K$23</t>
  </si>
  <si>
    <t>HAP-48NG xj</t>
  </si>
  <si>
    <t>$K$24</t>
  </si>
  <si>
    <t>HIG-51ED xj</t>
  </si>
  <si>
    <t>$K$25</t>
  </si>
  <si>
    <t>INQ-58NG xj</t>
  </si>
  <si>
    <t>$K$26</t>
  </si>
  <si>
    <t>INS-51NG xj</t>
  </si>
  <si>
    <t>$K$27</t>
  </si>
  <si>
    <t>INT-78G  xj</t>
  </si>
  <si>
    <t>$K$28</t>
  </si>
  <si>
    <t>INV-51NG xj</t>
  </si>
  <si>
    <t>$K$29</t>
  </si>
  <si>
    <t>ITS-58NG xj</t>
  </si>
  <si>
    <t>$K$30</t>
  </si>
  <si>
    <t>KHA-47G  xj</t>
  </si>
  <si>
    <t>$K$31</t>
  </si>
  <si>
    <t>LAR-48NG xj</t>
  </si>
  <si>
    <t>$K$32</t>
  </si>
  <si>
    <t>LIV-51NG xj</t>
  </si>
  <si>
    <t>$K$33</t>
  </si>
  <si>
    <t>NO -48NG xj</t>
  </si>
  <si>
    <t>$K$34</t>
  </si>
  <si>
    <t>NON-51NG xj</t>
  </si>
  <si>
    <t>$K$35</t>
  </si>
  <si>
    <t>NOT-58NG xj</t>
  </si>
  <si>
    <t>$K$36</t>
  </si>
  <si>
    <t>NUT-47NG xj</t>
  </si>
  <si>
    <t>$K$37</t>
  </si>
  <si>
    <t>OCT-51NG xj</t>
  </si>
  <si>
    <t>$K$38</t>
  </si>
  <si>
    <t>ON -58NG xj</t>
  </si>
  <si>
    <t>$K$39</t>
  </si>
  <si>
    <t>PEA-48NG xj</t>
  </si>
  <si>
    <t>$K$40</t>
  </si>
  <si>
    <t>PEA-51NG xj</t>
  </si>
  <si>
    <t>$K$41</t>
  </si>
  <si>
    <t>PEC-47NG xj</t>
  </si>
  <si>
    <t>$K$42</t>
  </si>
  <si>
    <t>PER-51NG xj</t>
  </si>
  <si>
    <t>$K$43</t>
  </si>
  <si>
    <t>PRE-78NG xj</t>
  </si>
  <si>
    <t>$K$44</t>
  </si>
  <si>
    <t>REF-51NG xj</t>
  </si>
  <si>
    <t>$K$45</t>
  </si>
  <si>
    <t>RES-51NG xj</t>
  </si>
  <si>
    <t>$K$46</t>
  </si>
  <si>
    <t>ROY-51NG xj</t>
  </si>
  <si>
    <t>$K$47</t>
  </si>
  <si>
    <t>SIE-47NG xj</t>
  </si>
  <si>
    <t>$F$48</t>
  </si>
  <si>
    <t>Grand Total Average usage of labour hours per cosmetic</t>
  </si>
  <si>
    <t>$F$48&lt;=$U$2</t>
  </si>
  <si>
    <t>Binding</t>
  </si>
  <si>
    <t>$J$48</t>
  </si>
  <si>
    <t>Grand Total Raw material cost</t>
  </si>
  <si>
    <t>$J$48&lt;=$T$2</t>
  </si>
  <si>
    <t>$K$2&lt;=$E$2</t>
  </si>
  <si>
    <t>$K$3&lt;=$E$3</t>
  </si>
  <si>
    <t>$K$4&lt;=$E$4</t>
  </si>
  <si>
    <t>$K$5&lt;=$E$5</t>
  </si>
  <si>
    <t>$K$6&lt;=$E$6</t>
  </si>
  <si>
    <t>$K$7&lt;=$E$7</t>
  </si>
  <si>
    <t>$K$8&lt;=$E$8</t>
  </si>
  <si>
    <t>$K$9&lt;=$E$9</t>
  </si>
  <si>
    <t>$K$10&lt;=$E$10</t>
  </si>
  <si>
    <t>$K$11&lt;=$E$11</t>
  </si>
  <si>
    <t>$K$12&lt;=$E$12</t>
  </si>
  <si>
    <t>Not Binding</t>
  </si>
  <si>
    <t>$K$13&lt;=$E$13</t>
  </si>
  <si>
    <t>$K$14&lt;=$E$14</t>
  </si>
  <si>
    <t>$K$15&lt;=$E$15</t>
  </si>
  <si>
    <t>$K$16&lt;=$E$16</t>
  </si>
  <si>
    <t>$K$17&lt;=$E$17</t>
  </si>
  <si>
    <t>$K$18&lt;=$E$18</t>
  </si>
  <si>
    <t>$K$19&lt;=$E$19</t>
  </si>
  <si>
    <t>$K$20&lt;=$E$20</t>
  </si>
  <si>
    <t>$K$21&lt;=$E$21</t>
  </si>
  <si>
    <t>$K$22&lt;=$E$22</t>
  </si>
  <si>
    <t>$K$23&lt;=$E$23</t>
  </si>
  <si>
    <t>$K$24&lt;=$E$24</t>
  </si>
  <si>
    <t>$K$25&lt;=$E$25</t>
  </si>
  <si>
    <t>$K$26&lt;=$E$26</t>
  </si>
  <si>
    <t>$K$27&lt;=$E$27</t>
  </si>
  <si>
    <t>$K$28&lt;=$E$28</t>
  </si>
  <si>
    <t>$K$29&lt;=$E$29</t>
  </si>
  <si>
    <t>$K$30&lt;=$E$30</t>
  </si>
  <si>
    <t>$K$31&lt;=$E$31</t>
  </si>
  <si>
    <t>$K$32&lt;=$E$32</t>
  </si>
  <si>
    <t>$K$33&lt;=$E$33</t>
  </si>
  <si>
    <t>$K$34&lt;=$E$34</t>
  </si>
  <si>
    <t>$K$35&lt;=$E$35</t>
  </si>
  <si>
    <t>$K$36&lt;=$E$36</t>
  </si>
  <si>
    <t>$K$37&lt;=$E$37</t>
  </si>
  <si>
    <t>$K$38&lt;=$E$38</t>
  </si>
  <si>
    <t>$K$39&lt;=$E$39</t>
  </si>
  <si>
    <t>$K$40&lt;=$E$40</t>
  </si>
  <si>
    <t>$K$41&lt;=$E$41</t>
  </si>
  <si>
    <t>$K$42&lt;=$E$42</t>
  </si>
  <si>
    <t>$K$43&lt;=$E$43</t>
  </si>
  <si>
    <t>$K$44&lt;=$E$44</t>
  </si>
  <si>
    <t>$K$45&lt;=$E$45</t>
  </si>
  <si>
    <t>$K$46&lt;=$E$46</t>
  </si>
  <si>
    <t>$K$47&lt;=$E$47</t>
  </si>
  <si>
    <t>Microsoft Excel 16.0 Sensitivity Report</t>
  </si>
  <si>
    <t>Final</t>
  </si>
  <si>
    <t>Value</t>
  </si>
  <si>
    <t>Reduced</t>
  </si>
  <si>
    <t>Cost</t>
  </si>
  <si>
    <t>Objective</t>
  </si>
  <si>
    <t>Coefficient</t>
  </si>
  <si>
    <t>Allowable</t>
  </si>
  <si>
    <t>Increase</t>
  </si>
  <si>
    <t>Decrease</t>
  </si>
  <si>
    <t>Shadow</t>
  </si>
  <si>
    <t>Price</t>
  </si>
  <si>
    <t>Constraint</t>
  </si>
  <si>
    <t>R.H. Side</t>
  </si>
  <si>
    <t>Microsoft Excel 16.0 Limits Report</t>
  </si>
  <si>
    <t>Variable</t>
  </si>
  <si>
    <t>Lower</t>
  </si>
  <si>
    <t>Limit</t>
  </si>
  <si>
    <t>Result</t>
  </si>
  <si>
    <t>Upper</t>
  </si>
  <si>
    <t>Report Created: 16.12.2024 16.25.25</t>
  </si>
  <si>
    <t>Report Created: 16.12.2024 16.25.26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</si>
</sst>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0.00\ &quot;€&quot;_-;\-* #,##0.00\ &quot;€&quot;_-;_-* &quot;-&quot;??\ &quot;€&quot;_-;_-@_-"/>
    <numFmt numFmtId="164" formatCode="&quot;$&quot;#,##0.00"/>
    <numFmt numFmtId="171" formatCode="_-[$$-409]* #,##0.00_ ;_-[$$-409]* \-#,##0.00\ ;_-[$$-409]* &quot;-&quot;??_ ;_-@_ "/>
  </numFmts>
  <fonts count="11" x14ac:knownFonts="1">
    <font>
      <sz val="11"/>
      <color theme="1"/>
      <name val="Calibri"/>
      <family val="2"/>
      <scheme val="minor"/>
    </font>
    <font>
      <sz val="9"/>
      <color indexed="81"/>
      <name val="Tahoma"/>
      <family val="2"/>
    </font>
    <font>
      <b/>
      <sz val="9"/>
      <color indexed="81"/>
      <name val="Tahoma"/>
      <family val="2"/>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rgb="FF92D050"/>
      <name val="Calibri"/>
      <family val="2"/>
      <scheme val="minor"/>
    </font>
    <font>
      <sz val="11"/>
      <color theme="9" tint="-0.249977111117893"/>
      <name val="Calibri"/>
      <family val="2"/>
      <scheme val="minor"/>
    </font>
    <font>
      <sz val="11"/>
      <color theme="4"/>
      <name val="Calibri"/>
      <family val="2"/>
      <scheme val="minor"/>
    </font>
    <font>
      <b/>
      <sz val="11"/>
      <color indexed="18"/>
      <name val="Calibri"/>
      <family val="2"/>
      <scheme val="minor"/>
    </font>
  </fonts>
  <fills count="6">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rgb="FF92D050"/>
        <bgColor indexed="64"/>
      </patternFill>
    </fill>
    <fill>
      <patternFill patternType="solid">
        <fgColor rgb="FFC00000"/>
        <bgColor theme="4" tint="0.79998168889431442"/>
      </patternFill>
    </fill>
  </fills>
  <borders count="8">
    <border>
      <left/>
      <right/>
      <top/>
      <bottom/>
      <diagonal/>
    </border>
    <border>
      <left/>
      <right/>
      <top/>
      <bottom style="thin">
        <color theme="4" tint="0.39997558519241921"/>
      </bottom>
      <diagonal/>
    </border>
    <border>
      <left/>
      <right/>
      <top style="thin">
        <color theme="4" tint="0.39997558519241921"/>
      </top>
      <bottom/>
      <diagonal/>
    </border>
    <border>
      <left/>
      <right/>
      <top style="medium">
        <color indexed="23"/>
      </top>
      <bottom/>
      <diagonal/>
    </border>
    <border>
      <left/>
      <right/>
      <top/>
      <bottom style="medium">
        <color indexed="23"/>
      </bottom>
      <diagonal/>
    </border>
    <border>
      <left/>
      <right/>
      <top style="medium">
        <color indexed="23"/>
      </top>
      <bottom style="medium">
        <color indexed="23"/>
      </bottom>
      <diagonal/>
    </border>
    <border>
      <left/>
      <right/>
      <top style="thin">
        <color indexed="23"/>
      </top>
      <bottom style="medium">
        <color indexed="23"/>
      </bottom>
      <diagonal/>
    </border>
    <border>
      <left/>
      <right/>
      <top style="thin">
        <color indexed="23"/>
      </top>
      <bottom/>
      <diagonal/>
    </border>
  </borders>
  <cellStyleXfs count="2">
    <xf numFmtId="0" fontId="0" fillId="0" borderId="0"/>
    <xf numFmtId="44" fontId="3" fillId="0" borderId="0" applyFont="0" applyFill="0" applyBorder="0" applyAlignment="0" applyProtection="0"/>
  </cellStyleXfs>
  <cellXfs count="38">
    <xf numFmtId="0" fontId="0" fillId="0" borderId="0" xfId="0"/>
    <xf numFmtId="0" fontId="0" fillId="0" borderId="0" xfId="0" applyAlignment="1">
      <alignment wrapText="1"/>
    </xf>
    <xf numFmtId="164" fontId="0" fillId="0" borderId="0" xfId="0" applyNumberFormat="1" applyAlignment="1">
      <alignment wrapText="1"/>
    </xf>
    <xf numFmtId="164" fontId="0" fillId="0" borderId="0" xfId="0" applyNumberFormat="1"/>
    <xf numFmtId="0" fontId="0" fillId="0" borderId="0" xfId="0" applyAlignment="1">
      <alignment horizontal="left"/>
    </xf>
    <xf numFmtId="0" fontId="0" fillId="0" borderId="0" xfId="0" applyNumberFormat="1"/>
    <xf numFmtId="1" fontId="0" fillId="0" borderId="0" xfId="0" applyNumberFormat="1" applyAlignment="1">
      <alignment horizontal="right"/>
    </xf>
    <xf numFmtId="0" fontId="0" fillId="0" borderId="0" xfId="0" pivotButton="1" applyAlignment="1">
      <alignment wrapText="1"/>
    </xf>
    <xf numFmtId="1" fontId="0" fillId="0" borderId="0" xfId="0" applyNumberFormat="1"/>
    <xf numFmtId="0" fontId="6" fillId="2" borderId="1" xfId="0" applyFont="1" applyFill="1" applyBorder="1" applyAlignment="1">
      <alignment wrapText="1"/>
    </xf>
    <xf numFmtId="0" fontId="6" fillId="2" borderId="2" xfId="0" applyFont="1" applyFill="1" applyBorder="1" applyAlignment="1">
      <alignment horizontal="left"/>
    </xf>
    <xf numFmtId="0" fontId="6" fillId="2" borderId="2" xfId="0" applyNumberFormat="1" applyFont="1" applyFill="1" applyBorder="1"/>
    <xf numFmtId="1" fontId="6" fillId="2" borderId="2" xfId="0" applyNumberFormat="1" applyFont="1" applyFill="1" applyBorder="1" applyAlignment="1">
      <alignment horizontal="right"/>
    </xf>
    <xf numFmtId="171" fontId="0" fillId="0" borderId="0" xfId="1" applyNumberFormat="1" applyFont="1"/>
    <xf numFmtId="171" fontId="0" fillId="0" borderId="0" xfId="0" applyNumberFormat="1"/>
    <xf numFmtId="171" fontId="0" fillId="4" borderId="0" xfId="0" applyNumberFormat="1" applyFill="1"/>
    <xf numFmtId="0" fontId="5" fillId="0" borderId="0" xfId="0" applyFont="1"/>
    <xf numFmtId="0" fontId="7" fillId="0" borderId="0" xfId="0" applyFont="1"/>
    <xf numFmtId="0" fontId="8" fillId="0" borderId="0" xfId="0" applyFont="1"/>
    <xf numFmtId="2" fontId="8" fillId="0" borderId="0" xfId="0" applyNumberFormat="1" applyFont="1" applyAlignment="1">
      <alignment horizontal="right"/>
    </xf>
    <xf numFmtId="0" fontId="9" fillId="0" borderId="0" xfId="0" applyFont="1"/>
    <xf numFmtId="171" fontId="9" fillId="0" borderId="0" xfId="0" applyNumberFormat="1" applyFont="1"/>
    <xf numFmtId="0" fontId="6" fillId="0" borderId="0" xfId="0" applyFont="1" applyAlignment="1">
      <alignment wrapText="1"/>
    </xf>
    <xf numFmtId="171" fontId="6" fillId="0" borderId="0" xfId="1" applyNumberFormat="1" applyFont="1"/>
    <xf numFmtId="0" fontId="6" fillId="0" borderId="0" xfId="0" applyFont="1"/>
    <xf numFmtId="0" fontId="0" fillId="0" borderId="6" xfId="0" applyFill="1" applyBorder="1" applyAlignment="1"/>
    <xf numFmtId="0" fontId="10" fillId="0" borderId="5" xfId="0" applyFont="1" applyFill="1" applyBorder="1" applyAlignment="1">
      <alignment horizontal="center"/>
    </xf>
    <xf numFmtId="0" fontId="0" fillId="0" borderId="7" xfId="0" applyFill="1" applyBorder="1" applyAlignment="1"/>
    <xf numFmtId="171" fontId="0" fillId="0" borderId="6" xfId="0" applyNumberFormat="1" applyFill="1" applyBorder="1" applyAlignment="1"/>
    <xf numFmtId="1" fontId="0" fillId="0" borderId="7" xfId="0" applyNumberFormat="1" applyFill="1" applyBorder="1" applyAlignment="1"/>
    <xf numFmtId="171" fontId="0" fillId="0" borderId="7" xfId="0" applyNumberFormat="1" applyFill="1" applyBorder="1" applyAlignment="1"/>
    <xf numFmtId="0" fontId="10" fillId="0" borderId="3" xfId="0" applyFont="1" applyFill="1" applyBorder="1" applyAlignment="1">
      <alignment horizontal="center"/>
    </xf>
    <xf numFmtId="0" fontId="10" fillId="0" borderId="4" xfId="0" applyFont="1" applyFill="1" applyBorder="1" applyAlignment="1">
      <alignment horizontal="center"/>
    </xf>
    <xf numFmtId="1" fontId="0" fillId="3" borderId="0" xfId="0" applyNumberFormat="1" applyFill="1"/>
    <xf numFmtId="0" fontId="6" fillId="2" borderId="1" xfId="0" applyFont="1" applyFill="1" applyBorder="1" applyAlignment="1">
      <alignment horizontal="center" wrapText="1"/>
    </xf>
    <xf numFmtId="2" fontId="4" fillId="5" borderId="0" xfId="0" applyNumberFormat="1" applyFont="1" applyFill="1" applyBorder="1" applyAlignment="1">
      <alignment horizontal="right"/>
    </xf>
    <xf numFmtId="1" fontId="0" fillId="0" borderId="6" xfId="0" applyNumberFormat="1" applyFill="1" applyBorder="1" applyAlignment="1"/>
    <xf numFmtId="2" fontId="0" fillId="0" borderId="7" xfId="0" applyNumberFormat="1" applyFill="1" applyBorder="1" applyAlignment="1"/>
  </cellXfs>
  <cellStyles count="2">
    <cellStyle name="Currency" xfId="1" builtinId="4"/>
    <cellStyle name="Normal" xfId="0" builtinId="0"/>
  </cellStyles>
  <dxfs count="10">
    <dxf>
      <numFmt numFmtId="1" formatCode="0"/>
    </dxf>
    <dxf>
      <alignment wrapText="1"/>
    </dxf>
    <dxf>
      <alignment wrapText="1"/>
    </dxf>
    <dxf>
      <numFmt numFmtId="1" formatCode="0"/>
    </dxf>
    <dxf>
      <alignment horizontal="right"/>
    </dxf>
    <dxf>
      <alignment relativeIndent="-1"/>
    </dxf>
    <dxf>
      <alignment relativeIndent="1"/>
    </dxf>
    <dxf>
      <alignment relativeIndent="-1"/>
    </dxf>
    <dxf>
      <alignment horizontal="left" relativeIndent="1"/>
    </dxf>
    <dxf>
      <numFmt numFmtId="170"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nne Bragge" refreshedDate="45642.613184606482" createdVersion="8" refreshedVersion="8" minRefreshableVersion="3" recordCount="150" xr:uid="{F798ABC1-F399-448D-AB61-A4E936AA4772}">
  <cacheSource type="worksheet">
    <worksheetSource ref="A1:F151" sheet="data"/>
  </cacheSource>
  <cacheFields count="6">
    <cacheField name="Product Line" numFmtId="0">
      <sharedItems count="46">
        <s v="AGR-51NG"/>
        <s v="BFF-58NG"/>
        <s v="BOS-51NG"/>
        <s v="BRI-51NG"/>
        <s v="BUB-51NG"/>
        <s v="CHE-47NG"/>
        <s v="CHO-51NG"/>
        <s v="COS-58NG"/>
        <s v="CRE-51NG"/>
        <s v="DET-51NG"/>
        <s v="EXC-78NG"/>
        <s v="EXP-51NG"/>
        <s v="EXP-47NG"/>
        <s v="FAS-78NG"/>
        <s v="FEI-51NG"/>
        <s v="FIE-78NG"/>
        <s v="FLA-48RS"/>
        <s v="FOX-51NG"/>
        <s v="FUN-51NG"/>
        <s v="GO -58NG"/>
        <s v="GOT-58NG"/>
        <s v="HAP-48NG"/>
        <s v="HIG-51ED"/>
        <s v="INQ-58NG"/>
        <s v="INS-51NG"/>
        <s v="INT-78G "/>
        <s v="INV-51NG"/>
        <s v="ITS-58NG"/>
        <s v="KHA-47G "/>
        <s v="LAR-48NG"/>
        <s v="LIV-51NG"/>
        <s v="NO -48NG"/>
        <s v="NON-51NG"/>
        <s v="NOT-58NG"/>
        <s v="NUT-47NG"/>
        <s v="OCT-51NG"/>
        <s v="ON -58NG"/>
        <s v="PEA-48NG"/>
        <s v="PEA-51NG"/>
        <s v="PEC-47NG"/>
        <s v="PER-51NG"/>
        <s v="PRE-78NG"/>
        <s v="REF-51NG"/>
        <s v="RES-51NG"/>
        <s v="ROY-51NG"/>
        <s v="SIE-47NG"/>
      </sharedItems>
    </cacheField>
    <cacheField name="Month" numFmtId="0">
      <sharedItems containsSemiMixedTypes="0" containsString="0" containsNumber="1" containsInteger="1" minValue="1" maxValue="3"/>
    </cacheField>
    <cacheField name="Processing Time (in hours) per line per unit" numFmtId="0">
      <sharedItems containsSemiMixedTypes="0" containsString="0" containsNumber="1" minValue="7.0000000000000007E-2" maxValue="0.17"/>
    </cacheField>
    <cacheField name="Raw Materials Cost per unit" numFmtId="164">
      <sharedItems containsSemiMixedTypes="0" containsString="0" containsNumber="1" minValue="3.5" maxValue="20.5"/>
    </cacheField>
    <cacheField name="Retail Price per unit" numFmtId="164">
      <sharedItems containsSemiMixedTypes="0" containsString="0" containsNumber="1" minValue="13.49" maxValue="44.99"/>
    </cacheField>
    <cacheField name=" Monthly Demand in units" numFmtId="0">
      <sharedItems containsSemiMixedTypes="0" containsString="0" containsNumber="1" containsInteger="1" minValue="0" maxValue="3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x v="0"/>
    <n v="3"/>
    <n v="0.12"/>
    <n v="6.5"/>
    <n v="17.989999999999998"/>
    <n v="5"/>
  </r>
  <r>
    <x v="1"/>
    <n v="3"/>
    <n v="0.12"/>
    <n v="10.5"/>
    <n v="24.99"/>
    <n v="7"/>
  </r>
  <r>
    <x v="2"/>
    <n v="3"/>
    <n v="0.12"/>
    <n v="6.5"/>
    <n v="17.989999999999998"/>
    <n v="1"/>
  </r>
  <r>
    <x v="3"/>
    <n v="3"/>
    <n v="0.12"/>
    <n v="6.5"/>
    <n v="17.989999999999998"/>
    <n v="7"/>
  </r>
  <r>
    <x v="4"/>
    <n v="3"/>
    <n v="7.0000000000000007E-2"/>
    <n v="6.5"/>
    <n v="17.989999999999998"/>
    <n v="4"/>
  </r>
  <r>
    <x v="5"/>
    <n v="3"/>
    <n v="7.0000000000000007E-2"/>
    <n v="3.5"/>
    <n v="13.49"/>
    <n v="2"/>
  </r>
  <r>
    <x v="6"/>
    <n v="3"/>
    <n v="7.0000000000000007E-2"/>
    <n v="6.5"/>
    <n v="17.989999999999998"/>
    <n v="2"/>
  </r>
  <r>
    <x v="7"/>
    <n v="3"/>
    <n v="0.12"/>
    <n v="10.5"/>
    <n v="24.99"/>
    <n v="23"/>
  </r>
  <r>
    <x v="8"/>
    <n v="3"/>
    <n v="0.12"/>
    <n v="6.5"/>
    <n v="17.989999999999998"/>
    <n v="14"/>
  </r>
  <r>
    <x v="9"/>
    <n v="3"/>
    <n v="0.12"/>
    <n v="6.5"/>
    <n v="17.989999999999998"/>
    <n v="2"/>
  </r>
  <r>
    <x v="10"/>
    <n v="3"/>
    <n v="0.12"/>
    <n v="20.5"/>
    <n v="44.99"/>
    <n v="2"/>
  </r>
  <r>
    <x v="11"/>
    <n v="3"/>
    <n v="0.17"/>
    <n v="6.5"/>
    <n v="17.989999999999998"/>
    <n v="3"/>
  </r>
  <r>
    <x v="12"/>
    <n v="3"/>
    <n v="0.17"/>
    <n v="3.5"/>
    <n v="13.49"/>
    <n v="11"/>
  </r>
  <r>
    <x v="13"/>
    <n v="3"/>
    <n v="7.0000000000000007E-2"/>
    <n v="20.5"/>
    <n v="44.99"/>
    <n v="6"/>
  </r>
  <r>
    <x v="14"/>
    <n v="3"/>
    <n v="7.0000000000000007E-2"/>
    <n v="6.5"/>
    <n v="17.989999999999998"/>
    <n v="14"/>
  </r>
  <r>
    <x v="15"/>
    <n v="3"/>
    <n v="7.0000000000000007E-2"/>
    <n v="20.5"/>
    <n v="44.99"/>
    <n v="2"/>
  </r>
  <r>
    <x v="16"/>
    <n v="3"/>
    <n v="7.0000000000000007E-2"/>
    <n v="4.5"/>
    <n v="14.49"/>
    <n v="9"/>
  </r>
  <r>
    <x v="17"/>
    <n v="3"/>
    <n v="0.12"/>
    <n v="6.5"/>
    <n v="17.989999999999998"/>
    <n v="6"/>
  </r>
  <r>
    <x v="18"/>
    <n v="3"/>
    <n v="0.12"/>
    <n v="6.5"/>
    <n v="17.989999999999998"/>
    <n v="11"/>
  </r>
  <r>
    <x v="18"/>
    <n v="3"/>
    <n v="0.12"/>
    <n v="6.5"/>
    <n v="17.989999999999998"/>
    <n v="3"/>
  </r>
  <r>
    <x v="19"/>
    <n v="3"/>
    <n v="0.17"/>
    <n v="10.5"/>
    <n v="24.99"/>
    <n v="4"/>
  </r>
  <r>
    <x v="20"/>
    <n v="3"/>
    <n v="0.17"/>
    <n v="10.5"/>
    <n v="24.99"/>
    <n v="0"/>
  </r>
  <r>
    <x v="21"/>
    <n v="3"/>
    <n v="0.17"/>
    <n v="4.5"/>
    <n v="14.49"/>
    <n v="0"/>
  </r>
  <r>
    <x v="22"/>
    <n v="3"/>
    <n v="7.0000000000000007E-2"/>
    <n v="6.5"/>
    <n v="17.989999999999998"/>
    <n v="2"/>
  </r>
  <r>
    <x v="23"/>
    <n v="3"/>
    <n v="7.0000000000000007E-2"/>
    <n v="10.5"/>
    <n v="24.99"/>
    <n v="1"/>
  </r>
  <r>
    <x v="24"/>
    <n v="3"/>
    <n v="0.12"/>
    <n v="6.5"/>
    <n v="17.989999999999998"/>
    <n v="1"/>
  </r>
  <r>
    <x v="25"/>
    <n v="3"/>
    <n v="0.12"/>
    <n v="20.5"/>
    <n v="44.99"/>
    <n v="6"/>
  </r>
  <r>
    <x v="26"/>
    <n v="3"/>
    <n v="0.12"/>
    <n v="6.5"/>
    <n v="17.989999999999998"/>
    <n v="12"/>
  </r>
  <r>
    <x v="27"/>
    <n v="3"/>
    <n v="0.12"/>
    <n v="10.5"/>
    <n v="24.99"/>
    <n v="4"/>
  </r>
  <r>
    <x v="28"/>
    <n v="3"/>
    <n v="0.12"/>
    <n v="3.5"/>
    <n v="13.49"/>
    <n v="0"/>
  </r>
  <r>
    <x v="29"/>
    <n v="3"/>
    <n v="7.0000000000000007E-2"/>
    <n v="4.5"/>
    <n v="14.49"/>
    <n v="0"/>
  </r>
  <r>
    <x v="30"/>
    <n v="3"/>
    <n v="0.17"/>
    <n v="6.5"/>
    <n v="17.989999999999998"/>
    <n v="5"/>
  </r>
  <r>
    <x v="31"/>
    <n v="3"/>
    <n v="0.17"/>
    <n v="4.5"/>
    <n v="14.49"/>
    <n v="0"/>
  </r>
  <r>
    <x v="32"/>
    <n v="3"/>
    <n v="0.12"/>
    <n v="6.5"/>
    <n v="17.989999999999998"/>
    <n v="6"/>
  </r>
  <r>
    <x v="32"/>
    <n v="3"/>
    <n v="0.12"/>
    <n v="6.5"/>
    <n v="17.989999999999998"/>
    <n v="3"/>
  </r>
  <r>
    <x v="33"/>
    <n v="3"/>
    <n v="0.12"/>
    <n v="10.5"/>
    <n v="24.99"/>
    <n v="0"/>
  </r>
  <r>
    <x v="34"/>
    <n v="3"/>
    <n v="7.0000000000000007E-2"/>
    <n v="3.5"/>
    <n v="13.49"/>
    <n v="1"/>
  </r>
  <r>
    <x v="35"/>
    <n v="3"/>
    <n v="7.0000000000000007E-2"/>
    <n v="6.5"/>
    <n v="17.989999999999998"/>
    <n v="0"/>
  </r>
  <r>
    <x v="36"/>
    <n v="3"/>
    <n v="7.0000000000000007E-2"/>
    <n v="10.5"/>
    <n v="24.99"/>
    <n v="6"/>
  </r>
  <r>
    <x v="36"/>
    <n v="3"/>
    <n v="0.12"/>
    <n v="10.5"/>
    <n v="24.99"/>
    <n v="2"/>
  </r>
  <r>
    <x v="37"/>
    <n v="3"/>
    <n v="0.12"/>
    <n v="4.5"/>
    <n v="14.49"/>
    <n v="0"/>
  </r>
  <r>
    <x v="38"/>
    <n v="3"/>
    <n v="0.12"/>
    <n v="6.5"/>
    <n v="17.989999999999998"/>
    <n v="5"/>
  </r>
  <r>
    <x v="39"/>
    <n v="3"/>
    <n v="0.17"/>
    <n v="3.5"/>
    <n v="13.49"/>
    <n v="1"/>
  </r>
  <r>
    <x v="40"/>
    <n v="3"/>
    <n v="0.17"/>
    <n v="6.5"/>
    <n v="17.989999999999998"/>
    <n v="2"/>
  </r>
  <r>
    <x v="41"/>
    <n v="3"/>
    <n v="7.0000000000000007E-2"/>
    <n v="20.5"/>
    <n v="44.99"/>
    <n v="7"/>
  </r>
  <r>
    <x v="42"/>
    <n v="3"/>
    <n v="7.0000000000000007E-2"/>
    <n v="6.5"/>
    <n v="17.989999999999998"/>
    <n v="2"/>
  </r>
  <r>
    <x v="43"/>
    <n v="3"/>
    <n v="7.0000000000000007E-2"/>
    <n v="6.5"/>
    <n v="17.989999999999998"/>
    <n v="7"/>
  </r>
  <r>
    <x v="44"/>
    <n v="3"/>
    <n v="0.12"/>
    <n v="6.5"/>
    <n v="17.989999999999998"/>
    <n v="0"/>
  </r>
  <r>
    <x v="45"/>
    <n v="3"/>
    <n v="0.12"/>
    <n v="3.5"/>
    <n v="13.49"/>
    <n v="1"/>
  </r>
  <r>
    <x v="45"/>
    <n v="3"/>
    <n v="0.12"/>
    <n v="3.5"/>
    <n v="13.49"/>
    <n v="2"/>
  </r>
  <r>
    <x v="0"/>
    <n v="2"/>
    <n v="0.12"/>
    <n v="6.5"/>
    <n v="17.989999999999998"/>
    <n v="12"/>
  </r>
  <r>
    <x v="1"/>
    <n v="2"/>
    <n v="0.12"/>
    <n v="10.5"/>
    <n v="24.99"/>
    <n v="6"/>
  </r>
  <r>
    <x v="2"/>
    <n v="2"/>
    <n v="0.12"/>
    <n v="6.5"/>
    <n v="17.989999999999998"/>
    <n v="2"/>
  </r>
  <r>
    <x v="3"/>
    <n v="2"/>
    <n v="0.12"/>
    <n v="6.5"/>
    <n v="17.989999999999998"/>
    <n v="7"/>
  </r>
  <r>
    <x v="4"/>
    <n v="2"/>
    <n v="7.0000000000000007E-2"/>
    <n v="6.5"/>
    <n v="17.989999999999998"/>
    <n v="6"/>
  </r>
  <r>
    <x v="5"/>
    <n v="2"/>
    <n v="7.0000000000000007E-2"/>
    <n v="3.5"/>
    <n v="13.49"/>
    <n v="4"/>
  </r>
  <r>
    <x v="6"/>
    <n v="2"/>
    <n v="7.0000000000000007E-2"/>
    <n v="6.5"/>
    <n v="17.989999999999998"/>
    <n v="5"/>
  </r>
  <r>
    <x v="7"/>
    <n v="2"/>
    <n v="0.12"/>
    <n v="10.5"/>
    <n v="24.99"/>
    <n v="23"/>
  </r>
  <r>
    <x v="8"/>
    <n v="2"/>
    <n v="0.12"/>
    <n v="6.5"/>
    <n v="17.989999999999998"/>
    <n v="4"/>
  </r>
  <r>
    <x v="9"/>
    <n v="2"/>
    <n v="0.12"/>
    <n v="6.5"/>
    <n v="17.989999999999998"/>
    <n v="5"/>
  </r>
  <r>
    <x v="10"/>
    <n v="2"/>
    <n v="0.12"/>
    <n v="20.5"/>
    <n v="44.99"/>
    <n v="7"/>
  </r>
  <r>
    <x v="11"/>
    <n v="2"/>
    <n v="0.17"/>
    <n v="6.5"/>
    <n v="17.989999999999998"/>
    <n v="3"/>
  </r>
  <r>
    <x v="12"/>
    <n v="2"/>
    <n v="0.17"/>
    <n v="3.5"/>
    <n v="13.49"/>
    <n v="15"/>
  </r>
  <r>
    <x v="13"/>
    <n v="2"/>
    <n v="7.0000000000000007E-2"/>
    <n v="20.5"/>
    <n v="44.99"/>
    <n v="13"/>
  </r>
  <r>
    <x v="14"/>
    <n v="2"/>
    <n v="7.0000000000000007E-2"/>
    <n v="6.5"/>
    <n v="17.989999999999998"/>
    <n v="23"/>
  </r>
  <r>
    <x v="15"/>
    <n v="2"/>
    <n v="7.0000000000000007E-2"/>
    <n v="20.5"/>
    <n v="44.99"/>
    <n v="0"/>
  </r>
  <r>
    <x v="16"/>
    <n v="2"/>
    <n v="7.0000000000000007E-2"/>
    <n v="4.5"/>
    <n v="14.49"/>
    <n v="14"/>
  </r>
  <r>
    <x v="17"/>
    <n v="2"/>
    <n v="0.12"/>
    <n v="6.5"/>
    <n v="17.989999999999998"/>
    <n v="8"/>
  </r>
  <r>
    <x v="18"/>
    <n v="2"/>
    <n v="0.12"/>
    <n v="6.5"/>
    <n v="17.989999999999998"/>
    <n v="13"/>
  </r>
  <r>
    <x v="18"/>
    <n v="2"/>
    <n v="0.12"/>
    <n v="6.5"/>
    <n v="17.989999999999998"/>
    <n v="0"/>
  </r>
  <r>
    <x v="19"/>
    <n v="2"/>
    <n v="0.17"/>
    <n v="10.5"/>
    <n v="24.99"/>
    <n v="0"/>
  </r>
  <r>
    <x v="20"/>
    <n v="2"/>
    <n v="0.17"/>
    <n v="10.5"/>
    <n v="24.99"/>
    <n v="5"/>
  </r>
  <r>
    <x v="21"/>
    <n v="2"/>
    <n v="0.17"/>
    <n v="4.5"/>
    <n v="14.49"/>
    <n v="1"/>
  </r>
  <r>
    <x v="22"/>
    <n v="2"/>
    <n v="7.0000000000000007E-2"/>
    <n v="6.5"/>
    <n v="17.989999999999998"/>
    <n v="0"/>
  </r>
  <r>
    <x v="23"/>
    <n v="2"/>
    <n v="7.0000000000000007E-2"/>
    <n v="10.5"/>
    <n v="24.99"/>
    <n v="2"/>
  </r>
  <r>
    <x v="24"/>
    <n v="2"/>
    <n v="0.12"/>
    <n v="6.5"/>
    <n v="17.989999999999998"/>
    <n v="0"/>
  </r>
  <r>
    <x v="25"/>
    <n v="2"/>
    <n v="0.12"/>
    <n v="20.5"/>
    <n v="44.99"/>
    <n v="4"/>
  </r>
  <r>
    <x v="26"/>
    <n v="2"/>
    <n v="0.12"/>
    <n v="6.5"/>
    <n v="17.989999999999998"/>
    <n v="13"/>
  </r>
  <r>
    <x v="27"/>
    <n v="2"/>
    <n v="0.12"/>
    <n v="10.5"/>
    <n v="24.99"/>
    <n v="5"/>
  </r>
  <r>
    <x v="28"/>
    <n v="2"/>
    <n v="0.12"/>
    <n v="3.5"/>
    <n v="13.49"/>
    <n v="3"/>
  </r>
  <r>
    <x v="29"/>
    <n v="2"/>
    <n v="7.0000000000000007E-2"/>
    <n v="4.5"/>
    <n v="14.49"/>
    <n v="1"/>
  </r>
  <r>
    <x v="30"/>
    <n v="2"/>
    <n v="0.17"/>
    <n v="6.5"/>
    <n v="17.989999999999998"/>
    <n v="12"/>
  </r>
  <r>
    <x v="31"/>
    <n v="2"/>
    <n v="0.17"/>
    <n v="4.5"/>
    <n v="14.49"/>
    <n v="1"/>
  </r>
  <r>
    <x v="32"/>
    <n v="2"/>
    <n v="0.12"/>
    <n v="6.5"/>
    <n v="17.989999999999998"/>
    <n v="5"/>
  </r>
  <r>
    <x v="32"/>
    <n v="2"/>
    <n v="0.12"/>
    <n v="6.5"/>
    <n v="17.989999999999998"/>
    <n v="2"/>
  </r>
  <r>
    <x v="33"/>
    <n v="2"/>
    <n v="0.12"/>
    <n v="10.5"/>
    <n v="24.99"/>
    <n v="3"/>
  </r>
  <r>
    <x v="34"/>
    <n v="2"/>
    <n v="7.0000000000000007E-2"/>
    <n v="3.5"/>
    <n v="13.49"/>
    <n v="1"/>
  </r>
  <r>
    <x v="35"/>
    <n v="2"/>
    <n v="7.0000000000000007E-2"/>
    <n v="6.5"/>
    <n v="17.989999999999998"/>
    <n v="0"/>
  </r>
  <r>
    <x v="36"/>
    <n v="2"/>
    <n v="7.0000000000000007E-2"/>
    <n v="10.5"/>
    <n v="24.99"/>
    <n v="3"/>
  </r>
  <r>
    <x v="36"/>
    <n v="2"/>
    <n v="0.12"/>
    <n v="10.5"/>
    <n v="24.99"/>
    <n v="0"/>
  </r>
  <r>
    <x v="37"/>
    <n v="2"/>
    <n v="0.12"/>
    <n v="4.5"/>
    <n v="14.49"/>
    <n v="1"/>
  </r>
  <r>
    <x v="38"/>
    <n v="2"/>
    <n v="0.12"/>
    <n v="6.5"/>
    <n v="17.989999999999998"/>
    <n v="3"/>
  </r>
  <r>
    <x v="39"/>
    <n v="2"/>
    <n v="0.17"/>
    <n v="3.5"/>
    <n v="13.49"/>
    <n v="0"/>
  </r>
  <r>
    <x v="40"/>
    <n v="2"/>
    <n v="0.17"/>
    <n v="6.5"/>
    <n v="17.989999999999998"/>
    <n v="2"/>
  </r>
  <r>
    <x v="41"/>
    <n v="2"/>
    <n v="7.0000000000000007E-2"/>
    <n v="20.5"/>
    <n v="44.99"/>
    <n v="6"/>
  </r>
  <r>
    <x v="42"/>
    <n v="2"/>
    <n v="7.0000000000000007E-2"/>
    <n v="6.5"/>
    <n v="17.989999999999998"/>
    <n v="3"/>
  </r>
  <r>
    <x v="43"/>
    <n v="2"/>
    <n v="7.0000000000000007E-2"/>
    <n v="6.5"/>
    <n v="17.989999999999998"/>
    <n v="2"/>
  </r>
  <r>
    <x v="44"/>
    <n v="2"/>
    <n v="0.12"/>
    <n v="6.5"/>
    <n v="17.989999999999998"/>
    <n v="1"/>
  </r>
  <r>
    <x v="45"/>
    <n v="2"/>
    <n v="0.12"/>
    <n v="3.5"/>
    <n v="13.49"/>
    <n v="0"/>
  </r>
  <r>
    <x v="45"/>
    <n v="2"/>
    <n v="0.12"/>
    <n v="3.5"/>
    <n v="13.49"/>
    <n v="3"/>
  </r>
  <r>
    <x v="0"/>
    <n v="1"/>
    <n v="0.12"/>
    <n v="6.5"/>
    <n v="17.989999999999998"/>
    <n v="20"/>
  </r>
  <r>
    <x v="1"/>
    <n v="1"/>
    <n v="0.12"/>
    <n v="10.5"/>
    <n v="24.99"/>
    <n v="10"/>
  </r>
  <r>
    <x v="2"/>
    <n v="1"/>
    <n v="0.12"/>
    <n v="6.5"/>
    <n v="17.989999999999998"/>
    <n v="5"/>
  </r>
  <r>
    <x v="3"/>
    <n v="1"/>
    <n v="0.12"/>
    <n v="6.5"/>
    <n v="17.989999999999998"/>
    <n v="5"/>
  </r>
  <r>
    <x v="4"/>
    <n v="1"/>
    <n v="7.0000000000000007E-2"/>
    <n v="6.5"/>
    <n v="17.989999999999998"/>
    <n v="0"/>
  </r>
  <r>
    <x v="5"/>
    <n v="1"/>
    <n v="7.0000000000000007E-2"/>
    <n v="3.5"/>
    <n v="13.49"/>
    <n v="8"/>
  </r>
  <r>
    <x v="6"/>
    <n v="1"/>
    <n v="7.0000000000000007E-2"/>
    <n v="6.5"/>
    <n v="17.989999999999998"/>
    <n v="0"/>
  </r>
  <r>
    <x v="7"/>
    <n v="1"/>
    <n v="0.12"/>
    <n v="10.5"/>
    <n v="24.99"/>
    <n v="35"/>
  </r>
  <r>
    <x v="8"/>
    <n v="1"/>
    <n v="0.12"/>
    <n v="6.5"/>
    <n v="17.989999999999998"/>
    <n v="13"/>
  </r>
  <r>
    <x v="9"/>
    <n v="1"/>
    <n v="0.12"/>
    <n v="6.5"/>
    <n v="17.989999999999998"/>
    <n v="11"/>
  </r>
  <r>
    <x v="10"/>
    <n v="1"/>
    <n v="0.12"/>
    <n v="20.5"/>
    <n v="44.99"/>
    <n v="5"/>
  </r>
  <r>
    <x v="11"/>
    <n v="1"/>
    <n v="0.17"/>
    <n v="6.5"/>
    <n v="17.989999999999998"/>
    <n v="0"/>
  </r>
  <r>
    <x v="12"/>
    <n v="1"/>
    <n v="0.17"/>
    <n v="3.5"/>
    <n v="13.49"/>
    <n v="29"/>
  </r>
  <r>
    <x v="13"/>
    <n v="1"/>
    <n v="7.0000000000000007E-2"/>
    <n v="20.5"/>
    <n v="44.99"/>
    <n v="18"/>
  </r>
  <r>
    <x v="14"/>
    <n v="1"/>
    <n v="7.0000000000000007E-2"/>
    <n v="6.5"/>
    <n v="17.989999999999998"/>
    <n v="33"/>
  </r>
  <r>
    <x v="15"/>
    <n v="1"/>
    <n v="7.0000000000000007E-2"/>
    <n v="20.5"/>
    <n v="44.99"/>
    <n v="6"/>
  </r>
  <r>
    <x v="16"/>
    <n v="1"/>
    <n v="7.0000000000000007E-2"/>
    <n v="4.5"/>
    <n v="14.49"/>
    <n v="18"/>
  </r>
  <r>
    <x v="17"/>
    <n v="1"/>
    <n v="0.12"/>
    <n v="6.5"/>
    <n v="17.989999999999998"/>
    <n v="7"/>
  </r>
  <r>
    <x v="18"/>
    <n v="1"/>
    <n v="0.12"/>
    <n v="6.5"/>
    <n v="17.989999999999998"/>
    <n v="25"/>
  </r>
  <r>
    <x v="18"/>
    <n v="1"/>
    <n v="0.12"/>
    <n v="6.5"/>
    <n v="17.989999999999998"/>
    <n v="2"/>
  </r>
  <r>
    <x v="19"/>
    <n v="1"/>
    <n v="0.17"/>
    <n v="10.5"/>
    <n v="24.99"/>
    <n v="0"/>
  </r>
  <r>
    <x v="20"/>
    <n v="1"/>
    <n v="0.17"/>
    <n v="10.5"/>
    <n v="24.99"/>
    <n v="3"/>
  </r>
  <r>
    <x v="21"/>
    <n v="1"/>
    <n v="0.17"/>
    <n v="4.5"/>
    <n v="14.49"/>
    <n v="0"/>
  </r>
  <r>
    <x v="22"/>
    <n v="1"/>
    <n v="7.0000000000000007E-2"/>
    <n v="6.5"/>
    <n v="17.989999999999998"/>
    <n v="0"/>
  </r>
  <r>
    <x v="23"/>
    <n v="1"/>
    <n v="7.0000000000000007E-2"/>
    <n v="10.5"/>
    <n v="24.99"/>
    <n v="6"/>
  </r>
  <r>
    <x v="24"/>
    <n v="1"/>
    <n v="0.12"/>
    <n v="6.5"/>
    <n v="17.989999999999998"/>
    <n v="2"/>
  </r>
  <r>
    <x v="25"/>
    <n v="1"/>
    <n v="0.12"/>
    <n v="20.5"/>
    <n v="44.99"/>
    <n v="5"/>
  </r>
  <r>
    <x v="26"/>
    <n v="1"/>
    <n v="0.12"/>
    <n v="6.5"/>
    <n v="17.989999999999998"/>
    <n v="10"/>
  </r>
  <r>
    <x v="27"/>
    <n v="1"/>
    <n v="0.12"/>
    <n v="10.5"/>
    <n v="24.99"/>
    <n v="4"/>
  </r>
  <r>
    <x v="28"/>
    <n v="1"/>
    <n v="0.12"/>
    <n v="3.5"/>
    <n v="13.49"/>
    <n v="12"/>
  </r>
  <r>
    <x v="29"/>
    <n v="1"/>
    <n v="7.0000000000000007E-2"/>
    <n v="4.5"/>
    <n v="14.49"/>
    <n v="3"/>
  </r>
  <r>
    <x v="30"/>
    <n v="1"/>
    <n v="0.17"/>
    <n v="6.5"/>
    <n v="17.989999999999998"/>
    <n v="18"/>
  </r>
  <r>
    <x v="31"/>
    <n v="1"/>
    <n v="0.17"/>
    <n v="4.5"/>
    <n v="14.49"/>
    <n v="0"/>
  </r>
  <r>
    <x v="32"/>
    <n v="1"/>
    <n v="0.12"/>
    <n v="6.5"/>
    <n v="17.989999999999998"/>
    <n v="4"/>
  </r>
  <r>
    <x v="32"/>
    <n v="1"/>
    <n v="0.12"/>
    <n v="6.5"/>
    <n v="17.989999999999998"/>
    <n v="7"/>
  </r>
  <r>
    <x v="33"/>
    <n v="1"/>
    <n v="0.12"/>
    <n v="10.5"/>
    <n v="24.99"/>
    <n v="2"/>
  </r>
  <r>
    <x v="34"/>
    <n v="1"/>
    <n v="7.0000000000000007E-2"/>
    <n v="3.5"/>
    <n v="13.49"/>
    <n v="0"/>
  </r>
  <r>
    <x v="35"/>
    <n v="1"/>
    <n v="7.0000000000000007E-2"/>
    <n v="6.5"/>
    <n v="17.989999999999998"/>
    <n v="0"/>
  </r>
  <r>
    <x v="36"/>
    <n v="1"/>
    <n v="7.0000000000000007E-2"/>
    <n v="10.5"/>
    <n v="24.99"/>
    <n v="7"/>
  </r>
  <r>
    <x v="36"/>
    <n v="1"/>
    <n v="0.12"/>
    <n v="10.5"/>
    <n v="24.99"/>
    <n v="0"/>
  </r>
  <r>
    <x v="37"/>
    <n v="1"/>
    <n v="0.12"/>
    <n v="4.5"/>
    <n v="14.49"/>
    <n v="4"/>
  </r>
  <r>
    <x v="38"/>
    <n v="1"/>
    <n v="0.12"/>
    <n v="6.5"/>
    <n v="17.989999999999998"/>
    <n v="8"/>
  </r>
  <r>
    <x v="39"/>
    <n v="1"/>
    <n v="0.17"/>
    <n v="3.5"/>
    <n v="13.49"/>
    <n v="0"/>
  </r>
  <r>
    <x v="40"/>
    <n v="1"/>
    <n v="0.17"/>
    <n v="6.5"/>
    <n v="17.989999999999998"/>
    <n v="5"/>
  </r>
  <r>
    <x v="41"/>
    <n v="1"/>
    <n v="7.0000000000000007E-2"/>
    <n v="20.5"/>
    <n v="44.99"/>
    <n v="6"/>
  </r>
  <r>
    <x v="42"/>
    <n v="1"/>
    <n v="7.0000000000000007E-2"/>
    <n v="6.5"/>
    <n v="17.989999999999998"/>
    <n v="2"/>
  </r>
  <r>
    <x v="43"/>
    <n v="1"/>
    <n v="7.0000000000000007E-2"/>
    <n v="6.5"/>
    <n v="17.989999999999998"/>
    <n v="11"/>
  </r>
  <r>
    <x v="44"/>
    <n v="1"/>
    <n v="0.12"/>
    <n v="6.5"/>
    <n v="17.989999999999998"/>
    <n v="0"/>
  </r>
  <r>
    <x v="45"/>
    <n v="1"/>
    <n v="0.12"/>
    <n v="3.5"/>
    <n v="13.49"/>
    <n v="0"/>
  </r>
  <r>
    <x v="45"/>
    <n v="1"/>
    <n v="0.12"/>
    <n v="3.5"/>
    <n v="13.49"/>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586EF3-FE6A-41EE-A110-5AB3E0BCDA2E}"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F48" firstHeaderRow="0" firstDataRow="1" firstDataCol="1"/>
  <pivotFields count="6">
    <pivotField axis="axisRow" showAll="0">
      <items count="47">
        <item x="0"/>
        <item x="1"/>
        <item x="2"/>
        <item x="3"/>
        <item x="4"/>
        <item x="5"/>
        <item x="6"/>
        <item x="7"/>
        <item x="8"/>
        <item x="9"/>
        <item x="10"/>
        <item x="12"/>
        <item x="11"/>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showAll="0"/>
    <pivotField dataField="1" showAll="0"/>
    <pivotField dataField="1" numFmtId="164" showAll="0"/>
    <pivotField dataField="1" numFmtId="164" showAll="0"/>
    <pivotField dataField="1" showAll="0"/>
  </pivotFields>
  <rowFields count="1">
    <field x="0"/>
  </rowFields>
  <rowItems count="4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t="grand">
      <x/>
    </i>
  </rowItems>
  <colFields count="1">
    <field x="-2"/>
  </colFields>
  <colItems count="5">
    <i>
      <x/>
    </i>
    <i i="1">
      <x v="1"/>
    </i>
    <i i="2">
      <x v="2"/>
    </i>
    <i i="3">
      <x v="3"/>
    </i>
    <i i="4">
      <x v="4"/>
    </i>
  </colItems>
  <dataFields count="5">
    <dataField name="Average of Processing Time (in hours) per line per unit" fld="2" subtotal="average" baseField="0" baseItem="0"/>
    <dataField name="Average of Raw Materials Cost per unit" fld="3" subtotal="average" baseField="0" baseItem="0" numFmtId="164"/>
    <dataField name="Average of Retail Price per unit" fld="4" subtotal="average" baseField="0" baseItem="0" numFmtId="164"/>
    <dataField name="Max of  Monthly Demand in units" fld="5" subtotal="max" baseField="0" baseItem="0" numFmtId="1"/>
    <dataField name="Average of  Monthly Demand in units" fld="5" subtotal="average" baseField="0" baseItem="0" numFmtId="1"/>
  </dataFields>
  <formats count="10">
    <format dxfId="9">
      <pivotArea outline="0" collapsedLevelsAreSubtotals="1" fieldPosition="0">
        <references count="1">
          <reference field="4294967294" count="1" selected="0">
            <x v="3"/>
          </reference>
        </references>
      </pivotArea>
    </format>
    <format dxfId="8">
      <pivotArea outline="0" collapsedLevelsAreSubtotals="1" fieldPosition="0">
        <references count="1">
          <reference field="4294967294" count="1" selected="0">
            <x v="3"/>
          </reference>
        </references>
      </pivotArea>
    </format>
    <format dxfId="7">
      <pivotArea outline="0" collapsedLevelsAreSubtotals="1" fieldPosition="0">
        <references count="1">
          <reference field="4294967294" count="1" selected="0">
            <x v="3"/>
          </reference>
        </references>
      </pivotArea>
    </format>
    <format dxfId="6">
      <pivotArea outline="0" collapsedLevelsAreSubtotals="1" fieldPosition="0">
        <references count="1">
          <reference field="4294967294" count="1" selected="0">
            <x v="3"/>
          </reference>
        </references>
      </pivotArea>
    </format>
    <format dxfId="5">
      <pivotArea outline="0" collapsedLevelsAreSubtotals="1" fieldPosition="0">
        <references count="1">
          <reference field="4294967294" count="1" selected="0">
            <x v="3"/>
          </reference>
        </references>
      </pivotArea>
    </format>
    <format dxfId="4">
      <pivotArea outline="0" collapsedLevelsAreSubtotals="1" fieldPosition="0">
        <references count="1">
          <reference field="4294967294" count="1" selected="0">
            <x v="3"/>
          </reference>
        </references>
      </pivotArea>
    </format>
    <format dxfId="3">
      <pivotArea outline="0" collapsedLevelsAreSubtotals="1" fieldPosition="0">
        <references count="1">
          <reference field="4294967294" count="1" selected="0">
            <x v="3"/>
          </reference>
        </references>
      </pivotArea>
    </format>
    <format dxfId="2">
      <pivotArea field="0" type="button" dataOnly="0" labelOnly="1" outline="0" axis="axisRow" fieldPosition="0"/>
    </format>
    <format dxfId="1">
      <pivotArea dataOnly="0" labelOnly="1" outline="0" fieldPosition="0">
        <references count="1">
          <reference field="4294967294" count="4">
            <x v="0"/>
            <x v="1"/>
            <x v="2"/>
            <x v="3"/>
          </reference>
        </references>
      </pivotArea>
    </format>
    <format dxfId="0">
      <pivotArea outline="0" collapsedLevelsAreSubtotals="1" fieldPosition="0">
        <references count="1">
          <reference field="4294967294" count="1" selected="0">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6C5E90CF-4AFA-44A8-960F-010C2D5D868F}">
  <we:reference id="wa200005271" version="2.5.5.0" store="fi-FI" storeType="OMEX"/>
  <we:alternateReferences>
    <we:reference id="wa200005271" version="2.5.5.0" store=""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_xldudf_AI_TABLE</we:customFunctionIds>
        <we:customFunctionIds>_xldudf_AI_FILL</we:customFunctionIds>
        <we:customFunctionIds>_xldudf_AI_LIST</we:customFunctionIds>
        <we:customFunctionIds>_xldudf_AI_ASK</we:customFunctionIds>
        <we:customFunctionIds>_xldudf_AI_FORMAT</we:customFunctionIds>
        <we:customFunctionIds>_xldudf_AI_EXTRACT</we:customFunctionIds>
        <we:customFunctionIds>_xldudf_AI_TRANSLATE</we:customFunctionIds>
        <we:customFunctionIds>_xldudf_AI_CHOICE</we:customFunctionIds>
      </we:customFunctionIdList>
    </a:ext>
  </we:extLst>
</we:webextension>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51"/>
  <sheetViews>
    <sheetView workbookViewId="0">
      <selection activeCell="A139" sqref="A139"/>
    </sheetView>
  </sheetViews>
  <sheetFormatPr defaultRowHeight="14.4" x14ac:dyDescent="0.3"/>
  <cols>
    <col min="1" max="1" width="16.5546875" customWidth="1"/>
    <col min="2" max="2" width="8.6640625" customWidth="1"/>
    <col min="3" max="3" width="13.109375" customWidth="1"/>
    <col min="4" max="4" width="10.6640625" style="3" customWidth="1"/>
    <col min="5" max="5" width="10" customWidth="1"/>
  </cols>
  <sheetData>
    <row r="1" spans="1:17" ht="62.25" customHeight="1" x14ac:dyDescent="0.3">
      <c r="A1" s="1" t="s">
        <v>47</v>
      </c>
      <c r="B1" s="1" t="s">
        <v>0</v>
      </c>
      <c r="C1" s="1" t="s">
        <v>48</v>
      </c>
      <c r="D1" s="2" t="s">
        <v>49</v>
      </c>
      <c r="E1" s="1" t="s">
        <v>50</v>
      </c>
      <c r="F1" s="1" t="s">
        <v>51</v>
      </c>
      <c r="G1" s="1"/>
    </row>
    <row r="2" spans="1:17" x14ac:dyDescent="0.3">
      <c r="A2" t="s">
        <v>1</v>
      </c>
      <c r="B2">
        <v>3</v>
      </c>
      <c r="C2">
        <v>0.12</v>
      </c>
      <c r="D2" s="3">
        <v>6.5</v>
      </c>
      <c r="E2" s="3">
        <v>17.989999999999998</v>
      </c>
      <c r="F2">
        <v>5</v>
      </c>
      <c r="G2" s="3"/>
    </row>
    <row r="3" spans="1:17" x14ac:dyDescent="0.3">
      <c r="A3" t="s">
        <v>2</v>
      </c>
      <c r="B3">
        <v>3</v>
      </c>
      <c r="C3">
        <v>0.12</v>
      </c>
      <c r="D3" s="3">
        <v>10.5</v>
      </c>
      <c r="E3" s="3">
        <v>24.99</v>
      </c>
      <c r="F3">
        <v>7</v>
      </c>
      <c r="G3" s="3"/>
    </row>
    <row r="4" spans="1:17" x14ac:dyDescent="0.3">
      <c r="A4" t="s">
        <v>3</v>
      </c>
      <c r="B4">
        <v>3</v>
      </c>
      <c r="C4">
        <v>0.12</v>
      </c>
      <c r="D4" s="3">
        <v>6.5</v>
      </c>
      <c r="E4" s="3">
        <v>17.989999999999998</v>
      </c>
      <c r="F4">
        <v>1</v>
      </c>
      <c r="G4" s="3"/>
    </row>
    <row r="5" spans="1:17" x14ac:dyDescent="0.3">
      <c r="A5" t="s">
        <v>4</v>
      </c>
      <c r="B5">
        <v>3</v>
      </c>
      <c r="C5">
        <v>0.12</v>
      </c>
      <c r="D5" s="3">
        <v>6.5</v>
      </c>
      <c r="E5" s="3">
        <v>17.989999999999998</v>
      </c>
      <c r="F5">
        <v>7</v>
      </c>
      <c r="G5" s="3"/>
    </row>
    <row r="6" spans="1:17" x14ac:dyDescent="0.3">
      <c r="A6" t="s">
        <v>5</v>
      </c>
      <c r="B6">
        <v>3</v>
      </c>
      <c r="C6">
        <v>7.0000000000000007E-2</v>
      </c>
      <c r="D6" s="3">
        <v>6.5</v>
      </c>
      <c r="E6" s="3">
        <v>17.989999999999998</v>
      </c>
      <c r="F6">
        <v>4</v>
      </c>
      <c r="G6" s="3"/>
    </row>
    <row r="7" spans="1:17" x14ac:dyDescent="0.3">
      <c r="A7" t="s">
        <v>6</v>
      </c>
      <c r="B7">
        <v>3</v>
      </c>
      <c r="C7">
        <v>7.0000000000000007E-2</v>
      </c>
      <c r="D7" s="3">
        <v>3.5</v>
      </c>
      <c r="E7" s="3">
        <v>13.49</v>
      </c>
      <c r="F7">
        <v>2</v>
      </c>
      <c r="G7" s="3"/>
    </row>
    <row r="8" spans="1:17" x14ac:dyDescent="0.3">
      <c r="A8" t="s">
        <v>7</v>
      </c>
      <c r="B8">
        <v>3</v>
      </c>
      <c r="C8">
        <v>7.0000000000000007E-2</v>
      </c>
      <c r="D8" s="3">
        <v>6.5</v>
      </c>
      <c r="E8" s="3">
        <v>17.989999999999998</v>
      </c>
      <c r="F8">
        <v>2</v>
      </c>
      <c r="G8" s="3"/>
    </row>
    <row r="9" spans="1:17" x14ac:dyDescent="0.3">
      <c r="A9" t="s">
        <v>8</v>
      </c>
      <c r="B9">
        <v>3</v>
      </c>
      <c r="C9">
        <v>0.12</v>
      </c>
      <c r="D9" s="3">
        <v>10.5</v>
      </c>
      <c r="E9" s="3">
        <v>24.99</v>
      </c>
      <c r="F9">
        <v>23</v>
      </c>
      <c r="G9" s="3"/>
    </row>
    <row r="10" spans="1:17" x14ac:dyDescent="0.3">
      <c r="A10" t="s">
        <v>9</v>
      </c>
      <c r="B10">
        <v>3</v>
      </c>
      <c r="C10">
        <v>0.12</v>
      </c>
      <c r="D10" s="3">
        <v>6.5</v>
      </c>
      <c r="E10" s="3">
        <v>17.989999999999998</v>
      </c>
      <c r="F10">
        <v>14</v>
      </c>
      <c r="G10" s="3"/>
    </row>
    <row r="11" spans="1:17" x14ac:dyDescent="0.3">
      <c r="A11" t="s">
        <v>10</v>
      </c>
      <c r="B11">
        <v>3</v>
      </c>
      <c r="C11">
        <v>0.12</v>
      </c>
      <c r="D11" s="3">
        <v>6.5</v>
      </c>
      <c r="E11" s="3">
        <v>17.989999999999998</v>
      </c>
      <c r="F11">
        <v>2</v>
      </c>
      <c r="G11" s="3"/>
    </row>
    <row r="12" spans="1:17" x14ac:dyDescent="0.3">
      <c r="A12" t="s">
        <v>11</v>
      </c>
      <c r="B12">
        <v>3</v>
      </c>
      <c r="C12">
        <v>0.12</v>
      </c>
      <c r="D12" s="3">
        <v>20.5</v>
      </c>
      <c r="E12" s="3">
        <v>44.99</v>
      </c>
      <c r="F12">
        <v>2</v>
      </c>
      <c r="G12" s="3"/>
    </row>
    <row r="13" spans="1:17" x14ac:dyDescent="0.3">
      <c r="A13" t="s">
        <v>12</v>
      </c>
      <c r="B13">
        <v>3</v>
      </c>
      <c r="C13">
        <v>0.17</v>
      </c>
      <c r="D13" s="3">
        <v>6.5</v>
      </c>
      <c r="E13" s="3">
        <v>17.989999999999998</v>
      </c>
      <c r="F13">
        <v>3</v>
      </c>
      <c r="G13" s="3"/>
    </row>
    <row r="14" spans="1:17" x14ac:dyDescent="0.3">
      <c r="A14" t="s">
        <v>13</v>
      </c>
      <c r="B14">
        <v>3</v>
      </c>
      <c r="C14">
        <v>0.17</v>
      </c>
      <c r="D14" s="3">
        <v>3.5</v>
      </c>
      <c r="E14" s="3">
        <v>13.49</v>
      </c>
      <c r="F14">
        <v>11</v>
      </c>
      <c r="G14" s="3"/>
    </row>
    <row r="15" spans="1:17" x14ac:dyDescent="0.3">
      <c r="A15" t="s">
        <v>14</v>
      </c>
      <c r="B15">
        <v>3</v>
      </c>
      <c r="C15">
        <v>7.0000000000000007E-2</v>
      </c>
      <c r="D15" s="3">
        <v>20.5</v>
      </c>
      <c r="E15" s="3">
        <v>44.99</v>
      </c>
      <c r="F15">
        <v>6</v>
      </c>
      <c r="G15" s="3"/>
    </row>
    <row r="16" spans="1:17" x14ac:dyDescent="0.3">
      <c r="A16" t="s">
        <v>15</v>
      </c>
      <c r="B16">
        <v>3</v>
      </c>
      <c r="C16">
        <v>7.0000000000000007E-2</v>
      </c>
      <c r="D16" s="3">
        <v>6.5</v>
      </c>
      <c r="E16" s="3">
        <v>17.989999999999998</v>
      </c>
      <c r="F16">
        <v>14</v>
      </c>
      <c r="G16" s="3"/>
    </row>
    <row r="17" spans="1:7" x14ac:dyDescent="0.3">
      <c r="A17" t="s">
        <v>16</v>
      </c>
      <c r="B17">
        <v>3</v>
      </c>
      <c r="C17">
        <v>7.0000000000000007E-2</v>
      </c>
      <c r="D17" s="3">
        <v>20.5</v>
      </c>
      <c r="E17" s="3">
        <v>44.99</v>
      </c>
      <c r="F17">
        <v>2</v>
      </c>
      <c r="G17" s="3"/>
    </row>
    <row r="18" spans="1:7" x14ac:dyDescent="0.3">
      <c r="A18" t="s">
        <v>17</v>
      </c>
      <c r="B18">
        <v>3</v>
      </c>
      <c r="C18">
        <v>7.0000000000000007E-2</v>
      </c>
      <c r="D18" s="3">
        <v>4.5</v>
      </c>
      <c r="E18" s="3">
        <v>14.49</v>
      </c>
      <c r="F18">
        <v>9</v>
      </c>
      <c r="G18" s="3"/>
    </row>
    <row r="19" spans="1:7" x14ac:dyDescent="0.3">
      <c r="A19" t="s">
        <v>18</v>
      </c>
      <c r="B19">
        <v>3</v>
      </c>
      <c r="C19">
        <v>0.12</v>
      </c>
      <c r="D19" s="3">
        <v>6.5</v>
      </c>
      <c r="E19" s="3">
        <v>17.989999999999998</v>
      </c>
      <c r="F19">
        <v>6</v>
      </c>
      <c r="G19" s="3"/>
    </row>
    <row r="20" spans="1:7" x14ac:dyDescent="0.3">
      <c r="A20" t="s">
        <v>19</v>
      </c>
      <c r="B20">
        <v>3</v>
      </c>
      <c r="C20">
        <v>0.12</v>
      </c>
      <c r="D20" s="3">
        <v>6.5</v>
      </c>
      <c r="E20" s="3">
        <v>17.989999999999998</v>
      </c>
      <c r="F20">
        <v>11</v>
      </c>
      <c r="G20" s="3"/>
    </row>
    <row r="21" spans="1:7" x14ac:dyDescent="0.3">
      <c r="A21" t="s">
        <v>19</v>
      </c>
      <c r="B21">
        <v>3</v>
      </c>
      <c r="C21">
        <v>0.12</v>
      </c>
      <c r="D21" s="3">
        <v>6.5</v>
      </c>
      <c r="E21" s="3">
        <v>17.989999999999998</v>
      </c>
      <c r="F21">
        <v>3</v>
      </c>
      <c r="G21" s="3"/>
    </row>
    <row r="22" spans="1:7" x14ac:dyDescent="0.3">
      <c r="A22" t="s">
        <v>20</v>
      </c>
      <c r="B22">
        <v>3</v>
      </c>
      <c r="C22">
        <v>0.17</v>
      </c>
      <c r="D22" s="3">
        <v>10.5</v>
      </c>
      <c r="E22" s="3">
        <v>24.99</v>
      </c>
      <c r="F22">
        <v>4</v>
      </c>
      <c r="G22" s="3"/>
    </row>
    <row r="23" spans="1:7" x14ac:dyDescent="0.3">
      <c r="A23" t="s">
        <v>21</v>
      </c>
      <c r="B23">
        <v>3</v>
      </c>
      <c r="C23">
        <v>0.17</v>
      </c>
      <c r="D23" s="3">
        <v>10.5</v>
      </c>
      <c r="E23" s="3">
        <v>24.99</v>
      </c>
      <c r="F23">
        <v>0</v>
      </c>
      <c r="G23" s="3"/>
    </row>
    <row r="24" spans="1:7" x14ac:dyDescent="0.3">
      <c r="A24" t="s">
        <v>22</v>
      </c>
      <c r="B24">
        <v>3</v>
      </c>
      <c r="C24">
        <v>0.17</v>
      </c>
      <c r="D24" s="3">
        <v>4.5</v>
      </c>
      <c r="E24" s="3">
        <v>14.49</v>
      </c>
      <c r="F24">
        <v>0</v>
      </c>
      <c r="G24" s="3"/>
    </row>
    <row r="25" spans="1:7" x14ac:dyDescent="0.3">
      <c r="A25" t="s">
        <v>23</v>
      </c>
      <c r="B25">
        <v>3</v>
      </c>
      <c r="C25">
        <v>7.0000000000000007E-2</v>
      </c>
      <c r="D25" s="3">
        <v>6.5</v>
      </c>
      <c r="E25" s="3">
        <v>17.989999999999998</v>
      </c>
      <c r="F25">
        <v>2</v>
      </c>
      <c r="G25" s="3"/>
    </row>
    <row r="26" spans="1:7" x14ac:dyDescent="0.3">
      <c r="A26" t="s">
        <v>24</v>
      </c>
      <c r="B26">
        <v>3</v>
      </c>
      <c r="C26">
        <v>7.0000000000000007E-2</v>
      </c>
      <c r="D26" s="3">
        <v>10.5</v>
      </c>
      <c r="E26" s="3">
        <v>24.99</v>
      </c>
      <c r="F26">
        <v>1</v>
      </c>
      <c r="G26" s="3"/>
    </row>
    <row r="27" spans="1:7" x14ac:dyDescent="0.3">
      <c r="A27" t="s">
        <v>25</v>
      </c>
      <c r="B27">
        <v>3</v>
      </c>
      <c r="C27">
        <v>0.12</v>
      </c>
      <c r="D27" s="3">
        <v>6.5</v>
      </c>
      <c r="E27" s="3">
        <v>17.989999999999998</v>
      </c>
      <c r="F27">
        <v>1</v>
      </c>
      <c r="G27" s="3"/>
    </row>
    <row r="28" spans="1:7" x14ac:dyDescent="0.3">
      <c r="A28" t="s">
        <v>26</v>
      </c>
      <c r="B28">
        <v>3</v>
      </c>
      <c r="C28">
        <v>0.12</v>
      </c>
      <c r="D28" s="3">
        <v>20.5</v>
      </c>
      <c r="E28" s="3">
        <v>44.99</v>
      </c>
      <c r="F28">
        <v>6</v>
      </c>
      <c r="G28" s="3"/>
    </row>
    <row r="29" spans="1:7" x14ac:dyDescent="0.3">
      <c r="A29" t="s">
        <v>27</v>
      </c>
      <c r="B29">
        <v>3</v>
      </c>
      <c r="C29">
        <v>0.12</v>
      </c>
      <c r="D29" s="3">
        <v>6.5</v>
      </c>
      <c r="E29" s="3">
        <v>17.989999999999998</v>
      </c>
      <c r="F29">
        <v>12</v>
      </c>
      <c r="G29" s="3"/>
    </row>
    <row r="30" spans="1:7" x14ac:dyDescent="0.3">
      <c r="A30" t="s">
        <v>28</v>
      </c>
      <c r="B30">
        <v>3</v>
      </c>
      <c r="C30">
        <v>0.12</v>
      </c>
      <c r="D30" s="3">
        <v>10.5</v>
      </c>
      <c r="E30" s="3">
        <v>24.99</v>
      </c>
      <c r="F30">
        <v>4</v>
      </c>
      <c r="G30" s="3"/>
    </row>
    <row r="31" spans="1:7" x14ac:dyDescent="0.3">
      <c r="A31" t="s">
        <v>29</v>
      </c>
      <c r="B31">
        <v>3</v>
      </c>
      <c r="C31">
        <v>0.12</v>
      </c>
      <c r="D31" s="3">
        <v>3.5</v>
      </c>
      <c r="E31" s="3">
        <v>13.49</v>
      </c>
      <c r="F31">
        <v>0</v>
      </c>
      <c r="G31" s="3"/>
    </row>
    <row r="32" spans="1:7" x14ac:dyDescent="0.3">
      <c r="A32" t="s">
        <v>30</v>
      </c>
      <c r="B32">
        <v>3</v>
      </c>
      <c r="C32">
        <v>7.0000000000000007E-2</v>
      </c>
      <c r="D32" s="3">
        <v>4.5</v>
      </c>
      <c r="E32" s="3">
        <v>14.49</v>
      </c>
      <c r="F32">
        <v>0</v>
      </c>
      <c r="G32" s="3"/>
    </row>
    <row r="33" spans="1:7" x14ac:dyDescent="0.3">
      <c r="A33" t="s">
        <v>31</v>
      </c>
      <c r="B33">
        <v>3</v>
      </c>
      <c r="C33">
        <v>0.17</v>
      </c>
      <c r="D33" s="3">
        <v>6.5</v>
      </c>
      <c r="E33" s="3">
        <v>17.989999999999998</v>
      </c>
      <c r="F33">
        <v>5</v>
      </c>
      <c r="G33" s="3"/>
    </row>
    <row r="34" spans="1:7" x14ac:dyDescent="0.3">
      <c r="A34" t="s">
        <v>32</v>
      </c>
      <c r="B34">
        <v>3</v>
      </c>
      <c r="C34">
        <v>0.17</v>
      </c>
      <c r="D34" s="3">
        <v>4.5</v>
      </c>
      <c r="E34" s="3">
        <v>14.49</v>
      </c>
      <c r="F34">
        <v>0</v>
      </c>
      <c r="G34" s="3"/>
    </row>
    <row r="35" spans="1:7" x14ac:dyDescent="0.3">
      <c r="A35" t="s">
        <v>33</v>
      </c>
      <c r="B35">
        <v>3</v>
      </c>
      <c r="C35">
        <v>0.12</v>
      </c>
      <c r="D35" s="3">
        <v>6.5</v>
      </c>
      <c r="E35" s="3">
        <v>17.989999999999998</v>
      </c>
      <c r="F35">
        <v>6</v>
      </c>
      <c r="G35" s="3"/>
    </row>
    <row r="36" spans="1:7" x14ac:dyDescent="0.3">
      <c r="A36" t="s">
        <v>33</v>
      </c>
      <c r="B36">
        <v>3</v>
      </c>
      <c r="C36">
        <v>0.12</v>
      </c>
      <c r="D36" s="3">
        <v>6.5</v>
      </c>
      <c r="E36" s="3">
        <v>17.989999999999998</v>
      </c>
      <c r="F36">
        <v>3</v>
      </c>
      <c r="G36" s="3"/>
    </row>
    <row r="37" spans="1:7" x14ac:dyDescent="0.3">
      <c r="A37" t="s">
        <v>34</v>
      </c>
      <c r="B37">
        <v>3</v>
      </c>
      <c r="C37">
        <v>0.12</v>
      </c>
      <c r="D37" s="3">
        <v>10.5</v>
      </c>
      <c r="E37" s="3">
        <v>24.99</v>
      </c>
      <c r="F37">
        <v>0</v>
      </c>
      <c r="G37" s="3"/>
    </row>
    <row r="38" spans="1:7" x14ac:dyDescent="0.3">
      <c r="A38" t="s">
        <v>35</v>
      </c>
      <c r="B38">
        <v>3</v>
      </c>
      <c r="C38">
        <v>7.0000000000000007E-2</v>
      </c>
      <c r="D38" s="3">
        <v>3.5</v>
      </c>
      <c r="E38" s="3">
        <v>13.49</v>
      </c>
      <c r="F38">
        <v>1</v>
      </c>
      <c r="G38" s="3"/>
    </row>
    <row r="39" spans="1:7" x14ac:dyDescent="0.3">
      <c r="A39" t="s">
        <v>36</v>
      </c>
      <c r="B39">
        <v>3</v>
      </c>
      <c r="C39">
        <v>7.0000000000000007E-2</v>
      </c>
      <c r="D39" s="3">
        <v>6.5</v>
      </c>
      <c r="E39" s="3">
        <v>17.989999999999998</v>
      </c>
      <c r="F39">
        <v>0</v>
      </c>
      <c r="G39" s="3"/>
    </row>
    <row r="40" spans="1:7" x14ac:dyDescent="0.3">
      <c r="A40" t="s">
        <v>37</v>
      </c>
      <c r="B40">
        <v>3</v>
      </c>
      <c r="C40">
        <v>7.0000000000000007E-2</v>
      </c>
      <c r="D40" s="3">
        <v>10.5</v>
      </c>
      <c r="E40" s="3">
        <v>24.99</v>
      </c>
      <c r="F40">
        <v>6</v>
      </c>
      <c r="G40" s="3"/>
    </row>
    <row r="41" spans="1:7" x14ac:dyDescent="0.3">
      <c r="A41" t="s">
        <v>37</v>
      </c>
      <c r="B41">
        <v>3</v>
      </c>
      <c r="C41">
        <v>0.12</v>
      </c>
      <c r="D41" s="3">
        <v>10.5</v>
      </c>
      <c r="E41" s="3">
        <v>24.99</v>
      </c>
      <c r="F41">
        <v>2</v>
      </c>
      <c r="G41" s="3"/>
    </row>
    <row r="42" spans="1:7" x14ac:dyDescent="0.3">
      <c r="A42" t="s">
        <v>38</v>
      </c>
      <c r="B42">
        <v>3</v>
      </c>
      <c r="C42">
        <v>0.12</v>
      </c>
      <c r="D42" s="3">
        <v>4.5</v>
      </c>
      <c r="E42" s="3">
        <v>14.49</v>
      </c>
      <c r="F42">
        <v>0</v>
      </c>
      <c r="G42" s="3"/>
    </row>
    <row r="43" spans="1:7" x14ac:dyDescent="0.3">
      <c r="A43" t="s">
        <v>39</v>
      </c>
      <c r="B43">
        <v>3</v>
      </c>
      <c r="C43">
        <v>0.12</v>
      </c>
      <c r="D43" s="3">
        <v>6.5</v>
      </c>
      <c r="E43" s="3">
        <v>17.989999999999998</v>
      </c>
      <c r="F43">
        <v>5</v>
      </c>
      <c r="G43" s="3"/>
    </row>
    <row r="44" spans="1:7" x14ac:dyDescent="0.3">
      <c r="A44" t="s">
        <v>40</v>
      </c>
      <c r="B44">
        <v>3</v>
      </c>
      <c r="C44">
        <v>0.17</v>
      </c>
      <c r="D44" s="3">
        <v>3.5</v>
      </c>
      <c r="E44" s="3">
        <v>13.49</v>
      </c>
      <c r="F44">
        <v>1</v>
      </c>
      <c r="G44" s="3"/>
    </row>
    <row r="45" spans="1:7" x14ac:dyDescent="0.3">
      <c r="A45" t="s">
        <v>41</v>
      </c>
      <c r="B45">
        <v>3</v>
      </c>
      <c r="C45">
        <v>0.17</v>
      </c>
      <c r="D45" s="3">
        <v>6.5</v>
      </c>
      <c r="E45" s="3">
        <v>17.989999999999998</v>
      </c>
      <c r="F45">
        <v>2</v>
      </c>
      <c r="G45" s="3"/>
    </row>
    <row r="46" spans="1:7" x14ac:dyDescent="0.3">
      <c r="A46" t="s">
        <v>42</v>
      </c>
      <c r="B46">
        <v>3</v>
      </c>
      <c r="C46">
        <v>7.0000000000000007E-2</v>
      </c>
      <c r="D46" s="3">
        <v>20.5</v>
      </c>
      <c r="E46" s="3">
        <v>44.99</v>
      </c>
      <c r="F46">
        <v>7</v>
      </c>
      <c r="G46" s="3"/>
    </row>
    <row r="47" spans="1:7" x14ac:dyDescent="0.3">
      <c r="A47" t="s">
        <v>43</v>
      </c>
      <c r="B47">
        <v>3</v>
      </c>
      <c r="C47">
        <v>7.0000000000000007E-2</v>
      </c>
      <c r="D47" s="3">
        <v>6.5</v>
      </c>
      <c r="E47" s="3">
        <v>17.989999999999998</v>
      </c>
      <c r="F47">
        <v>2</v>
      </c>
      <c r="G47" s="3"/>
    </row>
    <row r="48" spans="1:7" x14ac:dyDescent="0.3">
      <c r="A48" t="s">
        <v>44</v>
      </c>
      <c r="B48">
        <v>3</v>
      </c>
      <c r="C48">
        <v>7.0000000000000007E-2</v>
      </c>
      <c r="D48" s="3">
        <v>6.5</v>
      </c>
      <c r="E48" s="3">
        <v>17.989999999999998</v>
      </c>
      <c r="F48">
        <v>7</v>
      </c>
      <c r="G48" s="3"/>
    </row>
    <row r="49" spans="1:7" x14ac:dyDescent="0.3">
      <c r="A49" t="s">
        <v>45</v>
      </c>
      <c r="B49">
        <v>3</v>
      </c>
      <c r="C49">
        <v>0.12</v>
      </c>
      <c r="D49" s="3">
        <v>6.5</v>
      </c>
      <c r="E49" s="3">
        <v>17.989999999999998</v>
      </c>
      <c r="F49">
        <v>0</v>
      </c>
      <c r="G49" s="3"/>
    </row>
    <row r="50" spans="1:7" x14ac:dyDescent="0.3">
      <c r="A50" t="s">
        <v>46</v>
      </c>
      <c r="B50">
        <v>3</v>
      </c>
      <c r="C50">
        <v>0.12</v>
      </c>
      <c r="D50" s="3">
        <v>3.5</v>
      </c>
      <c r="E50" s="3">
        <v>13.49</v>
      </c>
      <c r="F50">
        <v>1</v>
      </c>
      <c r="G50" s="3"/>
    </row>
    <row r="51" spans="1:7" x14ac:dyDescent="0.3">
      <c r="A51" t="s">
        <v>46</v>
      </c>
      <c r="B51">
        <v>3</v>
      </c>
      <c r="C51">
        <v>0.12</v>
      </c>
      <c r="D51" s="3">
        <v>3.5</v>
      </c>
      <c r="E51" s="3">
        <v>13.49</v>
      </c>
      <c r="F51">
        <v>2</v>
      </c>
      <c r="G51" s="3"/>
    </row>
    <row r="52" spans="1:7" x14ac:dyDescent="0.3">
      <c r="A52" t="s">
        <v>1</v>
      </c>
      <c r="B52">
        <v>2</v>
      </c>
      <c r="C52">
        <v>0.12</v>
      </c>
      <c r="D52" s="3">
        <v>6.5</v>
      </c>
      <c r="E52" s="3">
        <v>17.989999999999998</v>
      </c>
      <c r="F52">
        <v>12</v>
      </c>
      <c r="G52" s="3"/>
    </row>
    <row r="53" spans="1:7" x14ac:dyDescent="0.3">
      <c r="A53" t="s">
        <v>2</v>
      </c>
      <c r="B53">
        <v>2</v>
      </c>
      <c r="C53">
        <v>0.12</v>
      </c>
      <c r="D53" s="3">
        <v>10.5</v>
      </c>
      <c r="E53" s="3">
        <v>24.99</v>
      </c>
      <c r="F53">
        <v>6</v>
      </c>
      <c r="G53" s="3"/>
    </row>
    <row r="54" spans="1:7" x14ac:dyDescent="0.3">
      <c r="A54" t="s">
        <v>3</v>
      </c>
      <c r="B54">
        <v>2</v>
      </c>
      <c r="C54">
        <v>0.12</v>
      </c>
      <c r="D54" s="3">
        <v>6.5</v>
      </c>
      <c r="E54" s="3">
        <v>17.989999999999998</v>
      </c>
      <c r="F54">
        <v>2</v>
      </c>
      <c r="G54" s="3"/>
    </row>
    <row r="55" spans="1:7" x14ac:dyDescent="0.3">
      <c r="A55" t="s">
        <v>4</v>
      </c>
      <c r="B55">
        <v>2</v>
      </c>
      <c r="C55">
        <v>0.12</v>
      </c>
      <c r="D55" s="3">
        <v>6.5</v>
      </c>
      <c r="E55" s="3">
        <v>17.989999999999998</v>
      </c>
      <c r="F55">
        <v>7</v>
      </c>
      <c r="G55" s="3"/>
    </row>
    <row r="56" spans="1:7" x14ac:dyDescent="0.3">
      <c r="A56" t="s">
        <v>5</v>
      </c>
      <c r="B56">
        <v>2</v>
      </c>
      <c r="C56">
        <v>7.0000000000000007E-2</v>
      </c>
      <c r="D56" s="3">
        <v>6.5</v>
      </c>
      <c r="E56" s="3">
        <v>17.989999999999998</v>
      </c>
      <c r="F56">
        <v>6</v>
      </c>
      <c r="G56" s="3"/>
    </row>
    <row r="57" spans="1:7" x14ac:dyDescent="0.3">
      <c r="A57" t="s">
        <v>6</v>
      </c>
      <c r="B57">
        <v>2</v>
      </c>
      <c r="C57">
        <v>7.0000000000000007E-2</v>
      </c>
      <c r="D57" s="3">
        <v>3.5</v>
      </c>
      <c r="E57" s="3">
        <v>13.49</v>
      </c>
      <c r="F57">
        <v>4</v>
      </c>
      <c r="G57" s="3"/>
    </row>
    <row r="58" spans="1:7" x14ac:dyDescent="0.3">
      <c r="A58" t="s">
        <v>7</v>
      </c>
      <c r="B58">
        <v>2</v>
      </c>
      <c r="C58">
        <v>7.0000000000000007E-2</v>
      </c>
      <c r="D58" s="3">
        <v>6.5</v>
      </c>
      <c r="E58" s="3">
        <v>17.989999999999998</v>
      </c>
      <c r="F58">
        <v>5</v>
      </c>
      <c r="G58" s="3"/>
    </row>
    <row r="59" spans="1:7" x14ac:dyDescent="0.3">
      <c r="A59" t="s">
        <v>8</v>
      </c>
      <c r="B59">
        <v>2</v>
      </c>
      <c r="C59">
        <v>0.12</v>
      </c>
      <c r="D59" s="3">
        <v>10.5</v>
      </c>
      <c r="E59" s="3">
        <v>24.99</v>
      </c>
      <c r="F59">
        <v>23</v>
      </c>
      <c r="G59" s="3"/>
    </row>
    <row r="60" spans="1:7" x14ac:dyDescent="0.3">
      <c r="A60" t="s">
        <v>9</v>
      </c>
      <c r="B60">
        <v>2</v>
      </c>
      <c r="C60">
        <v>0.12</v>
      </c>
      <c r="D60" s="3">
        <v>6.5</v>
      </c>
      <c r="E60" s="3">
        <v>17.989999999999998</v>
      </c>
      <c r="F60">
        <v>4</v>
      </c>
      <c r="G60" s="3"/>
    </row>
    <row r="61" spans="1:7" x14ac:dyDescent="0.3">
      <c r="A61" t="s">
        <v>10</v>
      </c>
      <c r="B61">
        <v>2</v>
      </c>
      <c r="C61">
        <v>0.12</v>
      </c>
      <c r="D61" s="3">
        <v>6.5</v>
      </c>
      <c r="E61" s="3">
        <v>17.989999999999998</v>
      </c>
      <c r="F61">
        <v>5</v>
      </c>
      <c r="G61" s="3"/>
    </row>
    <row r="62" spans="1:7" x14ac:dyDescent="0.3">
      <c r="A62" t="s">
        <v>11</v>
      </c>
      <c r="B62">
        <v>2</v>
      </c>
      <c r="C62">
        <v>0.12</v>
      </c>
      <c r="D62" s="3">
        <v>20.5</v>
      </c>
      <c r="E62" s="3">
        <v>44.99</v>
      </c>
      <c r="F62">
        <v>7</v>
      </c>
      <c r="G62" s="3"/>
    </row>
    <row r="63" spans="1:7" x14ac:dyDescent="0.3">
      <c r="A63" t="s">
        <v>12</v>
      </c>
      <c r="B63">
        <v>2</v>
      </c>
      <c r="C63">
        <v>0.17</v>
      </c>
      <c r="D63" s="3">
        <v>6.5</v>
      </c>
      <c r="E63" s="3">
        <v>17.989999999999998</v>
      </c>
      <c r="F63">
        <v>3</v>
      </c>
      <c r="G63" s="3"/>
    </row>
    <row r="64" spans="1:7" x14ac:dyDescent="0.3">
      <c r="A64" t="s">
        <v>13</v>
      </c>
      <c r="B64">
        <v>2</v>
      </c>
      <c r="C64">
        <v>0.17</v>
      </c>
      <c r="D64" s="3">
        <v>3.5</v>
      </c>
      <c r="E64" s="3">
        <v>13.49</v>
      </c>
      <c r="F64">
        <v>15</v>
      </c>
      <c r="G64" s="3"/>
    </row>
    <row r="65" spans="1:7" x14ac:dyDescent="0.3">
      <c r="A65" t="s">
        <v>14</v>
      </c>
      <c r="B65">
        <v>2</v>
      </c>
      <c r="C65">
        <v>7.0000000000000007E-2</v>
      </c>
      <c r="D65" s="3">
        <v>20.5</v>
      </c>
      <c r="E65" s="3">
        <v>44.99</v>
      </c>
      <c r="F65">
        <v>13</v>
      </c>
      <c r="G65" s="3"/>
    </row>
    <row r="66" spans="1:7" x14ac:dyDescent="0.3">
      <c r="A66" t="s">
        <v>15</v>
      </c>
      <c r="B66">
        <v>2</v>
      </c>
      <c r="C66">
        <v>7.0000000000000007E-2</v>
      </c>
      <c r="D66" s="3">
        <v>6.5</v>
      </c>
      <c r="E66" s="3">
        <v>17.989999999999998</v>
      </c>
      <c r="F66">
        <v>23</v>
      </c>
      <c r="G66" s="3"/>
    </row>
    <row r="67" spans="1:7" x14ac:dyDescent="0.3">
      <c r="A67" t="s">
        <v>16</v>
      </c>
      <c r="B67">
        <v>2</v>
      </c>
      <c r="C67">
        <v>7.0000000000000007E-2</v>
      </c>
      <c r="D67" s="3">
        <v>20.5</v>
      </c>
      <c r="E67" s="3">
        <v>44.99</v>
      </c>
      <c r="F67">
        <v>0</v>
      </c>
      <c r="G67" s="3"/>
    </row>
    <row r="68" spans="1:7" x14ac:dyDescent="0.3">
      <c r="A68" t="s">
        <v>17</v>
      </c>
      <c r="B68">
        <v>2</v>
      </c>
      <c r="C68">
        <v>7.0000000000000007E-2</v>
      </c>
      <c r="D68" s="3">
        <v>4.5</v>
      </c>
      <c r="E68" s="3">
        <v>14.49</v>
      </c>
      <c r="F68">
        <v>14</v>
      </c>
      <c r="G68" s="3"/>
    </row>
    <row r="69" spans="1:7" x14ac:dyDescent="0.3">
      <c r="A69" t="s">
        <v>18</v>
      </c>
      <c r="B69">
        <v>2</v>
      </c>
      <c r="C69">
        <v>0.12</v>
      </c>
      <c r="D69" s="3">
        <v>6.5</v>
      </c>
      <c r="E69" s="3">
        <v>17.989999999999998</v>
      </c>
      <c r="F69">
        <v>8</v>
      </c>
      <c r="G69" s="3"/>
    </row>
    <row r="70" spans="1:7" x14ac:dyDescent="0.3">
      <c r="A70" t="s">
        <v>19</v>
      </c>
      <c r="B70">
        <v>2</v>
      </c>
      <c r="C70">
        <v>0.12</v>
      </c>
      <c r="D70" s="3">
        <v>6.5</v>
      </c>
      <c r="E70" s="3">
        <v>17.989999999999998</v>
      </c>
      <c r="F70">
        <v>13</v>
      </c>
      <c r="G70" s="3"/>
    </row>
    <row r="71" spans="1:7" x14ac:dyDescent="0.3">
      <c r="A71" t="s">
        <v>19</v>
      </c>
      <c r="B71">
        <v>2</v>
      </c>
      <c r="C71">
        <v>0.12</v>
      </c>
      <c r="D71" s="3">
        <v>6.5</v>
      </c>
      <c r="E71" s="3">
        <v>17.989999999999998</v>
      </c>
      <c r="F71">
        <v>0</v>
      </c>
      <c r="G71" s="3"/>
    </row>
    <row r="72" spans="1:7" x14ac:dyDescent="0.3">
      <c r="A72" t="s">
        <v>20</v>
      </c>
      <c r="B72">
        <v>2</v>
      </c>
      <c r="C72">
        <v>0.17</v>
      </c>
      <c r="D72" s="3">
        <v>10.5</v>
      </c>
      <c r="E72" s="3">
        <v>24.99</v>
      </c>
      <c r="F72">
        <v>0</v>
      </c>
      <c r="G72" s="3"/>
    </row>
    <row r="73" spans="1:7" x14ac:dyDescent="0.3">
      <c r="A73" t="s">
        <v>21</v>
      </c>
      <c r="B73">
        <v>2</v>
      </c>
      <c r="C73">
        <v>0.17</v>
      </c>
      <c r="D73" s="3">
        <v>10.5</v>
      </c>
      <c r="E73" s="3">
        <v>24.99</v>
      </c>
      <c r="F73">
        <v>5</v>
      </c>
      <c r="G73" s="3"/>
    </row>
    <row r="74" spans="1:7" x14ac:dyDescent="0.3">
      <c r="A74" t="s">
        <v>22</v>
      </c>
      <c r="B74">
        <v>2</v>
      </c>
      <c r="C74">
        <v>0.17</v>
      </c>
      <c r="D74" s="3">
        <v>4.5</v>
      </c>
      <c r="E74" s="3">
        <v>14.49</v>
      </c>
      <c r="F74">
        <v>1</v>
      </c>
      <c r="G74" s="3"/>
    </row>
    <row r="75" spans="1:7" x14ac:dyDescent="0.3">
      <c r="A75" t="s">
        <v>23</v>
      </c>
      <c r="B75">
        <v>2</v>
      </c>
      <c r="C75">
        <v>7.0000000000000007E-2</v>
      </c>
      <c r="D75" s="3">
        <v>6.5</v>
      </c>
      <c r="E75" s="3">
        <v>17.989999999999998</v>
      </c>
      <c r="F75">
        <v>0</v>
      </c>
      <c r="G75" s="3"/>
    </row>
    <row r="76" spans="1:7" x14ac:dyDescent="0.3">
      <c r="A76" t="s">
        <v>24</v>
      </c>
      <c r="B76">
        <v>2</v>
      </c>
      <c r="C76">
        <v>7.0000000000000007E-2</v>
      </c>
      <c r="D76" s="3">
        <v>10.5</v>
      </c>
      <c r="E76" s="3">
        <v>24.99</v>
      </c>
      <c r="F76">
        <v>2</v>
      </c>
      <c r="G76" s="3"/>
    </row>
    <row r="77" spans="1:7" x14ac:dyDescent="0.3">
      <c r="A77" t="s">
        <v>25</v>
      </c>
      <c r="B77">
        <v>2</v>
      </c>
      <c r="C77">
        <v>0.12</v>
      </c>
      <c r="D77" s="3">
        <v>6.5</v>
      </c>
      <c r="E77" s="3">
        <v>17.989999999999998</v>
      </c>
      <c r="F77">
        <v>0</v>
      </c>
      <c r="G77" s="3"/>
    </row>
    <row r="78" spans="1:7" x14ac:dyDescent="0.3">
      <c r="A78" t="s">
        <v>26</v>
      </c>
      <c r="B78">
        <v>2</v>
      </c>
      <c r="C78">
        <v>0.12</v>
      </c>
      <c r="D78" s="3">
        <v>20.5</v>
      </c>
      <c r="E78" s="3">
        <v>44.99</v>
      </c>
      <c r="F78">
        <v>4</v>
      </c>
      <c r="G78" s="3"/>
    </row>
    <row r="79" spans="1:7" x14ac:dyDescent="0.3">
      <c r="A79" t="s">
        <v>27</v>
      </c>
      <c r="B79">
        <v>2</v>
      </c>
      <c r="C79">
        <v>0.12</v>
      </c>
      <c r="D79" s="3">
        <v>6.5</v>
      </c>
      <c r="E79" s="3">
        <v>17.989999999999998</v>
      </c>
      <c r="F79">
        <v>13</v>
      </c>
      <c r="G79" s="3"/>
    </row>
    <row r="80" spans="1:7" x14ac:dyDescent="0.3">
      <c r="A80" t="s">
        <v>28</v>
      </c>
      <c r="B80">
        <v>2</v>
      </c>
      <c r="C80">
        <v>0.12</v>
      </c>
      <c r="D80" s="3">
        <v>10.5</v>
      </c>
      <c r="E80" s="3">
        <v>24.99</v>
      </c>
      <c r="F80">
        <v>5</v>
      </c>
      <c r="G80" s="3"/>
    </row>
    <row r="81" spans="1:7" x14ac:dyDescent="0.3">
      <c r="A81" t="s">
        <v>29</v>
      </c>
      <c r="B81">
        <v>2</v>
      </c>
      <c r="C81">
        <v>0.12</v>
      </c>
      <c r="D81" s="3">
        <v>3.5</v>
      </c>
      <c r="E81" s="3">
        <v>13.49</v>
      </c>
      <c r="F81">
        <v>3</v>
      </c>
      <c r="G81" s="3"/>
    </row>
    <row r="82" spans="1:7" x14ac:dyDescent="0.3">
      <c r="A82" t="s">
        <v>30</v>
      </c>
      <c r="B82">
        <v>2</v>
      </c>
      <c r="C82">
        <v>7.0000000000000007E-2</v>
      </c>
      <c r="D82" s="3">
        <v>4.5</v>
      </c>
      <c r="E82" s="3">
        <v>14.49</v>
      </c>
      <c r="F82">
        <v>1</v>
      </c>
      <c r="G82" s="3"/>
    </row>
    <row r="83" spans="1:7" x14ac:dyDescent="0.3">
      <c r="A83" t="s">
        <v>31</v>
      </c>
      <c r="B83">
        <v>2</v>
      </c>
      <c r="C83">
        <v>0.17</v>
      </c>
      <c r="D83" s="3">
        <v>6.5</v>
      </c>
      <c r="E83" s="3">
        <v>17.989999999999998</v>
      </c>
      <c r="F83">
        <v>12</v>
      </c>
      <c r="G83" s="3"/>
    </row>
    <row r="84" spans="1:7" x14ac:dyDescent="0.3">
      <c r="A84" t="s">
        <v>32</v>
      </c>
      <c r="B84">
        <v>2</v>
      </c>
      <c r="C84">
        <v>0.17</v>
      </c>
      <c r="D84" s="3">
        <v>4.5</v>
      </c>
      <c r="E84" s="3">
        <v>14.49</v>
      </c>
      <c r="F84">
        <v>1</v>
      </c>
      <c r="G84" s="3"/>
    </row>
    <row r="85" spans="1:7" x14ac:dyDescent="0.3">
      <c r="A85" t="s">
        <v>33</v>
      </c>
      <c r="B85">
        <v>2</v>
      </c>
      <c r="C85">
        <v>0.12</v>
      </c>
      <c r="D85" s="3">
        <v>6.5</v>
      </c>
      <c r="E85" s="3">
        <v>17.989999999999998</v>
      </c>
      <c r="F85">
        <v>5</v>
      </c>
      <c r="G85" s="3"/>
    </row>
    <row r="86" spans="1:7" x14ac:dyDescent="0.3">
      <c r="A86" t="s">
        <v>33</v>
      </c>
      <c r="B86">
        <v>2</v>
      </c>
      <c r="C86">
        <v>0.12</v>
      </c>
      <c r="D86" s="3">
        <v>6.5</v>
      </c>
      <c r="E86" s="3">
        <v>17.989999999999998</v>
      </c>
      <c r="F86">
        <v>2</v>
      </c>
      <c r="G86" s="3"/>
    </row>
    <row r="87" spans="1:7" x14ac:dyDescent="0.3">
      <c r="A87" t="s">
        <v>34</v>
      </c>
      <c r="B87">
        <v>2</v>
      </c>
      <c r="C87">
        <v>0.12</v>
      </c>
      <c r="D87" s="3">
        <v>10.5</v>
      </c>
      <c r="E87" s="3">
        <v>24.99</v>
      </c>
      <c r="F87">
        <v>3</v>
      </c>
      <c r="G87" s="3"/>
    </row>
    <row r="88" spans="1:7" x14ac:dyDescent="0.3">
      <c r="A88" t="s">
        <v>35</v>
      </c>
      <c r="B88">
        <v>2</v>
      </c>
      <c r="C88">
        <v>7.0000000000000007E-2</v>
      </c>
      <c r="D88" s="3">
        <v>3.5</v>
      </c>
      <c r="E88" s="3">
        <v>13.49</v>
      </c>
      <c r="F88">
        <v>1</v>
      </c>
      <c r="G88" s="3"/>
    </row>
    <row r="89" spans="1:7" x14ac:dyDescent="0.3">
      <c r="A89" t="s">
        <v>36</v>
      </c>
      <c r="B89">
        <v>2</v>
      </c>
      <c r="C89">
        <v>7.0000000000000007E-2</v>
      </c>
      <c r="D89" s="3">
        <v>6.5</v>
      </c>
      <c r="E89" s="3">
        <v>17.989999999999998</v>
      </c>
      <c r="F89">
        <v>0</v>
      </c>
      <c r="G89" s="3"/>
    </row>
    <row r="90" spans="1:7" x14ac:dyDescent="0.3">
      <c r="A90" t="s">
        <v>37</v>
      </c>
      <c r="B90">
        <v>2</v>
      </c>
      <c r="C90">
        <v>7.0000000000000007E-2</v>
      </c>
      <c r="D90" s="3">
        <v>10.5</v>
      </c>
      <c r="E90" s="3">
        <v>24.99</v>
      </c>
      <c r="F90">
        <v>3</v>
      </c>
      <c r="G90" s="3"/>
    </row>
    <row r="91" spans="1:7" x14ac:dyDescent="0.3">
      <c r="A91" t="s">
        <v>37</v>
      </c>
      <c r="B91">
        <v>2</v>
      </c>
      <c r="C91">
        <v>0.12</v>
      </c>
      <c r="D91" s="3">
        <v>10.5</v>
      </c>
      <c r="E91" s="3">
        <v>24.99</v>
      </c>
      <c r="F91">
        <v>0</v>
      </c>
      <c r="G91" s="3"/>
    </row>
    <row r="92" spans="1:7" x14ac:dyDescent="0.3">
      <c r="A92" t="s">
        <v>38</v>
      </c>
      <c r="B92">
        <v>2</v>
      </c>
      <c r="C92">
        <v>0.12</v>
      </c>
      <c r="D92" s="3">
        <v>4.5</v>
      </c>
      <c r="E92" s="3">
        <v>14.49</v>
      </c>
      <c r="F92">
        <v>1</v>
      </c>
      <c r="G92" s="3"/>
    </row>
    <row r="93" spans="1:7" x14ac:dyDescent="0.3">
      <c r="A93" t="s">
        <v>39</v>
      </c>
      <c r="B93">
        <v>2</v>
      </c>
      <c r="C93">
        <v>0.12</v>
      </c>
      <c r="D93" s="3">
        <v>6.5</v>
      </c>
      <c r="E93" s="3">
        <v>17.989999999999998</v>
      </c>
      <c r="F93">
        <v>3</v>
      </c>
      <c r="G93" s="3"/>
    </row>
    <row r="94" spans="1:7" x14ac:dyDescent="0.3">
      <c r="A94" t="s">
        <v>40</v>
      </c>
      <c r="B94">
        <v>2</v>
      </c>
      <c r="C94">
        <v>0.17</v>
      </c>
      <c r="D94" s="3">
        <v>3.5</v>
      </c>
      <c r="E94" s="3">
        <v>13.49</v>
      </c>
      <c r="F94">
        <v>0</v>
      </c>
      <c r="G94" s="3"/>
    </row>
    <row r="95" spans="1:7" x14ac:dyDescent="0.3">
      <c r="A95" t="s">
        <v>41</v>
      </c>
      <c r="B95">
        <v>2</v>
      </c>
      <c r="C95">
        <v>0.17</v>
      </c>
      <c r="D95" s="3">
        <v>6.5</v>
      </c>
      <c r="E95" s="3">
        <v>17.989999999999998</v>
      </c>
      <c r="F95">
        <v>2</v>
      </c>
      <c r="G95" s="3"/>
    </row>
    <row r="96" spans="1:7" x14ac:dyDescent="0.3">
      <c r="A96" t="s">
        <v>42</v>
      </c>
      <c r="B96">
        <v>2</v>
      </c>
      <c r="C96">
        <v>7.0000000000000007E-2</v>
      </c>
      <c r="D96" s="3">
        <v>20.5</v>
      </c>
      <c r="E96" s="3">
        <v>44.99</v>
      </c>
      <c r="F96">
        <v>6</v>
      </c>
      <c r="G96" s="3"/>
    </row>
    <row r="97" spans="1:7" x14ac:dyDescent="0.3">
      <c r="A97" t="s">
        <v>43</v>
      </c>
      <c r="B97">
        <v>2</v>
      </c>
      <c r="C97">
        <v>7.0000000000000007E-2</v>
      </c>
      <c r="D97" s="3">
        <v>6.5</v>
      </c>
      <c r="E97" s="3">
        <v>17.989999999999998</v>
      </c>
      <c r="F97">
        <v>3</v>
      </c>
      <c r="G97" s="3"/>
    </row>
    <row r="98" spans="1:7" x14ac:dyDescent="0.3">
      <c r="A98" t="s">
        <v>44</v>
      </c>
      <c r="B98">
        <v>2</v>
      </c>
      <c r="C98">
        <v>7.0000000000000007E-2</v>
      </c>
      <c r="D98" s="3">
        <v>6.5</v>
      </c>
      <c r="E98" s="3">
        <v>17.989999999999998</v>
      </c>
      <c r="F98">
        <v>2</v>
      </c>
      <c r="G98" s="3"/>
    </row>
    <row r="99" spans="1:7" x14ac:dyDescent="0.3">
      <c r="A99" t="s">
        <v>45</v>
      </c>
      <c r="B99">
        <v>2</v>
      </c>
      <c r="C99">
        <v>0.12</v>
      </c>
      <c r="D99" s="3">
        <v>6.5</v>
      </c>
      <c r="E99" s="3">
        <v>17.989999999999998</v>
      </c>
      <c r="F99">
        <v>1</v>
      </c>
      <c r="G99" s="3"/>
    </row>
    <row r="100" spans="1:7" x14ac:dyDescent="0.3">
      <c r="A100" t="s">
        <v>46</v>
      </c>
      <c r="B100">
        <v>2</v>
      </c>
      <c r="C100">
        <v>0.12</v>
      </c>
      <c r="D100" s="3">
        <v>3.5</v>
      </c>
      <c r="E100" s="3">
        <v>13.49</v>
      </c>
      <c r="F100">
        <v>0</v>
      </c>
      <c r="G100" s="3"/>
    </row>
    <row r="101" spans="1:7" x14ac:dyDescent="0.3">
      <c r="A101" t="s">
        <v>46</v>
      </c>
      <c r="B101">
        <v>2</v>
      </c>
      <c r="C101">
        <v>0.12</v>
      </c>
      <c r="D101" s="3">
        <v>3.5</v>
      </c>
      <c r="E101" s="3">
        <v>13.49</v>
      </c>
      <c r="F101">
        <v>3</v>
      </c>
      <c r="G101" s="3"/>
    </row>
    <row r="102" spans="1:7" x14ac:dyDescent="0.3">
      <c r="A102" t="s">
        <v>1</v>
      </c>
      <c r="B102">
        <v>1</v>
      </c>
      <c r="C102">
        <v>0.12</v>
      </c>
      <c r="D102" s="3">
        <v>6.5</v>
      </c>
      <c r="E102" s="3">
        <v>17.989999999999998</v>
      </c>
      <c r="F102">
        <v>20</v>
      </c>
      <c r="G102" s="3"/>
    </row>
    <row r="103" spans="1:7" x14ac:dyDescent="0.3">
      <c r="A103" t="s">
        <v>2</v>
      </c>
      <c r="B103">
        <v>1</v>
      </c>
      <c r="C103">
        <v>0.12</v>
      </c>
      <c r="D103" s="3">
        <v>10.5</v>
      </c>
      <c r="E103" s="3">
        <v>24.99</v>
      </c>
      <c r="F103">
        <v>10</v>
      </c>
      <c r="G103" s="3"/>
    </row>
    <row r="104" spans="1:7" x14ac:dyDescent="0.3">
      <c r="A104" t="s">
        <v>3</v>
      </c>
      <c r="B104">
        <v>1</v>
      </c>
      <c r="C104">
        <v>0.12</v>
      </c>
      <c r="D104" s="3">
        <v>6.5</v>
      </c>
      <c r="E104" s="3">
        <v>17.989999999999998</v>
      </c>
      <c r="F104">
        <v>5</v>
      </c>
      <c r="G104" s="3"/>
    </row>
    <row r="105" spans="1:7" x14ac:dyDescent="0.3">
      <c r="A105" t="s">
        <v>4</v>
      </c>
      <c r="B105">
        <v>1</v>
      </c>
      <c r="C105">
        <v>0.12</v>
      </c>
      <c r="D105" s="3">
        <v>6.5</v>
      </c>
      <c r="E105" s="3">
        <v>17.989999999999998</v>
      </c>
      <c r="F105">
        <v>5</v>
      </c>
      <c r="G105" s="3"/>
    </row>
    <row r="106" spans="1:7" x14ac:dyDescent="0.3">
      <c r="A106" t="s">
        <v>5</v>
      </c>
      <c r="B106">
        <v>1</v>
      </c>
      <c r="C106">
        <v>7.0000000000000007E-2</v>
      </c>
      <c r="D106" s="3">
        <v>6.5</v>
      </c>
      <c r="E106" s="3">
        <v>17.989999999999998</v>
      </c>
      <c r="F106">
        <v>0</v>
      </c>
      <c r="G106" s="3"/>
    </row>
    <row r="107" spans="1:7" x14ac:dyDescent="0.3">
      <c r="A107" t="s">
        <v>6</v>
      </c>
      <c r="B107">
        <v>1</v>
      </c>
      <c r="C107">
        <v>7.0000000000000007E-2</v>
      </c>
      <c r="D107" s="3">
        <v>3.5</v>
      </c>
      <c r="E107" s="3">
        <v>13.49</v>
      </c>
      <c r="F107">
        <v>8</v>
      </c>
      <c r="G107" s="3"/>
    </row>
    <row r="108" spans="1:7" x14ac:dyDescent="0.3">
      <c r="A108" t="s">
        <v>7</v>
      </c>
      <c r="B108">
        <v>1</v>
      </c>
      <c r="C108">
        <v>7.0000000000000007E-2</v>
      </c>
      <c r="D108" s="3">
        <v>6.5</v>
      </c>
      <c r="E108" s="3">
        <v>17.989999999999998</v>
      </c>
      <c r="F108">
        <v>0</v>
      </c>
      <c r="G108" s="3"/>
    </row>
    <row r="109" spans="1:7" x14ac:dyDescent="0.3">
      <c r="A109" t="s">
        <v>8</v>
      </c>
      <c r="B109">
        <v>1</v>
      </c>
      <c r="C109">
        <v>0.12</v>
      </c>
      <c r="D109" s="3">
        <v>10.5</v>
      </c>
      <c r="E109" s="3">
        <v>24.99</v>
      </c>
      <c r="F109">
        <v>35</v>
      </c>
      <c r="G109" s="3"/>
    </row>
    <row r="110" spans="1:7" x14ac:dyDescent="0.3">
      <c r="A110" t="s">
        <v>9</v>
      </c>
      <c r="B110">
        <v>1</v>
      </c>
      <c r="C110">
        <v>0.12</v>
      </c>
      <c r="D110" s="3">
        <v>6.5</v>
      </c>
      <c r="E110" s="3">
        <v>17.989999999999998</v>
      </c>
      <c r="F110">
        <v>13</v>
      </c>
      <c r="G110" s="3"/>
    </row>
    <row r="111" spans="1:7" x14ac:dyDescent="0.3">
      <c r="A111" t="s">
        <v>10</v>
      </c>
      <c r="B111">
        <v>1</v>
      </c>
      <c r="C111">
        <v>0.12</v>
      </c>
      <c r="D111" s="3">
        <v>6.5</v>
      </c>
      <c r="E111" s="3">
        <v>17.989999999999998</v>
      </c>
      <c r="F111">
        <v>11</v>
      </c>
      <c r="G111" s="3"/>
    </row>
    <row r="112" spans="1:7" x14ac:dyDescent="0.3">
      <c r="A112" t="s">
        <v>11</v>
      </c>
      <c r="B112">
        <v>1</v>
      </c>
      <c r="C112">
        <v>0.12</v>
      </c>
      <c r="D112" s="3">
        <v>20.5</v>
      </c>
      <c r="E112" s="3">
        <v>44.99</v>
      </c>
      <c r="F112">
        <v>5</v>
      </c>
      <c r="G112" s="3"/>
    </row>
    <row r="113" spans="1:7" x14ac:dyDescent="0.3">
      <c r="A113" t="s">
        <v>12</v>
      </c>
      <c r="B113">
        <v>1</v>
      </c>
      <c r="C113">
        <v>0.17</v>
      </c>
      <c r="D113" s="3">
        <v>6.5</v>
      </c>
      <c r="E113" s="3">
        <v>17.989999999999998</v>
      </c>
      <c r="F113">
        <v>0</v>
      </c>
      <c r="G113" s="3"/>
    </row>
    <row r="114" spans="1:7" x14ac:dyDescent="0.3">
      <c r="A114" t="s">
        <v>13</v>
      </c>
      <c r="B114">
        <v>1</v>
      </c>
      <c r="C114">
        <v>0.17</v>
      </c>
      <c r="D114" s="3">
        <v>3.5</v>
      </c>
      <c r="E114" s="3">
        <v>13.49</v>
      </c>
      <c r="F114">
        <v>29</v>
      </c>
      <c r="G114" s="3"/>
    </row>
    <row r="115" spans="1:7" x14ac:dyDescent="0.3">
      <c r="A115" t="s">
        <v>14</v>
      </c>
      <c r="B115">
        <v>1</v>
      </c>
      <c r="C115">
        <v>7.0000000000000007E-2</v>
      </c>
      <c r="D115" s="3">
        <v>20.5</v>
      </c>
      <c r="E115" s="3">
        <v>44.99</v>
      </c>
      <c r="F115">
        <v>18</v>
      </c>
      <c r="G115" s="3"/>
    </row>
    <row r="116" spans="1:7" x14ac:dyDescent="0.3">
      <c r="A116" t="s">
        <v>15</v>
      </c>
      <c r="B116">
        <v>1</v>
      </c>
      <c r="C116">
        <v>7.0000000000000007E-2</v>
      </c>
      <c r="D116" s="3">
        <v>6.5</v>
      </c>
      <c r="E116" s="3">
        <v>17.989999999999998</v>
      </c>
      <c r="F116">
        <v>33</v>
      </c>
      <c r="G116" s="3"/>
    </row>
    <row r="117" spans="1:7" x14ac:dyDescent="0.3">
      <c r="A117" t="s">
        <v>16</v>
      </c>
      <c r="B117">
        <v>1</v>
      </c>
      <c r="C117">
        <v>7.0000000000000007E-2</v>
      </c>
      <c r="D117" s="3">
        <v>20.5</v>
      </c>
      <c r="E117" s="3">
        <v>44.99</v>
      </c>
      <c r="F117">
        <v>6</v>
      </c>
      <c r="G117" s="3"/>
    </row>
    <row r="118" spans="1:7" x14ac:dyDescent="0.3">
      <c r="A118" t="s">
        <v>17</v>
      </c>
      <c r="B118">
        <v>1</v>
      </c>
      <c r="C118">
        <v>7.0000000000000007E-2</v>
      </c>
      <c r="D118" s="3">
        <v>4.5</v>
      </c>
      <c r="E118" s="3">
        <v>14.49</v>
      </c>
      <c r="F118">
        <v>18</v>
      </c>
      <c r="G118" s="3"/>
    </row>
    <row r="119" spans="1:7" x14ac:dyDescent="0.3">
      <c r="A119" t="s">
        <v>18</v>
      </c>
      <c r="B119">
        <v>1</v>
      </c>
      <c r="C119">
        <v>0.12</v>
      </c>
      <c r="D119" s="3">
        <v>6.5</v>
      </c>
      <c r="E119" s="3">
        <v>17.989999999999998</v>
      </c>
      <c r="F119">
        <v>7</v>
      </c>
      <c r="G119" s="3"/>
    </row>
    <row r="120" spans="1:7" x14ac:dyDescent="0.3">
      <c r="A120" t="s">
        <v>19</v>
      </c>
      <c r="B120">
        <v>1</v>
      </c>
      <c r="C120">
        <v>0.12</v>
      </c>
      <c r="D120" s="3">
        <v>6.5</v>
      </c>
      <c r="E120" s="3">
        <v>17.989999999999998</v>
      </c>
      <c r="F120">
        <v>25</v>
      </c>
      <c r="G120" s="3"/>
    </row>
    <row r="121" spans="1:7" x14ac:dyDescent="0.3">
      <c r="A121" t="s">
        <v>19</v>
      </c>
      <c r="B121">
        <v>1</v>
      </c>
      <c r="C121">
        <v>0.12</v>
      </c>
      <c r="D121" s="3">
        <v>6.5</v>
      </c>
      <c r="E121" s="3">
        <v>17.989999999999998</v>
      </c>
      <c r="F121">
        <v>2</v>
      </c>
      <c r="G121" s="3"/>
    </row>
    <row r="122" spans="1:7" x14ac:dyDescent="0.3">
      <c r="A122" t="s">
        <v>20</v>
      </c>
      <c r="B122">
        <v>1</v>
      </c>
      <c r="C122">
        <v>0.17</v>
      </c>
      <c r="D122" s="3">
        <v>10.5</v>
      </c>
      <c r="E122" s="3">
        <v>24.99</v>
      </c>
      <c r="F122">
        <v>0</v>
      </c>
      <c r="G122" s="3"/>
    </row>
    <row r="123" spans="1:7" x14ac:dyDescent="0.3">
      <c r="A123" t="s">
        <v>21</v>
      </c>
      <c r="B123">
        <v>1</v>
      </c>
      <c r="C123">
        <v>0.17</v>
      </c>
      <c r="D123" s="3">
        <v>10.5</v>
      </c>
      <c r="E123" s="3">
        <v>24.99</v>
      </c>
      <c r="F123">
        <v>3</v>
      </c>
      <c r="G123" s="3"/>
    </row>
    <row r="124" spans="1:7" x14ac:dyDescent="0.3">
      <c r="A124" t="s">
        <v>22</v>
      </c>
      <c r="B124">
        <v>1</v>
      </c>
      <c r="C124">
        <v>0.17</v>
      </c>
      <c r="D124" s="3">
        <v>4.5</v>
      </c>
      <c r="E124" s="3">
        <v>14.49</v>
      </c>
      <c r="F124">
        <v>0</v>
      </c>
      <c r="G124" s="3"/>
    </row>
    <row r="125" spans="1:7" x14ac:dyDescent="0.3">
      <c r="A125" t="s">
        <v>23</v>
      </c>
      <c r="B125">
        <v>1</v>
      </c>
      <c r="C125">
        <v>7.0000000000000007E-2</v>
      </c>
      <c r="D125" s="3">
        <v>6.5</v>
      </c>
      <c r="E125" s="3">
        <v>17.989999999999998</v>
      </c>
      <c r="F125">
        <v>0</v>
      </c>
      <c r="G125" s="3"/>
    </row>
    <row r="126" spans="1:7" x14ac:dyDescent="0.3">
      <c r="A126" t="s">
        <v>24</v>
      </c>
      <c r="B126">
        <v>1</v>
      </c>
      <c r="C126">
        <v>7.0000000000000007E-2</v>
      </c>
      <c r="D126" s="3">
        <v>10.5</v>
      </c>
      <c r="E126" s="3">
        <v>24.99</v>
      </c>
      <c r="F126">
        <v>6</v>
      </c>
      <c r="G126" s="3"/>
    </row>
    <row r="127" spans="1:7" x14ac:dyDescent="0.3">
      <c r="A127" t="s">
        <v>25</v>
      </c>
      <c r="B127">
        <v>1</v>
      </c>
      <c r="C127">
        <v>0.12</v>
      </c>
      <c r="D127" s="3">
        <v>6.5</v>
      </c>
      <c r="E127" s="3">
        <v>17.989999999999998</v>
      </c>
      <c r="F127">
        <v>2</v>
      </c>
      <c r="G127" s="3"/>
    </row>
    <row r="128" spans="1:7" x14ac:dyDescent="0.3">
      <c r="A128" t="s">
        <v>26</v>
      </c>
      <c r="B128">
        <v>1</v>
      </c>
      <c r="C128">
        <v>0.12</v>
      </c>
      <c r="D128" s="3">
        <v>20.5</v>
      </c>
      <c r="E128" s="3">
        <v>44.99</v>
      </c>
      <c r="F128">
        <v>5</v>
      </c>
      <c r="G128" s="3"/>
    </row>
    <row r="129" spans="1:7" x14ac:dyDescent="0.3">
      <c r="A129" t="s">
        <v>27</v>
      </c>
      <c r="B129">
        <v>1</v>
      </c>
      <c r="C129">
        <v>0.12</v>
      </c>
      <c r="D129" s="3">
        <v>6.5</v>
      </c>
      <c r="E129" s="3">
        <v>17.989999999999998</v>
      </c>
      <c r="F129">
        <v>10</v>
      </c>
      <c r="G129" s="3"/>
    </row>
    <row r="130" spans="1:7" x14ac:dyDescent="0.3">
      <c r="A130" t="s">
        <v>28</v>
      </c>
      <c r="B130">
        <v>1</v>
      </c>
      <c r="C130">
        <v>0.12</v>
      </c>
      <c r="D130" s="3">
        <v>10.5</v>
      </c>
      <c r="E130" s="3">
        <v>24.99</v>
      </c>
      <c r="F130">
        <v>4</v>
      </c>
      <c r="G130" s="3"/>
    </row>
    <row r="131" spans="1:7" x14ac:dyDescent="0.3">
      <c r="A131" t="s">
        <v>29</v>
      </c>
      <c r="B131">
        <v>1</v>
      </c>
      <c r="C131">
        <v>0.12</v>
      </c>
      <c r="D131" s="3">
        <v>3.5</v>
      </c>
      <c r="E131" s="3">
        <v>13.49</v>
      </c>
      <c r="F131">
        <v>12</v>
      </c>
      <c r="G131" s="3"/>
    </row>
    <row r="132" spans="1:7" x14ac:dyDescent="0.3">
      <c r="A132" t="s">
        <v>30</v>
      </c>
      <c r="B132">
        <v>1</v>
      </c>
      <c r="C132">
        <v>7.0000000000000007E-2</v>
      </c>
      <c r="D132" s="3">
        <v>4.5</v>
      </c>
      <c r="E132" s="3">
        <v>14.49</v>
      </c>
      <c r="F132">
        <v>3</v>
      </c>
      <c r="G132" s="3"/>
    </row>
    <row r="133" spans="1:7" x14ac:dyDescent="0.3">
      <c r="A133" t="s">
        <v>31</v>
      </c>
      <c r="B133">
        <v>1</v>
      </c>
      <c r="C133">
        <v>0.17</v>
      </c>
      <c r="D133" s="3">
        <v>6.5</v>
      </c>
      <c r="E133" s="3">
        <v>17.989999999999998</v>
      </c>
      <c r="F133">
        <v>18</v>
      </c>
      <c r="G133" s="3"/>
    </row>
    <row r="134" spans="1:7" x14ac:dyDescent="0.3">
      <c r="A134" t="s">
        <v>32</v>
      </c>
      <c r="B134">
        <v>1</v>
      </c>
      <c r="C134">
        <v>0.17</v>
      </c>
      <c r="D134" s="3">
        <v>4.5</v>
      </c>
      <c r="E134" s="3">
        <v>14.49</v>
      </c>
      <c r="F134">
        <v>0</v>
      </c>
      <c r="G134" s="3"/>
    </row>
    <row r="135" spans="1:7" x14ac:dyDescent="0.3">
      <c r="A135" t="s">
        <v>33</v>
      </c>
      <c r="B135">
        <v>1</v>
      </c>
      <c r="C135">
        <v>0.12</v>
      </c>
      <c r="D135" s="3">
        <v>6.5</v>
      </c>
      <c r="E135" s="3">
        <v>17.989999999999998</v>
      </c>
      <c r="F135">
        <v>4</v>
      </c>
      <c r="G135" s="3"/>
    </row>
    <row r="136" spans="1:7" x14ac:dyDescent="0.3">
      <c r="A136" t="s">
        <v>33</v>
      </c>
      <c r="B136">
        <v>1</v>
      </c>
      <c r="C136">
        <v>0.12</v>
      </c>
      <c r="D136" s="3">
        <v>6.5</v>
      </c>
      <c r="E136" s="3">
        <v>17.989999999999998</v>
      </c>
      <c r="F136">
        <v>7</v>
      </c>
      <c r="G136" s="3"/>
    </row>
    <row r="137" spans="1:7" x14ac:dyDescent="0.3">
      <c r="A137" t="s">
        <v>34</v>
      </c>
      <c r="B137">
        <v>1</v>
      </c>
      <c r="C137">
        <v>0.12</v>
      </c>
      <c r="D137" s="3">
        <v>10.5</v>
      </c>
      <c r="E137" s="3">
        <v>24.99</v>
      </c>
      <c r="F137">
        <v>2</v>
      </c>
      <c r="G137" s="3"/>
    </row>
    <row r="138" spans="1:7" x14ac:dyDescent="0.3">
      <c r="A138" t="s">
        <v>35</v>
      </c>
      <c r="B138">
        <v>1</v>
      </c>
      <c r="C138">
        <v>7.0000000000000007E-2</v>
      </c>
      <c r="D138" s="3">
        <v>3.5</v>
      </c>
      <c r="E138" s="3">
        <v>13.49</v>
      </c>
      <c r="F138">
        <v>0</v>
      </c>
      <c r="G138" s="3"/>
    </row>
    <row r="139" spans="1:7" x14ac:dyDescent="0.3">
      <c r="A139" t="s">
        <v>36</v>
      </c>
      <c r="B139">
        <v>1</v>
      </c>
      <c r="C139">
        <v>7.0000000000000007E-2</v>
      </c>
      <c r="D139" s="3">
        <v>6.5</v>
      </c>
      <c r="E139" s="3">
        <v>17.989999999999998</v>
      </c>
      <c r="F139">
        <v>0</v>
      </c>
      <c r="G139" s="3"/>
    </row>
    <row r="140" spans="1:7" x14ac:dyDescent="0.3">
      <c r="A140" t="s">
        <v>37</v>
      </c>
      <c r="B140">
        <v>1</v>
      </c>
      <c r="C140">
        <v>7.0000000000000007E-2</v>
      </c>
      <c r="D140" s="3">
        <v>10.5</v>
      </c>
      <c r="E140" s="3">
        <v>24.99</v>
      </c>
      <c r="F140">
        <v>7</v>
      </c>
      <c r="G140" s="3"/>
    </row>
    <row r="141" spans="1:7" x14ac:dyDescent="0.3">
      <c r="A141" t="s">
        <v>37</v>
      </c>
      <c r="B141">
        <v>1</v>
      </c>
      <c r="C141">
        <v>0.12</v>
      </c>
      <c r="D141" s="3">
        <v>10.5</v>
      </c>
      <c r="E141" s="3">
        <v>24.99</v>
      </c>
      <c r="F141">
        <v>0</v>
      </c>
      <c r="G141" s="3"/>
    </row>
    <row r="142" spans="1:7" x14ac:dyDescent="0.3">
      <c r="A142" t="s">
        <v>38</v>
      </c>
      <c r="B142">
        <v>1</v>
      </c>
      <c r="C142">
        <v>0.12</v>
      </c>
      <c r="D142" s="3">
        <v>4.5</v>
      </c>
      <c r="E142" s="3">
        <v>14.49</v>
      </c>
      <c r="F142">
        <v>4</v>
      </c>
      <c r="G142" s="3"/>
    </row>
    <row r="143" spans="1:7" x14ac:dyDescent="0.3">
      <c r="A143" t="s">
        <v>39</v>
      </c>
      <c r="B143">
        <v>1</v>
      </c>
      <c r="C143">
        <v>0.12</v>
      </c>
      <c r="D143" s="3">
        <v>6.5</v>
      </c>
      <c r="E143" s="3">
        <v>17.989999999999998</v>
      </c>
      <c r="F143">
        <v>8</v>
      </c>
      <c r="G143" s="3"/>
    </row>
    <row r="144" spans="1:7" x14ac:dyDescent="0.3">
      <c r="A144" t="s">
        <v>40</v>
      </c>
      <c r="B144">
        <v>1</v>
      </c>
      <c r="C144">
        <v>0.17</v>
      </c>
      <c r="D144" s="3">
        <v>3.5</v>
      </c>
      <c r="E144" s="3">
        <v>13.49</v>
      </c>
      <c r="F144">
        <v>0</v>
      </c>
      <c r="G144" s="3"/>
    </row>
    <row r="145" spans="1:7" x14ac:dyDescent="0.3">
      <c r="A145" t="s">
        <v>41</v>
      </c>
      <c r="B145">
        <v>1</v>
      </c>
      <c r="C145">
        <v>0.17</v>
      </c>
      <c r="D145" s="3">
        <v>6.5</v>
      </c>
      <c r="E145" s="3">
        <v>17.989999999999998</v>
      </c>
      <c r="F145">
        <v>5</v>
      </c>
      <c r="G145" s="3"/>
    </row>
    <row r="146" spans="1:7" x14ac:dyDescent="0.3">
      <c r="A146" t="s">
        <v>42</v>
      </c>
      <c r="B146">
        <v>1</v>
      </c>
      <c r="C146">
        <v>7.0000000000000007E-2</v>
      </c>
      <c r="D146" s="3">
        <v>20.5</v>
      </c>
      <c r="E146" s="3">
        <v>44.99</v>
      </c>
      <c r="F146">
        <v>6</v>
      </c>
      <c r="G146" s="3"/>
    </row>
    <row r="147" spans="1:7" x14ac:dyDescent="0.3">
      <c r="A147" t="s">
        <v>43</v>
      </c>
      <c r="B147">
        <v>1</v>
      </c>
      <c r="C147">
        <v>7.0000000000000007E-2</v>
      </c>
      <c r="D147" s="3">
        <v>6.5</v>
      </c>
      <c r="E147" s="3">
        <v>17.989999999999998</v>
      </c>
      <c r="F147">
        <v>2</v>
      </c>
      <c r="G147" s="3"/>
    </row>
    <row r="148" spans="1:7" x14ac:dyDescent="0.3">
      <c r="A148" t="s">
        <v>44</v>
      </c>
      <c r="B148">
        <v>1</v>
      </c>
      <c r="C148">
        <v>7.0000000000000007E-2</v>
      </c>
      <c r="D148" s="3">
        <v>6.5</v>
      </c>
      <c r="E148" s="3">
        <v>17.989999999999998</v>
      </c>
      <c r="F148">
        <v>11</v>
      </c>
      <c r="G148" s="3"/>
    </row>
    <row r="149" spans="1:7" x14ac:dyDescent="0.3">
      <c r="A149" t="s">
        <v>45</v>
      </c>
      <c r="B149">
        <v>1</v>
      </c>
      <c r="C149">
        <v>0.12</v>
      </c>
      <c r="D149" s="3">
        <v>6.5</v>
      </c>
      <c r="E149" s="3">
        <v>17.989999999999998</v>
      </c>
      <c r="F149">
        <v>0</v>
      </c>
      <c r="G149" s="3"/>
    </row>
    <row r="150" spans="1:7" x14ac:dyDescent="0.3">
      <c r="A150" t="s">
        <v>46</v>
      </c>
      <c r="B150">
        <v>1</v>
      </c>
      <c r="C150">
        <v>0.12</v>
      </c>
      <c r="D150" s="3">
        <v>3.5</v>
      </c>
      <c r="E150" s="3">
        <v>13.49</v>
      </c>
      <c r="F150">
        <v>0</v>
      </c>
      <c r="G150" s="3"/>
    </row>
    <row r="151" spans="1:7" x14ac:dyDescent="0.3">
      <c r="A151" t="s">
        <v>46</v>
      </c>
      <c r="B151">
        <v>1</v>
      </c>
      <c r="C151">
        <v>0.12</v>
      </c>
      <c r="D151" s="3">
        <v>3.5</v>
      </c>
      <c r="E151" s="3">
        <v>13.49</v>
      </c>
      <c r="F151">
        <v>5</v>
      </c>
      <c r="G151" s="3"/>
    </row>
  </sheetData>
  <sortState xmlns:xlrd2="http://schemas.microsoft.com/office/spreadsheetml/2017/richdata2" ref="A2:F193">
    <sortCondition descending="1" ref="B1"/>
  </sortState>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C34A3-AA3F-4E33-ADB9-4C2EBACC0AD1}">
  <dimension ref="A1:H48"/>
  <sheetViews>
    <sheetView workbookViewId="0">
      <selection activeCell="E2" sqref="E2"/>
    </sheetView>
  </sheetViews>
  <sheetFormatPr defaultRowHeight="14.4" x14ac:dyDescent="0.3"/>
  <cols>
    <col min="1" max="1" width="12.5546875" bestFit="1" customWidth="1"/>
    <col min="2" max="2" width="33.109375" bestFit="1" customWidth="1"/>
    <col min="3" max="3" width="20.109375" bestFit="1" customWidth="1"/>
    <col min="4" max="4" width="20" bestFit="1" customWidth="1"/>
    <col min="5" max="5" width="15.109375" bestFit="1" customWidth="1"/>
    <col min="6" max="6" width="32.88671875" bestFit="1" customWidth="1"/>
  </cols>
  <sheetData>
    <row r="1" spans="1:8" ht="28.8" x14ac:dyDescent="0.3">
      <c r="A1" s="7" t="s">
        <v>52</v>
      </c>
      <c r="B1" s="1" t="s">
        <v>54</v>
      </c>
      <c r="C1" s="1" t="s">
        <v>55</v>
      </c>
      <c r="D1" s="1" t="s">
        <v>56</v>
      </c>
      <c r="E1" s="1" t="s">
        <v>61</v>
      </c>
      <c r="F1" t="s">
        <v>57</v>
      </c>
    </row>
    <row r="2" spans="1:8" x14ac:dyDescent="0.3">
      <c r="A2" s="4" t="s">
        <v>1</v>
      </c>
      <c r="B2" s="5">
        <v>0.12</v>
      </c>
      <c r="C2" s="3">
        <v>6.5</v>
      </c>
      <c r="D2" s="3">
        <v>17.989999999999998</v>
      </c>
      <c r="E2" s="6">
        <v>20</v>
      </c>
      <c r="F2" s="8">
        <v>12.333333333333334</v>
      </c>
      <c r="H2" t="s">
        <v>58</v>
      </c>
    </row>
    <row r="3" spans="1:8" x14ac:dyDescent="0.3">
      <c r="A3" s="4" t="s">
        <v>2</v>
      </c>
      <c r="B3" s="5">
        <v>0.12</v>
      </c>
      <c r="C3" s="3">
        <v>10.5</v>
      </c>
      <c r="D3" s="3">
        <v>24.99</v>
      </c>
      <c r="E3" s="6">
        <v>10</v>
      </c>
      <c r="F3" s="8">
        <v>7.666666666666667</v>
      </c>
      <c r="H3" t="s">
        <v>59</v>
      </c>
    </row>
    <row r="4" spans="1:8" x14ac:dyDescent="0.3">
      <c r="A4" s="4" t="s">
        <v>3</v>
      </c>
      <c r="B4" s="5">
        <v>0.12</v>
      </c>
      <c r="C4" s="3">
        <v>6.5</v>
      </c>
      <c r="D4" s="3">
        <v>17.989999999999998</v>
      </c>
      <c r="E4" s="6">
        <v>5</v>
      </c>
      <c r="F4" s="8">
        <v>2.6666666666666665</v>
      </c>
      <c r="H4" t="s">
        <v>60</v>
      </c>
    </row>
    <row r="5" spans="1:8" x14ac:dyDescent="0.3">
      <c r="A5" s="4" t="s">
        <v>4</v>
      </c>
      <c r="B5" s="5">
        <v>0.12</v>
      </c>
      <c r="C5" s="3">
        <v>6.5</v>
      </c>
      <c r="D5" s="3">
        <v>17.989999999999998</v>
      </c>
      <c r="E5" s="6">
        <v>7</v>
      </c>
      <c r="F5" s="8">
        <v>6.333333333333333</v>
      </c>
      <c r="H5" t="s">
        <v>62</v>
      </c>
    </row>
    <row r="6" spans="1:8" x14ac:dyDescent="0.3">
      <c r="A6" s="4" t="s">
        <v>5</v>
      </c>
      <c r="B6" s="5">
        <v>7.0000000000000007E-2</v>
      </c>
      <c r="C6" s="3">
        <v>6.5</v>
      </c>
      <c r="D6" s="3">
        <v>17.989999999999998</v>
      </c>
      <c r="E6" s="6">
        <v>6</v>
      </c>
      <c r="F6" s="8">
        <v>3.3333333333333335</v>
      </c>
    </row>
    <row r="7" spans="1:8" x14ac:dyDescent="0.3">
      <c r="A7" s="4" t="s">
        <v>6</v>
      </c>
      <c r="B7" s="5">
        <v>7.0000000000000007E-2</v>
      </c>
      <c r="C7" s="3">
        <v>3.5</v>
      </c>
      <c r="D7" s="3">
        <v>13.49</v>
      </c>
      <c r="E7" s="6">
        <v>8</v>
      </c>
      <c r="F7" s="8">
        <v>4.666666666666667</v>
      </c>
    </row>
    <row r="8" spans="1:8" x14ac:dyDescent="0.3">
      <c r="A8" s="4" t="s">
        <v>7</v>
      </c>
      <c r="B8" s="5">
        <v>7.0000000000000007E-2</v>
      </c>
      <c r="C8" s="3">
        <v>6.5</v>
      </c>
      <c r="D8" s="3">
        <v>17.989999999999998</v>
      </c>
      <c r="E8" s="6">
        <v>5</v>
      </c>
      <c r="F8" s="8">
        <v>2.3333333333333335</v>
      </c>
    </row>
    <row r="9" spans="1:8" x14ac:dyDescent="0.3">
      <c r="A9" s="4" t="s">
        <v>8</v>
      </c>
      <c r="B9" s="5">
        <v>0.12</v>
      </c>
      <c r="C9" s="3">
        <v>10.5</v>
      </c>
      <c r="D9" s="3">
        <v>24.99</v>
      </c>
      <c r="E9" s="6">
        <v>35</v>
      </c>
      <c r="F9" s="8">
        <v>27</v>
      </c>
    </row>
    <row r="10" spans="1:8" x14ac:dyDescent="0.3">
      <c r="A10" s="4" t="s">
        <v>9</v>
      </c>
      <c r="B10" s="5">
        <v>0.12</v>
      </c>
      <c r="C10" s="3">
        <v>6.5</v>
      </c>
      <c r="D10" s="3">
        <v>17.989999999999998</v>
      </c>
      <c r="E10" s="6">
        <v>14</v>
      </c>
      <c r="F10" s="8">
        <v>10.333333333333334</v>
      </c>
    </row>
    <row r="11" spans="1:8" x14ac:dyDescent="0.3">
      <c r="A11" s="4" t="s">
        <v>10</v>
      </c>
      <c r="B11" s="5">
        <v>0.12</v>
      </c>
      <c r="C11" s="3">
        <v>6.5</v>
      </c>
      <c r="D11" s="3">
        <v>17.989999999999998</v>
      </c>
      <c r="E11" s="6">
        <v>11</v>
      </c>
      <c r="F11" s="8">
        <v>6</v>
      </c>
    </row>
    <row r="12" spans="1:8" x14ac:dyDescent="0.3">
      <c r="A12" s="4" t="s">
        <v>11</v>
      </c>
      <c r="B12" s="5">
        <v>0.12</v>
      </c>
      <c r="C12" s="3">
        <v>20.5</v>
      </c>
      <c r="D12" s="3">
        <v>44.99</v>
      </c>
      <c r="E12" s="6">
        <v>7</v>
      </c>
      <c r="F12" s="8">
        <v>4.666666666666667</v>
      </c>
    </row>
    <row r="13" spans="1:8" x14ac:dyDescent="0.3">
      <c r="A13" s="4" t="s">
        <v>13</v>
      </c>
      <c r="B13" s="5">
        <v>0.17</v>
      </c>
      <c r="C13" s="3">
        <v>3.5</v>
      </c>
      <c r="D13" s="3">
        <v>13.49</v>
      </c>
      <c r="E13" s="6">
        <v>29</v>
      </c>
      <c r="F13" s="8">
        <v>18.333333333333332</v>
      </c>
    </row>
    <row r="14" spans="1:8" x14ac:dyDescent="0.3">
      <c r="A14" s="4" t="s">
        <v>12</v>
      </c>
      <c r="B14" s="5">
        <v>0.17</v>
      </c>
      <c r="C14" s="3">
        <v>6.5</v>
      </c>
      <c r="D14" s="3">
        <v>17.989999999999998</v>
      </c>
      <c r="E14" s="6">
        <v>3</v>
      </c>
      <c r="F14" s="8">
        <v>2</v>
      </c>
    </row>
    <row r="15" spans="1:8" x14ac:dyDescent="0.3">
      <c r="A15" s="4" t="s">
        <v>14</v>
      </c>
      <c r="B15" s="5">
        <v>7.0000000000000007E-2</v>
      </c>
      <c r="C15" s="3">
        <v>20.5</v>
      </c>
      <c r="D15" s="3">
        <v>44.99</v>
      </c>
      <c r="E15" s="6">
        <v>18</v>
      </c>
      <c r="F15" s="8">
        <v>12.333333333333334</v>
      </c>
    </row>
    <row r="16" spans="1:8" x14ac:dyDescent="0.3">
      <c r="A16" s="4" t="s">
        <v>15</v>
      </c>
      <c r="B16" s="5">
        <v>7.0000000000000007E-2</v>
      </c>
      <c r="C16" s="3">
        <v>6.5</v>
      </c>
      <c r="D16" s="3">
        <v>17.989999999999998</v>
      </c>
      <c r="E16" s="6">
        <v>33</v>
      </c>
      <c r="F16" s="8">
        <v>23.333333333333332</v>
      </c>
    </row>
    <row r="17" spans="1:6" x14ac:dyDescent="0.3">
      <c r="A17" s="4" t="s">
        <v>16</v>
      </c>
      <c r="B17" s="5">
        <v>7.0000000000000007E-2</v>
      </c>
      <c r="C17" s="3">
        <v>20.5</v>
      </c>
      <c r="D17" s="3">
        <v>44.99</v>
      </c>
      <c r="E17" s="6">
        <v>6</v>
      </c>
      <c r="F17" s="8">
        <v>2.6666666666666665</v>
      </c>
    </row>
    <row r="18" spans="1:6" x14ac:dyDescent="0.3">
      <c r="A18" s="4" t="s">
        <v>17</v>
      </c>
      <c r="B18" s="5">
        <v>7.0000000000000007E-2</v>
      </c>
      <c r="C18" s="3">
        <v>4.5</v>
      </c>
      <c r="D18" s="3">
        <v>14.49</v>
      </c>
      <c r="E18" s="6">
        <v>18</v>
      </c>
      <c r="F18" s="8">
        <v>13.666666666666666</v>
      </c>
    </row>
    <row r="19" spans="1:6" x14ac:dyDescent="0.3">
      <c r="A19" s="4" t="s">
        <v>18</v>
      </c>
      <c r="B19" s="5">
        <v>0.12</v>
      </c>
      <c r="C19" s="3">
        <v>6.5</v>
      </c>
      <c r="D19" s="3">
        <v>17.989999999999998</v>
      </c>
      <c r="E19" s="6">
        <v>8</v>
      </c>
      <c r="F19" s="8">
        <v>7</v>
      </c>
    </row>
    <row r="20" spans="1:6" x14ac:dyDescent="0.3">
      <c r="A20" s="4" t="s">
        <v>19</v>
      </c>
      <c r="B20" s="5">
        <v>0.12</v>
      </c>
      <c r="C20" s="3">
        <v>6.5</v>
      </c>
      <c r="D20" s="3">
        <v>17.989999999999998</v>
      </c>
      <c r="E20" s="6">
        <v>25</v>
      </c>
      <c r="F20" s="8">
        <v>9</v>
      </c>
    </row>
    <row r="21" spans="1:6" x14ac:dyDescent="0.3">
      <c r="A21" s="4" t="s">
        <v>20</v>
      </c>
      <c r="B21" s="5">
        <v>0.17</v>
      </c>
      <c r="C21" s="3">
        <v>10.5</v>
      </c>
      <c r="D21" s="3">
        <v>24.99</v>
      </c>
      <c r="E21" s="6">
        <v>4</v>
      </c>
      <c r="F21" s="8">
        <v>1.3333333333333333</v>
      </c>
    </row>
    <row r="22" spans="1:6" x14ac:dyDescent="0.3">
      <c r="A22" s="4" t="s">
        <v>21</v>
      </c>
      <c r="B22" s="5">
        <v>0.17</v>
      </c>
      <c r="C22" s="3">
        <v>10.5</v>
      </c>
      <c r="D22" s="3">
        <v>24.99</v>
      </c>
      <c r="E22" s="6">
        <v>5</v>
      </c>
      <c r="F22" s="8">
        <v>2.6666666666666665</v>
      </c>
    </row>
    <row r="23" spans="1:6" x14ac:dyDescent="0.3">
      <c r="A23" s="4" t="s">
        <v>22</v>
      </c>
      <c r="B23" s="5">
        <v>0.17</v>
      </c>
      <c r="C23" s="3">
        <v>4.5</v>
      </c>
      <c r="D23" s="3">
        <v>14.49</v>
      </c>
      <c r="E23" s="6">
        <v>1</v>
      </c>
      <c r="F23" s="8">
        <v>0.33333333333333331</v>
      </c>
    </row>
    <row r="24" spans="1:6" x14ac:dyDescent="0.3">
      <c r="A24" s="4" t="s">
        <v>23</v>
      </c>
      <c r="B24" s="5">
        <v>7.0000000000000007E-2</v>
      </c>
      <c r="C24" s="3">
        <v>6.5</v>
      </c>
      <c r="D24" s="3">
        <v>17.989999999999998</v>
      </c>
      <c r="E24" s="6">
        <v>2</v>
      </c>
      <c r="F24" s="8">
        <v>0.66666666666666663</v>
      </c>
    </row>
    <row r="25" spans="1:6" x14ac:dyDescent="0.3">
      <c r="A25" s="4" t="s">
        <v>24</v>
      </c>
      <c r="B25" s="5">
        <v>7.0000000000000007E-2</v>
      </c>
      <c r="C25" s="3">
        <v>10.5</v>
      </c>
      <c r="D25" s="3">
        <v>24.99</v>
      </c>
      <c r="E25" s="6">
        <v>6</v>
      </c>
      <c r="F25" s="8">
        <v>3</v>
      </c>
    </row>
    <row r="26" spans="1:6" x14ac:dyDescent="0.3">
      <c r="A26" s="4" t="s">
        <v>25</v>
      </c>
      <c r="B26" s="5">
        <v>0.12</v>
      </c>
      <c r="C26" s="3">
        <v>6.5</v>
      </c>
      <c r="D26" s="3">
        <v>17.989999999999998</v>
      </c>
      <c r="E26" s="6">
        <v>2</v>
      </c>
      <c r="F26" s="8">
        <v>1</v>
      </c>
    </row>
    <row r="27" spans="1:6" x14ac:dyDescent="0.3">
      <c r="A27" s="4" t="s">
        <v>26</v>
      </c>
      <c r="B27" s="5">
        <v>0.12</v>
      </c>
      <c r="C27" s="3">
        <v>20.5</v>
      </c>
      <c r="D27" s="3">
        <v>44.99</v>
      </c>
      <c r="E27" s="6">
        <v>6</v>
      </c>
      <c r="F27" s="8">
        <v>5</v>
      </c>
    </row>
    <row r="28" spans="1:6" x14ac:dyDescent="0.3">
      <c r="A28" s="4" t="s">
        <v>27</v>
      </c>
      <c r="B28" s="5">
        <v>0.12</v>
      </c>
      <c r="C28" s="3">
        <v>6.5</v>
      </c>
      <c r="D28" s="3">
        <v>17.989999999999998</v>
      </c>
      <c r="E28" s="6">
        <v>13</v>
      </c>
      <c r="F28" s="8">
        <v>11.666666666666666</v>
      </c>
    </row>
    <row r="29" spans="1:6" x14ac:dyDescent="0.3">
      <c r="A29" s="4" t="s">
        <v>28</v>
      </c>
      <c r="B29" s="5">
        <v>0.12</v>
      </c>
      <c r="C29" s="3">
        <v>10.5</v>
      </c>
      <c r="D29" s="3">
        <v>24.99</v>
      </c>
      <c r="E29" s="6">
        <v>5</v>
      </c>
      <c r="F29" s="8">
        <v>4.333333333333333</v>
      </c>
    </row>
    <row r="30" spans="1:6" x14ac:dyDescent="0.3">
      <c r="A30" s="4" t="s">
        <v>29</v>
      </c>
      <c r="B30" s="5">
        <v>0.12</v>
      </c>
      <c r="C30" s="3">
        <v>3.5</v>
      </c>
      <c r="D30" s="3">
        <v>13.49</v>
      </c>
      <c r="E30" s="6">
        <v>12</v>
      </c>
      <c r="F30" s="8">
        <v>5</v>
      </c>
    </row>
    <row r="31" spans="1:6" x14ac:dyDescent="0.3">
      <c r="A31" s="4" t="s">
        <v>30</v>
      </c>
      <c r="B31" s="5">
        <v>7.0000000000000007E-2</v>
      </c>
      <c r="C31" s="3">
        <v>4.5</v>
      </c>
      <c r="D31" s="3">
        <v>14.49</v>
      </c>
      <c r="E31" s="6">
        <v>3</v>
      </c>
      <c r="F31" s="8">
        <v>1.3333333333333333</v>
      </c>
    </row>
    <row r="32" spans="1:6" x14ac:dyDescent="0.3">
      <c r="A32" s="4" t="s">
        <v>31</v>
      </c>
      <c r="B32" s="5">
        <v>0.17</v>
      </c>
      <c r="C32" s="3">
        <v>6.5</v>
      </c>
      <c r="D32" s="3">
        <v>17.989999999999998</v>
      </c>
      <c r="E32" s="6">
        <v>18</v>
      </c>
      <c r="F32" s="8">
        <v>11.666666666666666</v>
      </c>
    </row>
    <row r="33" spans="1:6" x14ac:dyDescent="0.3">
      <c r="A33" s="4" t="s">
        <v>32</v>
      </c>
      <c r="B33" s="5">
        <v>0.17</v>
      </c>
      <c r="C33" s="3">
        <v>4.5</v>
      </c>
      <c r="D33" s="3">
        <v>14.49</v>
      </c>
      <c r="E33" s="6">
        <v>1</v>
      </c>
      <c r="F33" s="8">
        <v>0.33333333333333331</v>
      </c>
    </row>
    <row r="34" spans="1:6" x14ac:dyDescent="0.3">
      <c r="A34" s="4" t="s">
        <v>33</v>
      </c>
      <c r="B34" s="5">
        <v>0.12</v>
      </c>
      <c r="C34" s="3">
        <v>6.5</v>
      </c>
      <c r="D34" s="3">
        <v>17.989999999999998</v>
      </c>
      <c r="E34" s="6">
        <v>7</v>
      </c>
      <c r="F34" s="8">
        <v>4.5</v>
      </c>
    </row>
    <row r="35" spans="1:6" x14ac:dyDescent="0.3">
      <c r="A35" s="4" t="s">
        <v>34</v>
      </c>
      <c r="B35" s="5">
        <v>0.12</v>
      </c>
      <c r="C35" s="3">
        <v>10.5</v>
      </c>
      <c r="D35" s="3">
        <v>24.99</v>
      </c>
      <c r="E35" s="6">
        <v>3</v>
      </c>
      <c r="F35" s="8">
        <v>1.6666666666666667</v>
      </c>
    </row>
    <row r="36" spans="1:6" x14ac:dyDescent="0.3">
      <c r="A36" s="4" t="s">
        <v>35</v>
      </c>
      <c r="B36" s="5">
        <v>7.0000000000000007E-2</v>
      </c>
      <c r="C36" s="3">
        <v>3.5</v>
      </c>
      <c r="D36" s="3">
        <v>13.49</v>
      </c>
      <c r="E36" s="6">
        <v>1</v>
      </c>
      <c r="F36" s="8">
        <v>0.66666666666666663</v>
      </c>
    </row>
    <row r="37" spans="1:6" x14ac:dyDescent="0.3">
      <c r="A37" s="4" t="s">
        <v>36</v>
      </c>
      <c r="B37" s="5">
        <v>7.0000000000000007E-2</v>
      </c>
      <c r="C37" s="3">
        <v>6.5</v>
      </c>
      <c r="D37" s="3">
        <v>17.989999999999998</v>
      </c>
      <c r="E37" s="6">
        <v>0</v>
      </c>
      <c r="F37" s="8">
        <v>0</v>
      </c>
    </row>
    <row r="38" spans="1:6" x14ac:dyDescent="0.3">
      <c r="A38" s="4" t="s">
        <v>37</v>
      </c>
      <c r="B38" s="5">
        <v>9.5000000000000015E-2</v>
      </c>
      <c r="C38" s="3">
        <v>10.5</v>
      </c>
      <c r="D38" s="3">
        <v>24.99</v>
      </c>
      <c r="E38" s="6">
        <v>7</v>
      </c>
      <c r="F38" s="8">
        <v>3</v>
      </c>
    </row>
    <row r="39" spans="1:6" x14ac:dyDescent="0.3">
      <c r="A39" s="4" t="s">
        <v>38</v>
      </c>
      <c r="B39" s="5">
        <v>0.12</v>
      </c>
      <c r="C39" s="3">
        <v>4.5</v>
      </c>
      <c r="D39" s="3">
        <v>14.49</v>
      </c>
      <c r="E39" s="6">
        <v>4</v>
      </c>
      <c r="F39" s="8">
        <v>1.6666666666666667</v>
      </c>
    </row>
    <row r="40" spans="1:6" x14ac:dyDescent="0.3">
      <c r="A40" s="4" t="s">
        <v>39</v>
      </c>
      <c r="B40" s="5">
        <v>0.12</v>
      </c>
      <c r="C40" s="3">
        <v>6.5</v>
      </c>
      <c r="D40" s="3">
        <v>17.989999999999998</v>
      </c>
      <c r="E40" s="6">
        <v>8</v>
      </c>
      <c r="F40" s="8">
        <v>5.333333333333333</v>
      </c>
    </row>
    <row r="41" spans="1:6" x14ac:dyDescent="0.3">
      <c r="A41" s="4" t="s">
        <v>40</v>
      </c>
      <c r="B41" s="5">
        <v>0.17</v>
      </c>
      <c r="C41" s="3">
        <v>3.5</v>
      </c>
      <c r="D41" s="3">
        <v>13.49</v>
      </c>
      <c r="E41" s="6">
        <v>1</v>
      </c>
      <c r="F41" s="8">
        <v>0.33333333333333331</v>
      </c>
    </row>
    <row r="42" spans="1:6" x14ac:dyDescent="0.3">
      <c r="A42" s="4" t="s">
        <v>41</v>
      </c>
      <c r="B42" s="5">
        <v>0.17</v>
      </c>
      <c r="C42" s="3">
        <v>6.5</v>
      </c>
      <c r="D42" s="3">
        <v>17.989999999999998</v>
      </c>
      <c r="E42" s="6">
        <v>5</v>
      </c>
      <c r="F42" s="8">
        <v>3</v>
      </c>
    </row>
    <row r="43" spans="1:6" x14ac:dyDescent="0.3">
      <c r="A43" s="4" t="s">
        <v>42</v>
      </c>
      <c r="B43" s="5">
        <v>7.0000000000000007E-2</v>
      </c>
      <c r="C43" s="3">
        <v>20.5</v>
      </c>
      <c r="D43" s="3">
        <v>44.99</v>
      </c>
      <c r="E43" s="6">
        <v>7</v>
      </c>
      <c r="F43" s="8">
        <v>6.333333333333333</v>
      </c>
    </row>
    <row r="44" spans="1:6" x14ac:dyDescent="0.3">
      <c r="A44" s="4" t="s">
        <v>43</v>
      </c>
      <c r="B44" s="5">
        <v>7.0000000000000007E-2</v>
      </c>
      <c r="C44" s="3">
        <v>6.5</v>
      </c>
      <c r="D44" s="3">
        <v>17.989999999999998</v>
      </c>
      <c r="E44" s="6">
        <v>3</v>
      </c>
      <c r="F44" s="8">
        <v>2.3333333333333335</v>
      </c>
    </row>
    <row r="45" spans="1:6" x14ac:dyDescent="0.3">
      <c r="A45" s="4" t="s">
        <v>44</v>
      </c>
      <c r="B45" s="5">
        <v>7.0000000000000007E-2</v>
      </c>
      <c r="C45" s="3">
        <v>6.5</v>
      </c>
      <c r="D45" s="3">
        <v>17.989999999999998</v>
      </c>
      <c r="E45" s="6">
        <v>11</v>
      </c>
      <c r="F45" s="8">
        <v>6.666666666666667</v>
      </c>
    </row>
    <row r="46" spans="1:6" x14ac:dyDescent="0.3">
      <c r="A46" s="4" t="s">
        <v>45</v>
      </c>
      <c r="B46" s="5">
        <v>0.12</v>
      </c>
      <c r="C46" s="3">
        <v>6.5</v>
      </c>
      <c r="D46" s="3">
        <v>17.989999999999998</v>
      </c>
      <c r="E46" s="6">
        <v>1</v>
      </c>
      <c r="F46" s="8">
        <v>0.33333333333333331</v>
      </c>
    </row>
    <row r="47" spans="1:6" x14ac:dyDescent="0.3">
      <c r="A47" s="4" t="s">
        <v>46</v>
      </c>
      <c r="B47" s="5">
        <v>0.12</v>
      </c>
      <c r="C47" s="3">
        <v>3.5</v>
      </c>
      <c r="D47" s="3">
        <v>13.49</v>
      </c>
      <c r="E47" s="6">
        <v>5</v>
      </c>
      <c r="F47" s="8">
        <v>1.8333333333333333</v>
      </c>
    </row>
    <row r="48" spans="1:6" x14ac:dyDescent="0.3">
      <c r="A48" s="4" t="s">
        <v>53</v>
      </c>
      <c r="B48" s="5">
        <v>0.11299999999999995</v>
      </c>
      <c r="C48" s="3">
        <v>8</v>
      </c>
      <c r="D48" s="3">
        <v>20.969999999999921</v>
      </c>
      <c r="E48" s="6">
        <v>35</v>
      </c>
      <c r="F48" s="8">
        <v>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48"/>
  <sheetViews>
    <sheetView tabSelected="1" topLeftCell="B1" workbookViewId="0">
      <selection activeCell="O16" sqref="O16"/>
    </sheetView>
  </sheetViews>
  <sheetFormatPr defaultRowHeight="14.4" x14ac:dyDescent="0.3"/>
  <cols>
    <col min="1" max="4" width="15.44140625" customWidth="1"/>
    <col min="5" max="5" width="27.21875" customWidth="1"/>
    <col min="6" max="6" width="16.6640625" customWidth="1"/>
    <col min="8" max="8" width="14.109375" customWidth="1"/>
    <col min="9" max="9" width="12.21875" customWidth="1"/>
    <col min="10" max="10" width="15.6640625" customWidth="1"/>
    <col min="20" max="20" width="10.6640625" bestFit="1" customWidth="1"/>
  </cols>
  <sheetData>
    <row r="1" spans="1:25" ht="72" x14ac:dyDescent="0.3">
      <c r="A1" s="9" t="str">
        <f>PT!A1</f>
        <v>Row Labels</v>
      </c>
      <c r="B1" s="9" t="str">
        <f>PT!B1</f>
        <v>Average of Processing Time (in hours) per line per unit</v>
      </c>
      <c r="C1" s="9" t="str">
        <f>PT!C1</f>
        <v>Average of Raw Materials Cost per unit</v>
      </c>
      <c r="D1" s="9" t="str">
        <f>PT!D1</f>
        <v>Average of Retail Price per unit</v>
      </c>
      <c r="E1" s="9" t="str">
        <f>PT!E1</f>
        <v>Max of  Monthly Demand in units</v>
      </c>
      <c r="F1" s="9" t="s">
        <v>73</v>
      </c>
      <c r="G1" s="9" t="str">
        <f>PT!F1</f>
        <v>Average of  Monthly Demand in units</v>
      </c>
      <c r="H1" s="9" t="s">
        <v>63</v>
      </c>
      <c r="I1" s="9" t="s">
        <v>69</v>
      </c>
      <c r="J1" s="9" t="s">
        <v>70</v>
      </c>
      <c r="K1" s="34" t="s">
        <v>71</v>
      </c>
      <c r="L1" s="9"/>
      <c r="M1" s="9"/>
      <c r="N1" s="20" t="s">
        <v>76</v>
      </c>
      <c r="O1" s="20"/>
      <c r="P1" s="20"/>
      <c r="Q1" s="20"/>
      <c r="R1" s="20"/>
      <c r="S1" s="1"/>
      <c r="T1" s="22" t="s">
        <v>64</v>
      </c>
      <c r="U1" s="22" t="s">
        <v>65</v>
      </c>
      <c r="V1" s="1" t="s">
        <v>66</v>
      </c>
      <c r="W1" s="1" t="s">
        <v>68</v>
      </c>
      <c r="X1" s="22" t="s">
        <v>67</v>
      </c>
      <c r="Y1" s="1"/>
    </row>
    <row r="2" spans="1:25" ht="15" customHeight="1" x14ac:dyDescent="0.3">
      <c r="A2" t="str">
        <f>PT!A2</f>
        <v>AGR-51NG</v>
      </c>
      <c r="B2" s="5">
        <f>PT!B2</f>
        <v>0.12</v>
      </c>
      <c r="C2" s="3">
        <f>PT!C2</f>
        <v>6.5</v>
      </c>
      <c r="D2" s="3">
        <f>PT!D2</f>
        <v>17.989999999999998</v>
      </c>
      <c r="E2" s="6">
        <f>PT!E2</f>
        <v>20</v>
      </c>
      <c r="F2" s="19">
        <f>B2*K2</f>
        <v>2.4</v>
      </c>
      <c r="G2" s="6">
        <f>PT!F2</f>
        <v>12.333333333333334</v>
      </c>
      <c r="H2" s="21">
        <f>(D2-(C2-B2*$V$2))*K2</f>
        <v>258.59999999999997</v>
      </c>
      <c r="I2" s="14">
        <f>(B2*$V$2)*K2</f>
        <v>28.799999999999997</v>
      </c>
      <c r="J2">
        <f>C2*K2</f>
        <v>130</v>
      </c>
      <c r="K2" s="33">
        <v>20</v>
      </c>
      <c r="N2" s="18" t="s">
        <v>75</v>
      </c>
      <c r="T2" s="23">
        <v>3000</v>
      </c>
      <c r="U2" s="24">
        <v>40</v>
      </c>
      <c r="V2" s="13">
        <v>12</v>
      </c>
      <c r="W2" s="14">
        <f>U2*V2</f>
        <v>480</v>
      </c>
    </row>
    <row r="3" spans="1:25" ht="15" customHeight="1" x14ac:dyDescent="0.3">
      <c r="A3" t="str">
        <f>PT!A3</f>
        <v>BFF-58NG</v>
      </c>
      <c r="B3" s="5">
        <f>PT!B3</f>
        <v>0.12</v>
      </c>
      <c r="C3" s="3">
        <f>PT!C3</f>
        <v>10.5</v>
      </c>
      <c r="D3" s="3">
        <f>PT!D3</f>
        <v>24.99</v>
      </c>
      <c r="E3" s="6">
        <f>PT!E3</f>
        <v>10</v>
      </c>
      <c r="F3" s="19">
        <f t="shared" ref="F3:F47" si="0">B3*K3</f>
        <v>1.2</v>
      </c>
      <c r="G3" s="6">
        <f>PT!F3</f>
        <v>7.666666666666667</v>
      </c>
      <c r="H3" s="21">
        <f t="shared" ref="H3:H47" si="1">(D3-(C3-B3*$V$2))*K3</f>
        <v>159.29999999999998</v>
      </c>
      <c r="I3" s="14">
        <f t="shared" ref="I3:I47" si="2">(B3*$V$2)*K3</f>
        <v>14.399999999999999</v>
      </c>
      <c r="J3">
        <f t="shared" ref="J3:J47" si="3">C3*K3</f>
        <v>105</v>
      </c>
      <c r="K3" s="33">
        <v>10</v>
      </c>
      <c r="N3" s="17" t="s">
        <v>74</v>
      </c>
    </row>
    <row r="4" spans="1:25" ht="15" customHeight="1" x14ac:dyDescent="0.3">
      <c r="A4" t="str">
        <f>PT!A4</f>
        <v>BOS-51NG</v>
      </c>
      <c r="B4" s="5">
        <f>PT!B4</f>
        <v>0.12</v>
      </c>
      <c r="C4" s="3">
        <f>PT!C4</f>
        <v>6.5</v>
      </c>
      <c r="D4" s="3">
        <f>PT!D4</f>
        <v>17.989999999999998</v>
      </c>
      <c r="E4" s="6">
        <f>PT!E4</f>
        <v>5</v>
      </c>
      <c r="F4" s="19">
        <f t="shared" si="0"/>
        <v>0.6</v>
      </c>
      <c r="G4" s="6">
        <f>PT!F4</f>
        <v>2.6666666666666665</v>
      </c>
      <c r="H4" s="21">
        <f t="shared" si="1"/>
        <v>64.649999999999991</v>
      </c>
      <c r="I4" s="14">
        <f t="shared" si="2"/>
        <v>7.1999999999999993</v>
      </c>
      <c r="J4">
        <f t="shared" si="3"/>
        <v>32.5</v>
      </c>
      <c r="K4" s="33">
        <v>5</v>
      </c>
      <c r="N4" s="16" t="s">
        <v>72</v>
      </c>
    </row>
    <row r="5" spans="1:25" ht="15" customHeight="1" x14ac:dyDescent="0.3">
      <c r="A5" t="str">
        <f>PT!A5</f>
        <v>BRI-51NG</v>
      </c>
      <c r="B5" s="5">
        <f>PT!B5</f>
        <v>0.12</v>
      </c>
      <c r="C5" s="3">
        <f>PT!C5</f>
        <v>6.5</v>
      </c>
      <c r="D5" s="3">
        <f>PT!D5</f>
        <v>17.989999999999998</v>
      </c>
      <c r="E5" s="6">
        <f>PT!E5</f>
        <v>7</v>
      </c>
      <c r="F5" s="19">
        <f t="shared" si="0"/>
        <v>0.84</v>
      </c>
      <c r="G5" s="6">
        <f>PT!F5</f>
        <v>6.333333333333333</v>
      </c>
      <c r="H5" s="21">
        <f t="shared" si="1"/>
        <v>90.509999999999991</v>
      </c>
      <c r="I5" s="14">
        <f t="shared" si="2"/>
        <v>10.08</v>
      </c>
      <c r="J5">
        <f t="shared" si="3"/>
        <v>45.5</v>
      </c>
      <c r="K5" s="33">
        <v>7</v>
      </c>
    </row>
    <row r="6" spans="1:25" ht="15" customHeight="1" x14ac:dyDescent="0.3">
      <c r="A6" t="str">
        <f>PT!A6</f>
        <v>BUB-51NG</v>
      </c>
      <c r="B6" s="5">
        <f>PT!B6</f>
        <v>7.0000000000000007E-2</v>
      </c>
      <c r="C6" s="3">
        <f>PT!C6</f>
        <v>6.5</v>
      </c>
      <c r="D6" s="3">
        <f>PT!D6</f>
        <v>17.989999999999998</v>
      </c>
      <c r="E6" s="6">
        <f>PT!E6</f>
        <v>6</v>
      </c>
      <c r="F6" s="19">
        <f t="shared" si="0"/>
        <v>0.42000000000000004</v>
      </c>
      <c r="G6" s="6">
        <f>PT!F6</f>
        <v>3.3333333333333335</v>
      </c>
      <c r="H6" s="21">
        <f t="shared" si="1"/>
        <v>73.97999999999999</v>
      </c>
      <c r="I6" s="14">
        <f t="shared" si="2"/>
        <v>5.0400000000000009</v>
      </c>
      <c r="J6">
        <f t="shared" si="3"/>
        <v>39</v>
      </c>
      <c r="K6" s="33">
        <v>6</v>
      </c>
    </row>
    <row r="7" spans="1:25" ht="15" customHeight="1" x14ac:dyDescent="0.3">
      <c r="A7" t="str">
        <f>PT!A7</f>
        <v>CHE-47NG</v>
      </c>
      <c r="B7" s="5">
        <f>PT!B7</f>
        <v>7.0000000000000007E-2</v>
      </c>
      <c r="C7" s="3">
        <f>PT!C7</f>
        <v>3.5</v>
      </c>
      <c r="D7" s="3">
        <f>PT!D7</f>
        <v>13.49</v>
      </c>
      <c r="E7" s="6">
        <f>PT!E7</f>
        <v>8</v>
      </c>
      <c r="F7" s="19">
        <f t="shared" si="0"/>
        <v>0.56000000000000005</v>
      </c>
      <c r="G7" s="6">
        <f>PT!F7</f>
        <v>4.666666666666667</v>
      </c>
      <c r="H7" s="21">
        <f t="shared" si="1"/>
        <v>86.64</v>
      </c>
      <c r="I7" s="14">
        <f t="shared" si="2"/>
        <v>6.7200000000000006</v>
      </c>
      <c r="J7">
        <f t="shared" si="3"/>
        <v>28</v>
      </c>
      <c r="K7" s="33">
        <v>8</v>
      </c>
    </row>
    <row r="8" spans="1:25" ht="15" customHeight="1" x14ac:dyDescent="0.3">
      <c r="A8" t="str">
        <f>PT!A8</f>
        <v>CHO-51NG</v>
      </c>
      <c r="B8" s="5">
        <f>PT!B8</f>
        <v>7.0000000000000007E-2</v>
      </c>
      <c r="C8" s="3">
        <f>PT!C8</f>
        <v>6.5</v>
      </c>
      <c r="D8" s="3">
        <f>PT!D8</f>
        <v>17.989999999999998</v>
      </c>
      <c r="E8" s="6">
        <f>PT!E8</f>
        <v>5</v>
      </c>
      <c r="F8" s="19">
        <f t="shared" si="0"/>
        <v>0.35000000000000003</v>
      </c>
      <c r="G8" s="6">
        <f>PT!F8</f>
        <v>2.3333333333333335</v>
      </c>
      <c r="H8" s="21">
        <f t="shared" si="1"/>
        <v>61.649999999999991</v>
      </c>
      <c r="I8" s="14">
        <f t="shared" si="2"/>
        <v>4.2</v>
      </c>
      <c r="J8">
        <f t="shared" si="3"/>
        <v>32.5</v>
      </c>
      <c r="K8" s="33">
        <v>5</v>
      </c>
    </row>
    <row r="9" spans="1:25" ht="15" customHeight="1" x14ac:dyDescent="0.3">
      <c r="A9" t="str">
        <f>PT!A9</f>
        <v>COS-58NG</v>
      </c>
      <c r="B9" s="5">
        <f>PT!B9</f>
        <v>0.12</v>
      </c>
      <c r="C9" s="3">
        <f>PT!C9</f>
        <v>10.5</v>
      </c>
      <c r="D9" s="3">
        <f>PT!D9</f>
        <v>24.99</v>
      </c>
      <c r="E9" s="6">
        <f>PT!E9</f>
        <v>35</v>
      </c>
      <c r="F9" s="19">
        <f t="shared" si="0"/>
        <v>4.2</v>
      </c>
      <c r="G9" s="6">
        <f>PT!F9</f>
        <v>27</v>
      </c>
      <c r="H9" s="21">
        <f t="shared" si="1"/>
        <v>557.54999999999995</v>
      </c>
      <c r="I9" s="14">
        <f t="shared" si="2"/>
        <v>50.4</v>
      </c>
      <c r="J9">
        <f t="shared" si="3"/>
        <v>367.5</v>
      </c>
      <c r="K9" s="33">
        <v>35</v>
      </c>
    </row>
    <row r="10" spans="1:25" ht="15" customHeight="1" x14ac:dyDescent="0.3">
      <c r="A10" t="str">
        <f>PT!A10</f>
        <v>CRE-51NG</v>
      </c>
      <c r="B10" s="5">
        <f>PT!B10</f>
        <v>0.12</v>
      </c>
      <c r="C10" s="3">
        <f>PT!C10</f>
        <v>6.5</v>
      </c>
      <c r="D10" s="3">
        <f>PT!D10</f>
        <v>17.989999999999998</v>
      </c>
      <c r="E10" s="6">
        <f>PT!E10</f>
        <v>14</v>
      </c>
      <c r="F10" s="19">
        <f t="shared" si="0"/>
        <v>1.68</v>
      </c>
      <c r="G10" s="6">
        <f>PT!F10</f>
        <v>10.333333333333334</v>
      </c>
      <c r="H10" s="21">
        <f t="shared" si="1"/>
        <v>181.01999999999998</v>
      </c>
      <c r="I10" s="14">
        <f t="shared" si="2"/>
        <v>20.16</v>
      </c>
      <c r="J10">
        <f t="shared" si="3"/>
        <v>91</v>
      </c>
      <c r="K10" s="33">
        <v>14</v>
      </c>
    </row>
    <row r="11" spans="1:25" ht="15" customHeight="1" x14ac:dyDescent="0.3">
      <c r="A11" t="str">
        <f>PT!A11</f>
        <v>DET-51NG</v>
      </c>
      <c r="B11" s="5">
        <f>PT!B11</f>
        <v>0.12</v>
      </c>
      <c r="C11" s="3">
        <f>PT!C11</f>
        <v>6.5</v>
      </c>
      <c r="D11" s="3">
        <f>PT!D11</f>
        <v>17.989999999999998</v>
      </c>
      <c r="E11" s="6">
        <f>PT!E11</f>
        <v>11</v>
      </c>
      <c r="F11" s="19">
        <f t="shared" si="0"/>
        <v>1.3199999999999998</v>
      </c>
      <c r="G11" s="6">
        <f>PT!F11</f>
        <v>6</v>
      </c>
      <c r="H11" s="21">
        <f t="shared" si="1"/>
        <v>142.22999999999999</v>
      </c>
      <c r="I11" s="14">
        <f t="shared" si="2"/>
        <v>15.84</v>
      </c>
      <c r="J11">
        <f t="shared" si="3"/>
        <v>71.5</v>
      </c>
      <c r="K11" s="33">
        <v>11</v>
      </c>
    </row>
    <row r="12" spans="1:25" ht="15" customHeight="1" x14ac:dyDescent="0.3">
      <c r="A12" t="str">
        <f>PT!A12</f>
        <v>EXC-78NG</v>
      </c>
      <c r="B12" s="5">
        <f>PT!B12</f>
        <v>0.12</v>
      </c>
      <c r="C12" s="3">
        <f>PT!C12</f>
        <v>20.5</v>
      </c>
      <c r="D12" s="3">
        <f>PT!D12</f>
        <v>44.99</v>
      </c>
      <c r="E12" s="6">
        <f>PT!E12</f>
        <v>7</v>
      </c>
      <c r="F12" s="19">
        <f t="shared" si="0"/>
        <v>0.15582255083179697</v>
      </c>
      <c r="G12" s="6">
        <f>PT!F12</f>
        <v>4.666666666666667</v>
      </c>
      <c r="H12" s="21">
        <f t="shared" si="1"/>
        <v>33.670656192237473</v>
      </c>
      <c r="I12" s="14">
        <f t="shared" si="2"/>
        <v>1.8698706099815638</v>
      </c>
      <c r="J12">
        <f t="shared" si="3"/>
        <v>26.619685767098652</v>
      </c>
      <c r="K12" s="33">
        <v>1.2985212569316416</v>
      </c>
    </row>
    <row r="13" spans="1:25" ht="15" customHeight="1" x14ac:dyDescent="0.3">
      <c r="A13" t="str">
        <f>PT!A13</f>
        <v>EXP-47NG</v>
      </c>
      <c r="B13" s="5">
        <f>PT!B13</f>
        <v>0.17</v>
      </c>
      <c r="C13" s="3">
        <f>PT!C13</f>
        <v>3.5</v>
      </c>
      <c r="D13" s="3">
        <f>PT!D13</f>
        <v>13.49</v>
      </c>
      <c r="E13" s="6">
        <f>PT!E13</f>
        <v>29</v>
      </c>
      <c r="F13" s="19">
        <f t="shared" si="0"/>
        <v>4.9300000000000006</v>
      </c>
      <c r="G13" s="6">
        <f>PT!F13</f>
        <v>18.333333333333332</v>
      </c>
      <c r="H13" s="21">
        <f t="shared" si="1"/>
        <v>348.87</v>
      </c>
      <c r="I13" s="14">
        <f t="shared" si="2"/>
        <v>59.160000000000004</v>
      </c>
      <c r="J13">
        <f t="shared" si="3"/>
        <v>101.5</v>
      </c>
      <c r="K13" s="33">
        <v>29</v>
      </c>
    </row>
    <row r="14" spans="1:25" ht="15" customHeight="1" x14ac:dyDescent="0.3">
      <c r="A14" t="str">
        <f>PT!A14</f>
        <v>EXP-51NG</v>
      </c>
      <c r="B14" s="5">
        <f>PT!B14</f>
        <v>0.17</v>
      </c>
      <c r="C14" s="3">
        <f>PT!C14</f>
        <v>6.5</v>
      </c>
      <c r="D14" s="3">
        <f>PT!D14</f>
        <v>17.989999999999998</v>
      </c>
      <c r="E14" s="6">
        <f>PT!E14</f>
        <v>3</v>
      </c>
      <c r="F14" s="19">
        <f t="shared" si="0"/>
        <v>0.51</v>
      </c>
      <c r="G14" s="6">
        <f>PT!F14</f>
        <v>2</v>
      </c>
      <c r="H14" s="21">
        <f t="shared" si="1"/>
        <v>40.589999999999989</v>
      </c>
      <c r="I14" s="14">
        <f t="shared" si="2"/>
        <v>6.12</v>
      </c>
      <c r="J14">
        <f t="shared" si="3"/>
        <v>19.5</v>
      </c>
      <c r="K14" s="33">
        <v>3</v>
      </c>
    </row>
    <row r="15" spans="1:25" ht="15" customHeight="1" x14ac:dyDescent="0.3">
      <c r="A15" t="str">
        <f>PT!A15</f>
        <v>FAS-78NG</v>
      </c>
      <c r="B15" s="5">
        <f>PT!B15</f>
        <v>7.0000000000000007E-2</v>
      </c>
      <c r="C15" s="3">
        <f>PT!C15</f>
        <v>20.5</v>
      </c>
      <c r="D15" s="3">
        <f>PT!D15</f>
        <v>44.99</v>
      </c>
      <c r="E15" s="6">
        <f>PT!E15</f>
        <v>18</v>
      </c>
      <c r="F15" s="19">
        <f t="shared" si="0"/>
        <v>1.2600000000000002</v>
      </c>
      <c r="G15" s="6">
        <f>PT!F15</f>
        <v>12.333333333333334</v>
      </c>
      <c r="H15" s="21">
        <f t="shared" si="1"/>
        <v>455.94000000000005</v>
      </c>
      <c r="I15" s="14">
        <f t="shared" si="2"/>
        <v>15.120000000000001</v>
      </c>
      <c r="J15">
        <f t="shared" si="3"/>
        <v>369</v>
      </c>
      <c r="K15" s="33">
        <v>18</v>
      </c>
    </row>
    <row r="16" spans="1:25" ht="15" customHeight="1" x14ac:dyDescent="0.3">
      <c r="A16" t="str">
        <f>PT!A16</f>
        <v>FEI-51NG</v>
      </c>
      <c r="B16" s="5">
        <f>PT!B16</f>
        <v>7.0000000000000007E-2</v>
      </c>
      <c r="C16" s="3">
        <f>PT!C16</f>
        <v>6.5</v>
      </c>
      <c r="D16" s="3">
        <f>PT!D16</f>
        <v>17.989999999999998</v>
      </c>
      <c r="E16" s="6">
        <f>PT!E16</f>
        <v>33</v>
      </c>
      <c r="F16" s="19">
        <f t="shared" si="0"/>
        <v>2.31</v>
      </c>
      <c r="G16" s="6">
        <f>PT!F16</f>
        <v>23.333333333333332</v>
      </c>
      <c r="H16" s="21">
        <f t="shared" si="1"/>
        <v>406.88999999999993</v>
      </c>
      <c r="I16" s="14">
        <f t="shared" si="2"/>
        <v>27.720000000000002</v>
      </c>
      <c r="J16">
        <f t="shared" si="3"/>
        <v>214.5</v>
      </c>
      <c r="K16" s="33">
        <v>33</v>
      </c>
    </row>
    <row r="17" spans="1:11" ht="15" customHeight="1" x14ac:dyDescent="0.3">
      <c r="A17" t="str">
        <f>PT!A17</f>
        <v>FIE-78NG</v>
      </c>
      <c r="B17" s="5">
        <f>PT!B17</f>
        <v>7.0000000000000007E-2</v>
      </c>
      <c r="C17" s="3">
        <f>PT!C17</f>
        <v>20.5</v>
      </c>
      <c r="D17" s="3">
        <f>PT!D17</f>
        <v>44.99</v>
      </c>
      <c r="E17" s="6">
        <f>PT!E17</f>
        <v>6</v>
      </c>
      <c r="F17" s="19">
        <f t="shared" si="0"/>
        <v>0.42000000000000004</v>
      </c>
      <c r="G17" s="6">
        <f>PT!F17</f>
        <v>2.6666666666666665</v>
      </c>
      <c r="H17" s="21">
        <f t="shared" si="1"/>
        <v>151.98000000000002</v>
      </c>
      <c r="I17" s="14">
        <f t="shared" si="2"/>
        <v>5.0400000000000009</v>
      </c>
      <c r="J17">
        <f t="shared" si="3"/>
        <v>123</v>
      </c>
      <c r="K17" s="33">
        <v>6</v>
      </c>
    </row>
    <row r="18" spans="1:11" ht="15" customHeight="1" x14ac:dyDescent="0.3">
      <c r="A18" t="str">
        <f>PT!A18</f>
        <v>FLA-48RS</v>
      </c>
      <c r="B18" s="5">
        <f>PT!B18</f>
        <v>7.0000000000000007E-2</v>
      </c>
      <c r="C18" s="3">
        <f>PT!C18</f>
        <v>4.5</v>
      </c>
      <c r="D18" s="3">
        <f>PT!D18</f>
        <v>14.49</v>
      </c>
      <c r="E18" s="6">
        <f>PT!E18</f>
        <v>18</v>
      </c>
      <c r="F18" s="19">
        <f t="shared" si="0"/>
        <v>1.2600000000000002</v>
      </c>
      <c r="G18" s="6">
        <f>PT!F18</f>
        <v>13.666666666666666</v>
      </c>
      <c r="H18" s="21">
        <f t="shared" si="1"/>
        <v>194.94</v>
      </c>
      <c r="I18" s="14">
        <f t="shared" si="2"/>
        <v>15.120000000000001</v>
      </c>
      <c r="J18">
        <f t="shared" si="3"/>
        <v>81</v>
      </c>
      <c r="K18" s="33">
        <v>18</v>
      </c>
    </row>
    <row r="19" spans="1:11" ht="15" customHeight="1" x14ac:dyDescent="0.3">
      <c r="A19" t="str">
        <f>PT!A19</f>
        <v>FOX-51NG</v>
      </c>
      <c r="B19" s="5">
        <f>PT!B19</f>
        <v>0.12</v>
      </c>
      <c r="C19" s="3">
        <f>PT!C19</f>
        <v>6.5</v>
      </c>
      <c r="D19" s="3">
        <f>PT!D19</f>
        <v>17.989999999999998</v>
      </c>
      <c r="E19" s="6">
        <f>PT!E19</f>
        <v>8</v>
      </c>
      <c r="F19" s="19">
        <f t="shared" si="0"/>
        <v>0.96</v>
      </c>
      <c r="G19" s="6">
        <f>PT!F19</f>
        <v>7</v>
      </c>
      <c r="H19" s="21">
        <f t="shared" si="1"/>
        <v>103.43999999999998</v>
      </c>
      <c r="I19" s="14">
        <f t="shared" si="2"/>
        <v>11.52</v>
      </c>
      <c r="J19">
        <f t="shared" si="3"/>
        <v>52</v>
      </c>
      <c r="K19" s="33">
        <v>8</v>
      </c>
    </row>
    <row r="20" spans="1:11" ht="15" customHeight="1" x14ac:dyDescent="0.3">
      <c r="A20" t="str">
        <f>PT!A20</f>
        <v>FUN-51NG</v>
      </c>
      <c r="B20" s="5">
        <f>PT!B20</f>
        <v>0.12</v>
      </c>
      <c r="C20" s="3">
        <f>PT!C20</f>
        <v>6.5</v>
      </c>
      <c r="D20" s="3">
        <f>PT!D20</f>
        <v>17.989999999999998</v>
      </c>
      <c r="E20" s="6">
        <f>PT!E20</f>
        <v>25</v>
      </c>
      <c r="F20" s="19">
        <f t="shared" si="0"/>
        <v>3</v>
      </c>
      <c r="G20" s="6">
        <f>PT!F20</f>
        <v>9</v>
      </c>
      <c r="H20" s="21">
        <f t="shared" si="1"/>
        <v>323.24999999999994</v>
      </c>
      <c r="I20" s="14">
        <f t="shared" si="2"/>
        <v>36</v>
      </c>
      <c r="J20">
        <f t="shared" si="3"/>
        <v>162.5</v>
      </c>
      <c r="K20" s="33">
        <v>25</v>
      </c>
    </row>
    <row r="21" spans="1:11" ht="15" customHeight="1" x14ac:dyDescent="0.3">
      <c r="A21" t="str">
        <f>PT!A21</f>
        <v>GO -58NG</v>
      </c>
      <c r="B21" s="5">
        <f>PT!B21</f>
        <v>0.17</v>
      </c>
      <c r="C21" s="3">
        <f>PT!C21</f>
        <v>10.5</v>
      </c>
      <c r="D21" s="3">
        <f>PT!D21</f>
        <v>24.99</v>
      </c>
      <c r="E21" s="6">
        <f>PT!E21</f>
        <v>4</v>
      </c>
      <c r="F21" s="19">
        <f t="shared" si="0"/>
        <v>0</v>
      </c>
      <c r="G21" s="6">
        <f>PT!F21</f>
        <v>1.3333333333333333</v>
      </c>
      <c r="H21" s="21">
        <f t="shared" si="1"/>
        <v>0</v>
      </c>
      <c r="I21" s="14">
        <f t="shared" si="2"/>
        <v>0</v>
      </c>
      <c r="J21">
        <f t="shared" si="3"/>
        <v>0</v>
      </c>
      <c r="K21" s="33">
        <v>0</v>
      </c>
    </row>
    <row r="22" spans="1:11" ht="15" customHeight="1" x14ac:dyDescent="0.3">
      <c r="A22" t="str">
        <f>PT!A22</f>
        <v>GOT-58NG</v>
      </c>
      <c r="B22" s="5">
        <f>PT!B22</f>
        <v>0.17</v>
      </c>
      <c r="C22" s="3">
        <f>PT!C22</f>
        <v>10.5</v>
      </c>
      <c r="D22" s="3">
        <f>PT!D22</f>
        <v>24.99</v>
      </c>
      <c r="E22" s="6">
        <f>PT!E22</f>
        <v>5</v>
      </c>
      <c r="F22" s="19">
        <f t="shared" si="0"/>
        <v>0</v>
      </c>
      <c r="G22" s="6">
        <f>PT!F22</f>
        <v>2.6666666666666665</v>
      </c>
      <c r="H22" s="21">
        <f t="shared" si="1"/>
        <v>0</v>
      </c>
      <c r="I22" s="14">
        <f t="shared" si="2"/>
        <v>0</v>
      </c>
      <c r="J22">
        <f t="shared" si="3"/>
        <v>0</v>
      </c>
      <c r="K22" s="33">
        <v>0</v>
      </c>
    </row>
    <row r="23" spans="1:11" ht="15" customHeight="1" x14ac:dyDescent="0.3">
      <c r="A23" t="str">
        <f>PT!A23</f>
        <v>HAP-48NG</v>
      </c>
      <c r="B23" s="5">
        <f>PT!B23</f>
        <v>0.17</v>
      </c>
      <c r="C23" s="3">
        <f>PT!C23</f>
        <v>4.5</v>
      </c>
      <c r="D23" s="3">
        <f>PT!D23</f>
        <v>14.49</v>
      </c>
      <c r="E23" s="6">
        <f>PT!E23</f>
        <v>1</v>
      </c>
      <c r="F23" s="19">
        <f t="shared" si="0"/>
        <v>0.17</v>
      </c>
      <c r="G23" s="6">
        <f>PT!F23</f>
        <v>0.33333333333333331</v>
      </c>
      <c r="H23" s="21">
        <f t="shared" si="1"/>
        <v>12.030000000000001</v>
      </c>
      <c r="I23" s="14">
        <f t="shared" si="2"/>
        <v>2.04</v>
      </c>
      <c r="J23">
        <f t="shared" si="3"/>
        <v>4.5</v>
      </c>
      <c r="K23" s="33">
        <v>1</v>
      </c>
    </row>
    <row r="24" spans="1:11" ht="15" customHeight="1" x14ac:dyDescent="0.3">
      <c r="A24" t="str">
        <f>PT!A24</f>
        <v>HIG-51ED</v>
      </c>
      <c r="B24" s="5">
        <f>PT!B24</f>
        <v>7.0000000000000007E-2</v>
      </c>
      <c r="C24" s="3">
        <f>PT!C24</f>
        <v>6.5</v>
      </c>
      <c r="D24" s="3">
        <f>PT!D24</f>
        <v>17.989999999999998</v>
      </c>
      <c r="E24" s="6">
        <f>PT!E24</f>
        <v>2</v>
      </c>
      <c r="F24" s="19">
        <f t="shared" si="0"/>
        <v>0.14000000000000001</v>
      </c>
      <c r="G24" s="6">
        <f>PT!F24</f>
        <v>0.66666666666666663</v>
      </c>
      <c r="H24" s="21">
        <f t="shared" si="1"/>
        <v>24.659999999999997</v>
      </c>
      <c r="I24" s="14">
        <f t="shared" si="2"/>
        <v>1.6800000000000002</v>
      </c>
      <c r="J24">
        <f t="shared" si="3"/>
        <v>13</v>
      </c>
      <c r="K24" s="33">
        <v>2</v>
      </c>
    </row>
    <row r="25" spans="1:11" ht="15" customHeight="1" x14ac:dyDescent="0.3">
      <c r="A25" t="str">
        <f>PT!A25</f>
        <v>INQ-58NG</v>
      </c>
      <c r="B25" s="5">
        <f>PT!B25</f>
        <v>7.0000000000000007E-2</v>
      </c>
      <c r="C25" s="3">
        <f>PT!C25</f>
        <v>10.5</v>
      </c>
      <c r="D25" s="3">
        <f>PT!D25</f>
        <v>24.99</v>
      </c>
      <c r="E25" s="6">
        <f>PT!E25</f>
        <v>6</v>
      </c>
      <c r="F25" s="19">
        <f t="shared" si="0"/>
        <v>0.42000000000000004</v>
      </c>
      <c r="G25" s="6">
        <f>PT!F25</f>
        <v>3</v>
      </c>
      <c r="H25" s="21">
        <f t="shared" si="1"/>
        <v>91.97999999999999</v>
      </c>
      <c r="I25" s="14">
        <f t="shared" si="2"/>
        <v>5.0400000000000009</v>
      </c>
      <c r="J25">
        <f t="shared" si="3"/>
        <v>63</v>
      </c>
      <c r="K25" s="33">
        <v>6</v>
      </c>
    </row>
    <row r="26" spans="1:11" ht="15" customHeight="1" x14ac:dyDescent="0.3">
      <c r="A26" t="str">
        <f>PT!A26</f>
        <v>INS-51NG</v>
      </c>
      <c r="B26" s="5">
        <f>PT!B26</f>
        <v>0.12</v>
      </c>
      <c r="C26" s="3">
        <f>PT!C26</f>
        <v>6.5</v>
      </c>
      <c r="D26" s="3">
        <f>PT!D26</f>
        <v>17.989999999999998</v>
      </c>
      <c r="E26" s="6">
        <f>PT!E26</f>
        <v>2</v>
      </c>
      <c r="F26" s="19">
        <f t="shared" si="0"/>
        <v>0.24</v>
      </c>
      <c r="G26" s="6">
        <f>PT!F26</f>
        <v>1</v>
      </c>
      <c r="H26" s="21">
        <f t="shared" si="1"/>
        <v>25.859999999999996</v>
      </c>
      <c r="I26" s="14">
        <f t="shared" si="2"/>
        <v>2.88</v>
      </c>
      <c r="J26">
        <f t="shared" si="3"/>
        <v>13</v>
      </c>
      <c r="K26" s="33">
        <v>2</v>
      </c>
    </row>
    <row r="27" spans="1:11" ht="15" customHeight="1" x14ac:dyDescent="0.3">
      <c r="A27" t="str">
        <f>PT!A27</f>
        <v xml:space="preserve">INT-78G </v>
      </c>
      <c r="B27" s="5">
        <f>PT!B27</f>
        <v>0.12</v>
      </c>
      <c r="C27" s="3">
        <f>PT!C27</f>
        <v>20.5</v>
      </c>
      <c r="D27" s="3">
        <f>PT!D27</f>
        <v>44.99</v>
      </c>
      <c r="E27" s="6">
        <f>PT!E27</f>
        <v>6</v>
      </c>
      <c r="F27" s="19">
        <f t="shared" si="0"/>
        <v>0.72</v>
      </c>
      <c r="G27" s="6">
        <f>PT!F27</f>
        <v>5</v>
      </c>
      <c r="H27" s="21">
        <f t="shared" si="1"/>
        <v>155.58000000000001</v>
      </c>
      <c r="I27" s="14">
        <f t="shared" si="2"/>
        <v>8.64</v>
      </c>
      <c r="J27">
        <f t="shared" si="3"/>
        <v>123</v>
      </c>
      <c r="K27" s="33">
        <v>6</v>
      </c>
    </row>
    <row r="28" spans="1:11" ht="15" customHeight="1" x14ac:dyDescent="0.3">
      <c r="A28" t="str">
        <f>PT!A28</f>
        <v>INV-51NG</v>
      </c>
      <c r="B28" s="5">
        <f>PT!B28</f>
        <v>0.12</v>
      </c>
      <c r="C28" s="3">
        <f>PT!C28</f>
        <v>6.5</v>
      </c>
      <c r="D28" s="3">
        <f>PT!D28</f>
        <v>17.989999999999998</v>
      </c>
      <c r="E28" s="6">
        <f>PT!E28</f>
        <v>13</v>
      </c>
      <c r="F28" s="19">
        <f t="shared" si="0"/>
        <v>1.56</v>
      </c>
      <c r="G28" s="6">
        <f>PT!F28</f>
        <v>11.666666666666666</v>
      </c>
      <c r="H28" s="21">
        <f t="shared" si="1"/>
        <v>168.08999999999997</v>
      </c>
      <c r="I28" s="14">
        <f t="shared" si="2"/>
        <v>18.72</v>
      </c>
      <c r="J28">
        <f t="shared" si="3"/>
        <v>84.5</v>
      </c>
      <c r="K28" s="33">
        <v>13</v>
      </c>
    </row>
    <row r="29" spans="1:11" ht="15" customHeight="1" x14ac:dyDescent="0.3">
      <c r="A29" t="str">
        <f>PT!A29</f>
        <v>ITS-58NG</v>
      </c>
      <c r="B29" s="5">
        <f>PT!B29</f>
        <v>0.12</v>
      </c>
      <c r="C29" s="3">
        <f>PT!C29</f>
        <v>10.5</v>
      </c>
      <c r="D29" s="3">
        <f>PT!D29</f>
        <v>24.99</v>
      </c>
      <c r="E29" s="6">
        <f>PT!E29</f>
        <v>5</v>
      </c>
      <c r="F29" s="19">
        <f t="shared" si="0"/>
        <v>0.6</v>
      </c>
      <c r="G29" s="6">
        <f>PT!F29</f>
        <v>4.333333333333333</v>
      </c>
      <c r="H29" s="21">
        <f t="shared" si="1"/>
        <v>79.649999999999991</v>
      </c>
      <c r="I29" s="14">
        <f t="shared" si="2"/>
        <v>7.1999999999999993</v>
      </c>
      <c r="J29">
        <f t="shared" si="3"/>
        <v>52.5</v>
      </c>
      <c r="K29" s="33">
        <v>5</v>
      </c>
    </row>
    <row r="30" spans="1:11" ht="15" customHeight="1" x14ac:dyDescent="0.3">
      <c r="A30" t="str">
        <f>PT!A30</f>
        <v xml:space="preserve">KHA-47G </v>
      </c>
      <c r="B30" s="5">
        <f>PT!B30</f>
        <v>0.12</v>
      </c>
      <c r="C30" s="3">
        <f>PT!C30</f>
        <v>3.5</v>
      </c>
      <c r="D30" s="3">
        <f>PT!D30</f>
        <v>13.49</v>
      </c>
      <c r="E30" s="6">
        <f>PT!E30</f>
        <v>12</v>
      </c>
      <c r="F30" s="19">
        <f t="shared" si="0"/>
        <v>1.44</v>
      </c>
      <c r="G30" s="6">
        <f>PT!F30</f>
        <v>5</v>
      </c>
      <c r="H30" s="21">
        <f t="shared" si="1"/>
        <v>137.16</v>
      </c>
      <c r="I30" s="14">
        <f t="shared" si="2"/>
        <v>17.28</v>
      </c>
      <c r="J30">
        <f t="shared" si="3"/>
        <v>42</v>
      </c>
      <c r="K30" s="33">
        <v>12</v>
      </c>
    </row>
    <row r="31" spans="1:11" ht="15" customHeight="1" x14ac:dyDescent="0.3">
      <c r="A31" t="str">
        <f>PT!A31</f>
        <v>LAR-48NG</v>
      </c>
      <c r="B31" s="5">
        <f>PT!B31</f>
        <v>7.0000000000000007E-2</v>
      </c>
      <c r="C31" s="3">
        <f>PT!C31</f>
        <v>4.5</v>
      </c>
      <c r="D31" s="3">
        <f>PT!D31</f>
        <v>14.49</v>
      </c>
      <c r="E31" s="6">
        <f>PT!E31</f>
        <v>3</v>
      </c>
      <c r="F31" s="19">
        <f t="shared" si="0"/>
        <v>0.21000000000000002</v>
      </c>
      <c r="G31" s="6">
        <f>PT!F31</f>
        <v>1.3333333333333333</v>
      </c>
      <c r="H31" s="21">
        <f t="shared" si="1"/>
        <v>32.49</v>
      </c>
      <c r="I31" s="14">
        <f t="shared" si="2"/>
        <v>2.5200000000000005</v>
      </c>
      <c r="J31">
        <f t="shared" si="3"/>
        <v>13.5</v>
      </c>
      <c r="K31" s="33">
        <v>3</v>
      </c>
    </row>
    <row r="32" spans="1:11" ht="15" customHeight="1" x14ac:dyDescent="0.3">
      <c r="A32" t="str">
        <f>PT!A32</f>
        <v>LIV-51NG</v>
      </c>
      <c r="B32" s="5">
        <f>PT!B32</f>
        <v>0.17</v>
      </c>
      <c r="C32" s="3">
        <f>PT!C32</f>
        <v>6.5</v>
      </c>
      <c r="D32" s="3">
        <f>PT!D32</f>
        <v>17.989999999999998</v>
      </c>
      <c r="E32" s="6">
        <f>PT!E32</f>
        <v>18</v>
      </c>
      <c r="F32" s="19">
        <f t="shared" si="0"/>
        <v>0</v>
      </c>
      <c r="G32" s="6">
        <f>PT!F32</f>
        <v>11.666666666666666</v>
      </c>
      <c r="H32" s="21">
        <f t="shared" si="1"/>
        <v>0</v>
      </c>
      <c r="I32" s="14">
        <f t="shared" si="2"/>
        <v>0</v>
      </c>
      <c r="J32">
        <f t="shared" si="3"/>
        <v>0</v>
      </c>
      <c r="K32" s="33">
        <v>0</v>
      </c>
    </row>
    <row r="33" spans="1:11" ht="15" customHeight="1" x14ac:dyDescent="0.3">
      <c r="A33" t="str">
        <f>PT!A33</f>
        <v>NO -48NG</v>
      </c>
      <c r="B33" s="5">
        <f>PT!B33</f>
        <v>0.17</v>
      </c>
      <c r="C33" s="3">
        <f>PT!C33</f>
        <v>4.5</v>
      </c>
      <c r="D33" s="3">
        <f>PT!D33</f>
        <v>14.49</v>
      </c>
      <c r="E33" s="6">
        <f>PT!E33</f>
        <v>1</v>
      </c>
      <c r="F33" s="19">
        <f t="shared" si="0"/>
        <v>0.17</v>
      </c>
      <c r="G33" s="6">
        <f>PT!F33</f>
        <v>0.33333333333333331</v>
      </c>
      <c r="H33" s="21">
        <f t="shared" si="1"/>
        <v>12.030000000000001</v>
      </c>
      <c r="I33" s="14">
        <f t="shared" si="2"/>
        <v>2.04</v>
      </c>
      <c r="J33">
        <f t="shared" si="3"/>
        <v>4.5</v>
      </c>
      <c r="K33" s="33">
        <v>1</v>
      </c>
    </row>
    <row r="34" spans="1:11" ht="15" customHeight="1" x14ac:dyDescent="0.3">
      <c r="A34" t="str">
        <f>PT!A34</f>
        <v>NON-51NG</v>
      </c>
      <c r="B34" s="5">
        <f>PT!B34</f>
        <v>0.12</v>
      </c>
      <c r="C34" s="3">
        <f>PT!C34</f>
        <v>6.5</v>
      </c>
      <c r="D34" s="3">
        <f>PT!D34</f>
        <v>17.989999999999998</v>
      </c>
      <c r="E34" s="6">
        <f>PT!E34</f>
        <v>7</v>
      </c>
      <c r="F34" s="19">
        <f t="shared" si="0"/>
        <v>0.84</v>
      </c>
      <c r="G34" s="6">
        <f>PT!F34</f>
        <v>4.5</v>
      </c>
      <c r="H34" s="21">
        <f t="shared" si="1"/>
        <v>90.509999999999991</v>
      </c>
      <c r="I34" s="14">
        <f t="shared" si="2"/>
        <v>10.08</v>
      </c>
      <c r="J34">
        <f t="shared" si="3"/>
        <v>45.5</v>
      </c>
      <c r="K34" s="33">
        <v>7</v>
      </c>
    </row>
    <row r="35" spans="1:11" ht="15" customHeight="1" x14ac:dyDescent="0.3">
      <c r="A35" t="str">
        <f>PT!A35</f>
        <v>NOT-58NG</v>
      </c>
      <c r="B35" s="5">
        <f>PT!B35</f>
        <v>0.12</v>
      </c>
      <c r="C35" s="3">
        <f>PT!C35</f>
        <v>10.5</v>
      </c>
      <c r="D35" s="3">
        <f>PT!D35</f>
        <v>24.99</v>
      </c>
      <c r="E35" s="6">
        <f>PT!E35</f>
        <v>3</v>
      </c>
      <c r="F35" s="19">
        <f t="shared" si="0"/>
        <v>0.36</v>
      </c>
      <c r="G35" s="6">
        <f>PT!F35</f>
        <v>1.6666666666666667</v>
      </c>
      <c r="H35" s="21">
        <f t="shared" si="1"/>
        <v>47.789999999999992</v>
      </c>
      <c r="I35" s="14">
        <f t="shared" si="2"/>
        <v>4.32</v>
      </c>
      <c r="J35">
        <f t="shared" si="3"/>
        <v>31.5</v>
      </c>
      <c r="K35" s="33">
        <v>3</v>
      </c>
    </row>
    <row r="36" spans="1:11" ht="15" customHeight="1" x14ac:dyDescent="0.3">
      <c r="A36" t="str">
        <f>PT!A36</f>
        <v>NUT-47NG</v>
      </c>
      <c r="B36" s="5">
        <f>PT!B36</f>
        <v>7.0000000000000007E-2</v>
      </c>
      <c r="C36" s="3">
        <f>PT!C36</f>
        <v>3.5</v>
      </c>
      <c r="D36" s="3">
        <f>PT!D36</f>
        <v>13.49</v>
      </c>
      <c r="E36" s="6">
        <f>PT!E36</f>
        <v>1</v>
      </c>
      <c r="F36" s="19">
        <f t="shared" si="0"/>
        <v>7.0000000000000007E-2</v>
      </c>
      <c r="G36" s="6">
        <f>PT!F36</f>
        <v>0.66666666666666663</v>
      </c>
      <c r="H36" s="21">
        <f t="shared" si="1"/>
        <v>10.83</v>
      </c>
      <c r="I36" s="14">
        <f t="shared" si="2"/>
        <v>0.84000000000000008</v>
      </c>
      <c r="J36">
        <f t="shared" si="3"/>
        <v>3.5</v>
      </c>
      <c r="K36" s="33">
        <v>1</v>
      </c>
    </row>
    <row r="37" spans="1:11" ht="15" customHeight="1" x14ac:dyDescent="0.3">
      <c r="A37" t="str">
        <f>PT!A37</f>
        <v>OCT-51NG</v>
      </c>
      <c r="B37" s="5">
        <f>PT!B37</f>
        <v>7.0000000000000007E-2</v>
      </c>
      <c r="C37" s="3">
        <f>PT!C37</f>
        <v>6.5</v>
      </c>
      <c r="D37" s="3">
        <f>PT!D37</f>
        <v>17.989999999999998</v>
      </c>
      <c r="E37" s="6">
        <f>PT!E37</f>
        <v>0</v>
      </c>
      <c r="F37" s="19">
        <f t="shared" si="0"/>
        <v>0</v>
      </c>
      <c r="G37" s="6">
        <f>PT!F37</f>
        <v>0</v>
      </c>
      <c r="H37" s="21">
        <f t="shared" si="1"/>
        <v>0</v>
      </c>
      <c r="I37" s="14">
        <f t="shared" si="2"/>
        <v>0</v>
      </c>
      <c r="J37">
        <f t="shared" si="3"/>
        <v>0</v>
      </c>
      <c r="K37" s="33">
        <v>0</v>
      </c>
    </row>
    <row r="38" spans="1:11" ht="15" customHeight="1" x14ac:dyDescent="0.3">
      <c r="A38" t="str">
        <f>PT!A38</f>
        <v>ON -58NG</v>
      </c>
      <c r="B38" s="5">
        <f>PT!B38</f>
        <v>9.5000000000000015E-2</v>
      </c>
      <c r="C38" s="3">
        <f>PT!C38</f>
        <v>10.5</v>
      </c>
      <c r="D38" s="3">
        <f>PT!D38</f>
        <v>24.99</v>
      </c>
      <c r="E38" s="6">
        <f>PT!E38</f>
        <v>7</v>
      </c>
      <c r="F38" s="19">
        <f t="shared" si="0"/>
        <v>0.66500000000000015</v>
      </c>
      <c r="G38" s="6">
        <f>PT!F38</f>
        <v>3</v>
      </c>
      <c r="H38" s="21">
        <f t="shared" si="1"/>
        <v>109.41</v>
      </c>
      <c r="I38" s="14">
        <f t="shared" si="2"/>
        <v>7.98</v>
      </c>
      <c r="J38">
        <f t="shared" si="3"/>
        <v>73.5</v>
      </c>
      <c r="K38" s="33">
        <v>7</v>
      </c>
    </row>
    <row r="39" spans="1:11" ht="15" customHeight="1" x14ac:dyDescent="0.3">
      <c r="A39" t="str">
        <f>PT!A39</f>
        <v>PEA-48NG</v>
      </c>
      <c r="B39" s="5">
        <f>PT!B39</f>
        <v>0.12</v>
      </c>
      <c r="C39" s="3">
        <f>PT!C39</f>
        <v>4.5</v>
      </c>
      <c r="D39" s="3">
        <f>PT!D39</f>
        <v>14.49</v>
      </c>
      <c r="E39" s="6">
        <f>PT!E39</f>
        <v>4</v>
      </c>
      <c r="F39" s="19">
        <f t="shared" si="0"/>
        <v>0.48</v>
      </c>
      <c r="G39" s="6">
        <f>PT!F39</f>
        <v>1.6666666666666667</v>
      </c>
      <c r="H39" s="21">
        <f t="shared" si="1"/>
        <v>45.72</v>
      </c>
      <c r="I39" s="14">
        <f t="shared" si="2"/>
        <v>5.76</v>
      </c>
      <c r="J39">
        <f t="shared" si="3"/>
        <v>18</v>
      </c>
      <c r="K39" s="33">
        <v>4</v>
      </c>
    </row>
    <row r="40" spans="1:11" ht="15" customHeight="1" x14ac:dyDescent="0.3">
      <c r="A40" t="str">
        <f>PT!A40</f>
        <v>PEA-51NG</v>
      </c>
      <c r="B40" s="5">
        <f>PT!B40</f>
        <v>0.12</v>
      </c>
      <c r="C40" s="3">
        <f>PT!C40</f>
        <v>6.5</v>
      </c>
      <c r="D40" s="3">
        <f>PT!D40</f>
        <v>17.989999999999998</v>
      </c>
      <c r="E40" s="6">
        <f>PT!E40</f>
        <v>8</v>
      </c>
      <c r="F40" s="19">
        <f t="shared" si="0"/>
        <v>0.96</v>
      </c>
      <c r="G40" s="6">
        <f>PT!F40</f>
        <v>5.333333333333333</v>
      </c>
      <c r="H40" s="21">
        <f t="shared" si="1"/>
        <v>103.43999999999998</v>
      </c>
      <c r="I40" s="14">
        <f t="shared" si="2"/>
        <v>11.52</v>
      </c>
      <c r="J40">
        <f t="shared" si="3"/>
        <v>52</v>
      </c>
      <c r="K40" s="33">
        <v>8</v>
      </c>
    </row>
    <row r="41" spans="1:11" ht="15" customHeight="1" x14ac:dyDescent="0.3">
      <c r="A41" t="str">
        <f>PT!A41</f>
        <v>PEC-47NG</v>
      </c>
      <c r="B41" s="5">
        <f>PT!B41</f>
        <v>0.17</v>
      </c>
      <c r="C41" s="3">
        <f>PT!C41</f>
        <v>3.5</v>
      </c>
      <c r="D41" s="3">
        <f>PT!D41</f>
        <v>13.49</v>
      </c>
      <c r="E41" s="6">
        <f>PT!E41</f>
        <v>1</v>
      </c>
      <c r="F41" s="19">
        <f t="shared" si="0"/>
        <v>0.17</v>
      </c>
      <c r="G41" s="6">
        <f>PT!F41</f>
        <v>0.33333333333333331</v>
      </c>
      <c r="H41" s="21">
        <f t="shared" si="1"/>
        <v>12.030000000000001</v>
      </c>
      <c r="I41" s="14">
        <f t="shared" si="2"/>
        <v>2.04</v>
      </c>
      <c r="J41">
        <f t="shared" si="3"/>
        <v>3.5</v>
      </c>
      <c r="K41" s="33">
        <v>1</v>
      </c>
    </row>
    <row r="42" spans="1:11" ht="15" customHeight="1" x14ac:dyDescent="0.3">
      <c r="A42" t="str">
        <f>PT!A42</f>
        <v>PER-51NG</v>
      </c>
      <c r="B42" s="5">
        <f>PT!B42</f>
        <v>0.17</v>
      </c>
      <c r="C42" s="3">
        <f>PT!C42</f>
        <v>6.5</v>
      </c>
      <c r="D42" s="3">
        <f>PT!D42</f>
        <v>17.989999999999998</v>
      </c>
      <c r="E42" s="6">
        <f>PT!E42</f>
        <v>5</v>
      </c>
      <c r="F42" s="19">
        <f t="shared" si="0"/>
        <v>0.21917744916818885</v>
      </c>
      <c r="G42" s="6">
        <f>PT!F42</f>
        <v>3</v>
      </c>
      <c r="H42" s="21">
        <f t="shared" si="1"/>
        <v>17.443946395562321</v>
      </c>
      <c r="I42" s="14">
        <f t="shared" si="2"/>
        <v>2.6301293900182658</v>
      </c>
      <c r="J42">
        <f t="shared" si="3"/>
        <v>8.3803142329013376</v>
      </c>
      <c r="K42" s="33">
        <v>1.2892791127540519</v>
      </c>
    </row>
    <row r="43" spans="1:11" ht="15" customHeight="1" x14ac:dyDescent="0.3">
      <c r="A43" t="str">
        <f>PT!A43</f>
        <v>PRE-78NG</v>
      </c>
      <c r="B43" s="5">
        <f>PT!B43</f>
        <v>7.0000000000000007E-2</v>
      </c>
      <c r="C43" s="3">
        <f>PT!C43</f>
        <v>20.5</v>
      </c>
      <c r="D43" s="3">
        <f>PT!D43</f>
        <v>44.99</v>
      </c>
      <c r="E43" s="6">
        <f>PT!E43</f>
        <v>7</v>
      </c>
      <c r="F43" s="19">
        <f t="shared" si="0"/>
        <v>0.49000000000000005</v>
      </c>
      <c r="G43" s="6">
        <f>PT!F43</f>
        <v>6.333333333333333</v>
      </c>
      <c r="H43" s="21">
        <f t="shared" si="1"/>
        <v>177.31</v>
      </c>
      <c r="I43" s="14">
        <f t="shared" si="2"/>
        <v>5.8800000000000008</v>
      </c>
      <c r="J43">
        <f t="shared" si="3"/>
        <v>143.5</v>
      </c>
      <c r="K43" s="33">
        <v>7</v>
      </c>
    </row>
    <row r="44" spans="1:11" ht="15" customHeight="1" x14ac:dyDescent="0.3">
      <c r="A44" t="str">
        <f>PT!A44</f>
        <v>REF-51NG</v>
      </c>
      <c r="B44" s="5">
        <f>PT!B44</f>
        <v>7.0000000000000007E-2</v>
      </c>
      <c r="C44" s="3">
        <f>PT!C44</f>
        <v>6.5</v>
      </c>
      <c r="D44" s="3">
        <f>PT!D44</f>
        <v>17.989999999999998</v>
      </c>
      <c r="E44" s="6">
        <f>PT!E44</f>
        <v>3</v>
      </c>
      <c r="F44" s="19">
        <f t="shared" si="0"/>
        <v>0.21000000000000002</v>
      </c>
      <c r="G44" s="6">
        <f>PT!F44</f>
        <v>2.3333333333333335</v>
      </c>
      <c r="H44" s="21">
        <f t="shared" si="1"/>
        <v>36.989999999999995</v>
      </c>
      <c r="I44" s="14">
        <f t="shared" si="2"/>
        <v>2.5200000000000005</v>
      </c>
      <c r="J44">
        <f t="shared" si="3"/>
        <v>19.5</v>
      </c>
      <c r="K44" s="33">
        <v>3</v>
      </c>
    </row>
    <row r="45" spans="1:11" ht="15" customHeight="1" x14ac:dyDescent="0.3">
      <c r="A45" t="str">
        <f>PT!A45</f>
        <v>RES-51NG</v>
      </c>
      <c r="B45" s="5">
        <f>PT!B45</f>
        <v>7.0000000000000007E-2</v>
      </c>
      <c r="C45" s="3">
        <f>PT!C45</f>
        <v>6.5</v>
      </c>
      <c r="D45" s="3">
        <f>PT!D45</f>
        <v>17.989999999999998</v>
      </c>
      <c r="E45" s="6">
        <f>PT!E45</f>
        <v>11</v>
      </c>
      <c r="F45" s="19">
        <f t="shared" si="0"/>
        <v>0.77</v>
      </c>
      <c r="G45" s="6">
        <f>PT!F45</f>
        <v>6.666666666666667</v>
      </c>
      <c r="H45" s="21">
        <f t="shared" si="1"/>
        <v>135.63</v>
      </c>
      <c r="I45" s="14">
        <f t="shared" si="2"/>
        <v>9.24</v>
      </c>
      <c r="J45">
        <f t="shared" si="3"/>
        <v>71.5</v>
      </c>
      <c r="K45" s="33">
        <v>11</v>
      </c>
    </row>
    <row r="46" spans="1:11" ht="15" customHeight="1" x14ac:dyDescent="0.3">
      <c r="A46" t="str">
        <f>PT!A46</f>
        <v>ROY-51NG</v>
      </c>
      <c r="B46" s="5">
        <f>PT!B46</f>
        <v>0.12</v>
      </c>
      <c r="C46" s="3">
        <f>PT!C46</f>
        <v>6.5</v>
      </c>
      <c r="D46" s="3">
        <f>PT!D46</f>
        <v>17.989999999999998</v>
      </c>
      <c r="E46" s="6">
        <f>PT!E46</f>
        <v>1</v>
      </c>
      <c r="F46" s="19">
        <f t="shared" si="0"/>
        <v>0.12</v>
      </c>
      <c r="G46" s="6">
        <f>PT!F46</f>
        <v>0.33333333333333331</v>
      </c>
      <c r="H46" s="21">
        <f t="shared" si="1"/>
        <v>12.929999999999998</v>
      </c>
      <c r="I46" s="14">
        <f t="shared" si="2"/>
        <v>1.44</v>
      </c>
      <c r="J46">
        <f t="shared" si="3"/>
        <v>6.5</v>
      </c>
      <c r="K46" s="33">
        <v>1</v>
      </c>
    </row>
    <row r="47" spans="1:11" ht="15" customHeight="1" x14ac:dyDescent="0.3">
      <c r="A47" t="str">
        <f>PT!A47</f>
        <v>SIE-47NG</v>
      </c>
      <c r="B47" s="5">
        <f>PT!B47</f>
        <v>0.12</v>
      </c>
      <c r="C47" s="3">
        <f>PT!C47</f>
        <v>3.5</v>
      </c>
      <c r="D47" s="3">
        <f>PT!D47</f>
        <v>13.49</v>
      </c>
      <c r="E47" s="6">
        <f>PT!E47</f>
        <v>5</v>
      </c>
      <c r="F47" s="19">
        <f t="shared" si="0"/>
        <v>0.6</v>
      </c>
      <c r="G47" s="6">
        <f>PT!F47</f>
        <v>1.8333333333333333</v>
      </c>
      <c r="H47" s="21">
        <f t="shared" si="1"/>
        <v>57.15</v>
      </c>
      <c r="I47" s="14">
        <f t="shared" si="2"/>
        <v>7.1999999999999993</v>
      </c>
      <c r="J47">
        <f t="shared" si="3"/>
        <v>17.5</v>
      </c>
      <c r="K47" s="33">
        <v>5</v>
      </c>
    </row>
    <row r="48" spans="1:11" ht="15" customHeight="1" x14ac:dyDescent="0.3">
      <c r="A48" s="10" t="str">
        <f>PT!A48</f>
        <v>Grand Total</v>
      </c>
      <c r="B48" s="11"/>
      <c r="C48" s="11"/>
      <c r="D48" s="11"/>
      <c r="E48" s="12"/>
      <c r="F48" s="35">
        <f>SUM(F2:F47)</f>
        <v>39.999999999999993</v>
      </c>
      <c r="G48" s="9"/>
      <c r="H48" s="15">
        <f>SUM(H2:H47)</f>
        <v>5332.414602587799</v>
      </c>
      <c r="I48" s="14">
        <f>SUM(I2:I47)</f>
        <v>479.99999999999983</v>
      </c>
      <c r="J48" s="14">
        <f>SUM(J2:J47)</f>
        <v>2999.9999999999995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3F6-2301-4972-A735-7E6354FE0F73}">
  <dimension ref="A1:G118"/>
  <sheetViews>
    <sheetView showGridLines="0" topLeftCell="A13" workbookViewId="0"/>
  </sheetViews>
  <sheetFormatPr defaultRowHeight="14.4" x14ac:dyDescent="0.3"/>
  <cols>
    <col min="1" max="1" width="2.33203125" customWidth="1"/>
    <col min="2" max="2" width="6" bestFit="1" customWidth="1"/>
    <col min="3" max="3" width="47.44140625" bestFit="1" customWidth="1"/>
    <col min="4" max="4" width="12.6640625" bestFit="1" customWidth="1"/>
    <col min="5" max="5" width="13.109375" bestFit="1" customWidth="1"/>
    <col min="6" max="6" width="10.44140625" bestFit="1" customWidth="1"/>
    <col min="7" max="7" width="12" bestFit="1" customWidth="1"/>
  </cols>
  <sheetData>
    <row r="1" spans="1:5" x14ac:dyDescent="0.3">
      <c r="A1" s="24" t="s">
        <v>77</v>
      </c>
    </row>
    <row r="2" spans="1:5" x14ac:dyDescent="0.3">
      <c r="A2" s="24" t="s">
        <v>78</v>
      </c>
    </row>
    <row r="3" spans="1:5" x14ac:dyDescent="0.3">
      <c r="A3" s="24" t="s">
        <v>268</v>
      </c>
    </row>
    <row r="4" spans="1:5" x14ac:dyDescent="0.3">
      <c r="A4" s="24" t="s">
        <v>79</v>
      </c>
    </row>
    <row r="5" spans="1:5" x14ac:dyDescent="0.3">
      <c r="A5" s="24" t="s">
        <v>80</v>
      </c>
    </row>
    <row r="6" spans="1:5" x14ac:dyDescent="0.3">
      <c r="A6" s="24"/>
      <c r="B6" t="s">
        <v>81</v>
      </c>
    </row>
    <row r="7" spans="1:5" x14ac:dyDescent="0.3">
      <c r="A7" s="24"/>
      <c r="B7" t="s">
        <v>82</v>
      </c>
    </row>
    <row r="8" spans="1:5" x14ac:dyDescent="0.3">
      <c r="A8" s="24"/>
      <c r="B8" t="s">
        <v>83</v>
      </c>
    </row>
    <row r="9" spans="1:5" x14ac:dyDescent="0.3">
      <c r="A9" s="24" t="s">
        <v>84</v>
      </c>
    </row>
    <row r="10" spans="1:5" x14ac:dyDescent="0.3">
      <c r="B10" t="s">
        <v>85</v>
      </c>
    </row>
    <row r="11" spans="1:5" x14ac:dyDescent="0.3">
      <c r="B11" t="s">
        <v>86</v>
      </c>
    </row>
    <row r="14" spans="1:5" ht="15" thickBot="1" x14ac:dyDescent="0.35">
      <c r="A14" t="s">
        <v>87</v>
      </c>
    </row>
    <row r="15" spans="1:5" ht="15" thickBot="1" x14ac:dyDescent="0.35">
      <c r="B15" s="26" t="s">
        <v>88</v>
      </c>
      <c r="C15" s="26" t="s">
        <v>89</v>
      </c>
      <c r="D15" s="26" t="s">
        <v>90</v>
      </c>
      <c r="E15" s="26" t="s">
        <v>91</v>
      </c>
    </row>
    <row r="16" spans="1:5" ht="15" thickBot="1" x14ac:dyDescent="0.35">
      <c r="B16" s="25" t="s">
        <v>99</v>
      </c>
      <c r="C16" s="25" t="s">
        <v>100</v>
      </c>
      <c r="D16" s="28">
        <v>663.37999999999977</v>
      </c>
      <c r="E16" s="28">
        <v>5332.414602587799</v>
      </c>
    </row>
    <row r="19" spans="1:6" ht="15" thickBot="1" x14ac:dyDescent="0.35">
      <c r="A19" t="s">
        <v>92</v>
      </c>
    </row>
    <row r="20" spans="1:6" ht="15" thickBot="1" x14ac:dyDescent="0.35">
      <c r="B20" s="26" t="s">
        <v>88</v>
      </c>
      <c r="C20" s="26" t="s">
        <v>89</v>
      </c>
      <c r="D20" s="26" t="s">
        <v>90</v>
      </c>
      <c r="E20" s="26" t="s">
        <v>91</v>
      </c>
      <c r="F20" s="26" t="s">
        <v>93</v>
      </c>
    </row>
    <row r="21" spans="1:6" x14ac:dyDescent="0.3">
      <c r="B21" s="27" t="s">
        <v>101</v>
      </c>
      <c r="C21" s="27" t="s">
        <v>102</v>
      </c>
      <c r="D21" s="29">
        <v>1</v>
      </c>
      <c r="E21" s="29">
        <v>20</v>
      </c>
      <c r="F21" s="27" t="s">
        <v>103</v>
      </c>
    </row>
    <row r="22" spans="1:6" x14ac:dyDescent="0.3">
      <c r="B22" s="27" t="s">
        <v>104</v>
      </c>
      <c r="C22" s="27" t="s">
        <v>105</v>
      </c>
      <c r="D22" s="29">
        <v>1</v>
      </c>
      <c r="E22" s="29">
        <v>10</v>
      </c>
      <c r="F22" s="27" t="s">
        <v>103</v>
      </c>
    </row>
    <row r="23" spans="1:6" x14ac:dyDescent="0.3">
      <c r="B23" s="27" t="s">
        <v>106</v>
      </c>
      <c r="C23" s="27" t="s">
        <v>107</v>
      </c>
      <c r="D23" s="29">
        <v>1</v>
      </c>
      <c r="E23" s="29">
        <v>5</v>
      </c>
      <c r="F23" s="27" t="s">
        <v>103</v>
      </c>
    </row>
    <row r="24" spans="1:6" x14ac:dyDescent="0.3">
      <c r="B24" s="27" t="s">
        <v>108</v>
      </c>
      <c r="C24" s="27" t="s">
        <v>109</v>
      </c>
      <c r="D24" s="29">
        <v>1</v>
      </c>
      <c r="E24" s="29">
        <v>7</v>
      </c>
      <c r="F24" s="27" t="s">
        <v>103</v>
      </c>
    </row>
    <row r="25" spans="1:6" x14ac:dyDescent="0.3">
      <c r="B25" s="27" t="s">
        <v>110</v>
      </c>
      <c r="C25" s="27" t="s">
        <v>111</v>
      </c>
      <c r="D25" s="29">
        <v>1</v>
      </c>
      <c r="E25" s="29">
        <v>6</v>
      </c>
      <c r="F25" s="27" t="s">
        <v>103</v>
      </c>
    </row>
    <row r="26" spans="1:6" x14ac:dyDescent="0.3">
      <c r="B26" s="27" t="s">
        <v>112</v>
      </c>
      <c r="C26" s="27" t="s">
        <v>113</v>
      </c>
      <c r="D26" s="29">
        <v>1</v>
      </c>
      <c r="E26" s="29">
        <v>8</v>
      </c>
      <c r="F26" s="27" t="s">
        <v>103</v>
      </c>
    </row>
    <row r="27" spans="1:6" x14ac:dyDescent="0.3">
      <c r="B27" s="27" t="s">
        <v>114</v>
      </c>
      <c r="C27" s="27" t="s">
        <v>115</v>
      </c>
      <c r="D27" s="29">
        <v>1</v>
      </c>
      <c r="E27" s="29">
        <v>5</v>
      </c>
      <c r="F27" s="27" t="s">
        <v>103</v>
      </c>
    </row>
    <row r="28" spans="1:6" x14ac:dyDescent="0.3">
      <c r="B28" s="27" t="s">
        <v>116</v>
      </c>
      <c r="C28" s="27" t="s">
        <v>117</v>
      </c>
      <c r="D28" s="29">
        <v>1</v>
      </c>
      <c r="E28" s="29">
        <v>35</v>
      </c>
      <c r="F28" s="27" t="s">
        <v>103</v>
      </c>
    </row>
    <row r="29" spans="1:6" x14ac:dyDescent="0.3">
      <c r="B29" s="27" t="s">
        <v>118</v>
      </c>
      <c r="C29" s="27" t="s">
        <v>119</v>
      </c>
      <c r="D29" s="29">
        <v>1</v>
      </c>
      <c r="E29" s="29">
        <v>14</v>
      </c>
      <c r="F29" s="27" t="s">
        <v>103</v>
      </c>
    </row>
    <row r="30" spans="1:6" x14ac:dyDescent="0.3">
      <c r="B30" s="27" t="s">
        <v>120</v>
      </c>
      <c r="C30" s="27" t="s">
        <v>121</v>
      </c>
      <c r="D30" s="29">
        <v>1</v>
      </c>
      <c r="E30" s="29">
        <v>11</v>
      </c>
      <c r="F30" s="27" t="s">
        <v>103</v>
      </c>
    </row>
    <row r="31" spans="1:6" x14ac:dyDescent="0.3">
      <c r="B31" s="27" t="s">
        <v>122</v>
      </c>
      <c r="C31" s="27" t="s">
        <v>123</v>
      </c>
      <c r="D31" s="29">
        <v>1</v>
      </c>
      <c r="E31" s="29">
        <v>1.2985212569316416</v>
      </c>
      <c r="F31" s="27" t="s">
        <v>103</v>
      </c>
    </row>
    <row r="32" spans="1:6" x14ac:dyDescent="0.3">
      <c r="B32" s="27" t="s">
        <v>124</v>
      </c>
      <c r="C32" s="27" t="s">
        <v>125</v>
      </c>
      <c r="D32" s="29">
        <v>1</v>
      </c>
      <c r="E32" s="29">
        <v>29</v>
      </c>
      <c r="F32" s="27" t="s">
        <v>103</v>
      </c>
    </row>
    <row r="33" spans="2:6" x14ac:dyDescent="0.3">
      <c r="B33" s="27" t="s">
        <v>126</v>
      </c>
      <c r="C33" s="27" t="s">
        <v>127</v>
      </c>
      <c r="D33" s="29">
        <v>1</v>
      </c>
      <c r="E33" s="29">
        <v>3</v>
      </c>
      <c r="F33" s="27" t="s">
        <v>103</v>
      </c>
    </row>
    <row r="34" spans="2:6" x14ac:dyDescent="0.3">
      <c r="B34" s="27" t="s">
        <v>128</v>
      </c>
      <c r="C34" s="27" t="s">
        <v>129</v>
      </c>
      <c r="D34" s="29">
        <v>1</v>
      </c>
      <c r="E34" s="29">
        <v>18</v>
      </c>
      <c r="F34" s="27" t="s">
        <v>103</v>
      </c>
    </row>
    <row r="35" spans="2:6" x14ac:dyDescent="0.3">
      <c r="B35" s="27" t="s">
        <v>130</v>
      </c>
      <c r="C35" s="27" t="s">
        <v>131</v>
      </c>
      <c r="D35" s="29">
        <v>1</v>
      </c>
      <c r="E35" s="29">
        <v>33</v>
      </c>
      <c r="F35" s="27" t="s">
        <v>103</v>
      </c>
    </row>
    <row r="36" spans="2:6" x14ac:dyDescent="0.3">
      <c r="B36" s="27" t="s">
        <v>132</v>
      </c>
      <c r="C36" s="27" t="s">
        <v>133</v>
      </c>
      <c r="D36" s="29">
        <v>1</v>
      </c>
      <c r="E36" s="29">
        <v>6</v>
      </c>
      <c r="F36" s="27" t="s">
        <v>103</v>
      </c>
    </row>
    <row r="37" spans="2:6" x14ac:dyDescent="0.3">
      <c r="B37" s="27" t="s">
        <v>134</v>
      </c>
      <c r="C37" s="27" t="s">
        <v>135</v>
      </c>
      <c r="D37" s="29">
        <v>1</v>
      </c>
      <c r="E37" s="29">
        <v>18</v>
      </c>
      <c r="F37" s="27" t="s">
        <v>103</v>
      </c>
    </row>
    <row r="38" spans="2:6" x14ac:dyDescent="0.3">
      <c r="B38" s="27" t="s">
        <v>136</v>
      </c>
      <c r="C38" s="27" t="s">
        <v>137</v>
      </c>
      <c r="D38" s="29">
        <v>1</v>
      </c>
      <c r="E38" s="29">
        <v>8</v>
      </c>
      <c r="F38" s="27" t="s">
        <v>103</v>
      </c>
    </row>
    <row r="39" spans="2:6" x14ac:dyDescent="0.3">
      <c r="B39" s="27" t="s">
        <v>138</v>
      </c>
      <c r="C39" s="27" t="s">
        <v>139</v>
      </c>
      <c r="D39" s="29">
        <v>1</v>
      </c>
      <c r="E39" s="29">
        <v>25</v>
      </c>
      <c r="F39" s="27" t="s">
        <v>103</v>
      </c>
    </row>
    <row r="40" spans="2:6" x14ac:dyDescent="0.3">
      <c r="B40" s="27" t="s">
        <v>140</v>
      </c>
      <c r="C40" s="27" t="s">
        <v>141</v>
      </c>
      <c r="D40" s="29">
        <v>1</v>
      </c>
      <c r="E40" s="29">
        <v>0</v>
      </c>
      <c r="F40" s="27" t="s">
        <v>103</v>
      </c>
    </row>
    <row r="41" spans="2:6" x14ac:dyDescent="0.3">
      <c r="B41" s="27" t="s">
        <v>142</v>
      </c>
      <c r="C41" s="27" t="s">
        <v>143</v>
      </c>
      <c r="D41" s="29">
        <v>1</v>
      </c>
      <c r="E41" s="29">
        <v>0</v>
      </c>
      <c r="F41" s="27" t="s">
        <v>103</v>
      </c>
    </row>
    <row r="42" spans="2:6" x14ac:dyDescent="0.3">
      <c r="B42" s="27" t="s">
        <v>144</v>
      </c>
      <c r="C42" s="27" t="s">
        <v>145</v>
      </c>
      <c r="D42" s="29">
        <v>1</v>
      </c>
      <c r="E42" s="29">
        <v>1</v>
      </c>
      <c r="F42" s="27" t="s">
        <v>103</v>
      </c>
    </row>
    <row r="43" spans="2:6" x14ac:dyDescent="0.3">
      <c r="B43" s="27" t="s">
        <v>146</v>
      </c>
      <c r="C43" s="27" t="s">
        <v>147</v>
      </c>
      <c r="D43" s="29">
        <v>1</v>
      </c>
      <c r="E43" s="29">
        <v>2</v>
      </c>
      <c r="F43" s="27" t="s">
        <v>103</v>
      </c>
    </row>
    <row r="44" spans="2:6" x14ac:dyDescent="0.3">
      <c r="B44" s="27" t="s">
        <v>148</v>
      </c>
      <c r="C44" s="27" t="s">
        <v>149</v>
      </c>
      <c r="D44" s="29">
        <v>1</v>
      </c>
      <c r="E44" s="29">
        <v>6</v>
      </c>
      <c r="F44" s="27" t="s">
        <v>103</v>
      </c>
    </row>
    <row r="45" spans="2:6" x14ac:dyDescent="0.3">
      <c r="B45" s="27" t="s">
        <v>150</v>
      </c>
      <c r="C45" s="27" t="s">
        <v>151</v>
      </c>
      <c r="D45" s="29">
        <v>1</v>
      </c>
      <c r="E45" s="29">
        <v>2</v>
      </c>
      <c r="F45" s="27" t="s">
        <v>103</v>
      </c>
    </row>
    <row r="46" spans="2:6" x14ac:dyDescent="0.3">
      <c r="B46" s="27" t="s">
        <v>152</v>
      </c>
      <c r="C46" s="27" t="s">
        <v>153</v>
      </c>
      <c r="D46" s="29">
        <v>1</v>
      </c>
      <c r="E46" s="29">
        <v>6</v>
      </c>
      <c r="F46" s="27" t="s">
        <v>103</v>
      </c>
    </row>
    <row r="47" spans="2:6" x14ac:dyDescent="0.3">
      <c r="B47" s="27" t="s">
        <v>154</v>
      </c>
      <c r="C47" s="27" t="s">
        <v>155</v>
      </c>
      <c r="D47" s="29">
        <v>1</v>
      </c>
      <c r="E47" s="29">
        <v>13</v>
      </c>
      <c r="F47" s="27" t="s">
        <v>103</v>
      </c>
    </row>
    <row r="48" spans="2:6" x14ac:dyDescent="0.3">
      <c r="B48" s="27" t="s">
        <v>156</v>
      </c>
      <c r="C48" s="27" t="s">
        <v>157</v>
      </c>
      <c r="D48" s="29">
        <v>1</v>
      </c>
      <c r="E48" s="29">
        <v>5</v>
      </c>
      <c r="F48" s="27" t="s">
        <v>103</v>
      </c>
    </row>
    <row r="49" spans="2:6" x14ac:dyDescent="0.3">
      <c r="B49" s="27" t="s">
        <v>158</v>
      </c>
      <c r="C49" s="27" t="s">
        <v>159</v>
      </c>
      <c r="D49" s="29">
        <v>1</v>
      </c>
      <c r="E49" s="29">
        <v>12</v>
      </c>
      <c r="F49" s="27" t="s">
        <v>103</v>
      </c>
    </row>
    <row r="50" spans="2:6" x14ac:dyDescent="0.3">
      <c r="B50" s="27" t="s">
        <v>160</v>
      </c>
      <c r="C50" s="27" t="s">
        <v>161</v>
      </c>
      <c r="D50" s="29">
        <v>1</v>
      </c>
      <c r="E50" s="29">
        <v>3</v>
      </c>
      <c r="F50" s="27" t="s">
        <v>103</v>
      </c>
    </row>
    <row r="51" spans="2:6" x14ac:dyDescent="0.3">
      <c r="B51" s="27" t="s">
        <v>162</v>
      </c>
      <c r="C51" s="27" t="s">
        <v>163</v>
      </c>
      <c r="D51" s="29">
        <v>1</v>
      </c>
      <c r="E51" s="29">
        <v>0</v>
      </c>
      <c r="F51" s="27" t="s">
        <v>103</v>
      </c>
    </row>
    <row r="52" spans="2:6" x14ac:dyDescent="0.3">
      <c r="B52" s="27" t="s">
        <v>164</v>
      </c>
      <c r="C52" s="27" t="s">
        <v>165</v>
      </c>
      <c r="D52" s="29">
        <v>1</v>
      </c>
      <c r="E52" s="29">
        <v>1</v>
      </c>
      <c r="F52" s="27" t="s">
        <v>103</v>
      </c>
    </row>
    <row r="53" spans="2:6" x14ac:dyDescent="0.3">
      <c r="B53" s="27" t="s">
        <v>166</v>
      </c>
      <c r="C53" s="27" t="s">
        <v>167</v>
      </c>
      <c r="D53" s="29">
        <v>1</v>
      </c>
      <c r="E53" s="29">
        <v>7</v>
      </c>
      <c r="F53" s="27" t="s">
        <v>103</v>
      </c>
    </row>
    <row r="54" spans="2:6" x14ac:dyDescent="0.3">
      <c r="B54" s="27" t="s">
        <v>168</v>
      </c>
      <c r="C54" s="27" t="s">
        <v>169</v>
      </c>
      <c r="D54" s="29">
        <v>1</v>
      </c>
      <c r="E54" s="29">
        <v>3</v>
      </c>
      <c r="F54" s="27" t="s">
        <v>103</v>
      </c>
    </row>
    <row r="55" spans="2:6" x14ac:dyDescent="0.3">
      <c r="B55" s="27" t="s">
        <v>170</v>
      </c>
      <c r="C55" s="27" t="s">
        <v>171</v>
      </c>
      <c r="D55" s="29">
        <v>1</v>
      </c>
      <c r="E55" s="29">
        <v>1</v>
      </c>
      <c r="F55" s="27" t="s">
        <v>103</v>
      </c>
    </row>
    <row r="56" spans="2:6" x14ac:dyDescent="0.3">
      <c r="B56" s="27" t="s">
        <v>172</v>
      </c>
      <c r="C56" s="27" t="s">
        <v>173</v>
      </c>
      <c r="D56" s="29">
        <v>1</v>
      </c>
      <c r="E56" s="29">
        <v>0</v>
      </c>
      <c r="F56" s="27" t="s">
        <v>103</v>
      </c>
    </row>
    <row r="57" spans="2:6" x14ac:dyDescent="0.3">
      <c r="B57" s="27" t="s">
        <v>174</v>
      </c>
      <c r="C57" s="27" t="s">
        <v>175</v>
      </c>
      <c r="D57" s="29">
        <v>1</v>
      </c>
      <c r="E57" s="29">
        <v>7</v>
      </c>
      <c r="F57" s="27" t="s">
        <v>103</v>
      </c>
    </row>
    <row r="58" spans="2:6" x14ac:dyDescent="0.3">
      <c r="B58" s="27" t="s">
        <v>176</v>
      </c>
      <c r="C58" s="27" t="s">
        <v>177</v>
      </c>
      <c r="D58" s="29">
        <v>1</v>
      </c>
      <c r="E58" s="29">
        <v>4</v>
      </c>
      <c r="F58" s="27" t="s">
        <v>103</v>
      </c>
    </row>
    <row r="59" spans="2:6" x14ac:dyDescent="0.3">
      <c r="B59" s="27" t="s">
        <v>178</v>
      </c>
      <c r="C59" s="27" t="s">
        <v>179</v>
      </c>
      <c r="D59" s="29">
        <v>1</v>
      </c>
      <c r="E59" s="29">
        <v>8</v>
      </c>
      <c r="F59" s="27" t="s">
        <v>103</v>
      </c>
    </row>
    <row r="60" spans="2:6" x14ac:dyDescent="0.3">
      <c r="B60" s="27" t="s">
        <v>180</v>
      </c>
      <c r="C60" s="27" t="s">
        <v>181</v>
      </c>
      <c r="D60" s="29">
        <v>1</v>
      </c>
      <c r="E60" s="29">
        <v>1</v>
      </c>
      <c r="F60" s="27" t="s">
        <v>103</v>
      </c>
    </row>
    <row r="61" spans="2:6" x14ac:dyDescent="0.3">
      <c r="B61" s="27" t="s">
        <v>182</v>
      </c>
      <c r="C61" s="27" t="s">
        <v>183</v>
      </c>
      <c r="D61" s="29">
        <v>1</v>
      </c>
      <c r="E61" s="29">
        <v>1.2892791127540519</v>
      </c>
      <c r="F61" s="27" t="s">
        <v>103</v>
      </c>
    </row>
    <row r="62" spans="2:6" x14ac:dyDescent="0.3">
      <c r="B62" s="27" t="s">
        <v>184</v>
      </c>
      <c r="C62" s="27" t="s">
        <v>185</v>
      </c>
      <c r="D62" s="29">
        <v>1</v>
      </c>
      <c r="E62" s="29">
        <v>7</v>
      </c>
      <c r="F62" s="27" t="s">
        <v>103</v>
      </c>
    </row>
    <row r="63" spans="2:6" x14ac:dyDescent="0.3">
      <c r="B63" s="27" t="s">
        <v>186</v>
      </c>
      <c r="C63" s="27" t="s">
        <v>187</v>
      </c>
      <c r="D63" s="29">
        <v>1</v>
      </c>
      <c r="E63" s="29">
        <v>3</v>
      </c>
      <c r="F63" s="27" t="s">
        <v>103</v>
      </c>
    </row>
    <row r="64" spans="2:6" x14ac:dyDescent="0.3">
      <c r="B64" s="27" t="s">
        <v>188</v>
      </c>
      <c r="C64" s="27" t="s">
        <v>189</v>
      </c>
      <c r="D64" s="29">
        <v>1</v>
      </c>
      <c r="E64" s="29">
        <v>11</v>
      </c>
      <c r="F64" s="27" t="s">
        <v>103</v>
      </c>
    </row>
    <row r="65" spans="1:7" x14ac:dyDescent="0.3">
      <c r="B65" s="27" t="s">
        <v>190</v>
      </c>
      <c r="C65" s="27" t="s">
        <v>191</v>
      </c>
      <c r="D65" s="29">
        <v>1</v>
      </c>
      <c r="E65" s="29">
        <v>1</v>
      </c>
      <c r="F65" s="27" t="s">
        <v>103</v>
      </c>
    </row>
    <row r="66" spans="1:7" ht="15" thickBot="1" x14ac:dyDescent="0.35">
      <c r="B66" s="25" t="s">
        <v>192</v>
      </c>
      <c r="C66" s="25" t="s">
        <v>193</v>
      </c>
      <c r="D66" s="36">
        <v>1</v>
      </c>
      <c r="E66" s="36">
        <v>5</v>
      </c>
      <c r="F66" s="25" t="s">
        <v>103</v>
      </c>
    </row>
    <row r="69" spans="1:7" ht="15" thickBot="1" x14ac:dyDescent="0.35">
      <c r="A69" t="s">
        <v>94</v>
      </c>
    </row>
    <row r="70" spans="1:7" ht="15" thickBot="1" x14ac:dyDescent="0.35">
      <c r="B70" s="26" t="s">
        <v>88</v>
      </c>
      <c r="C70" s="26" t="s">
        <v>89</v>
      </c>
      <c r="D70" s="26" t="s">
        <v>95</v>
      </c>
      <c r="E70" s="26" t="s">
        <v>96</v>
      </c>
      <c r="F70" s="26" t="s">
        <v>97</v>
      </c>
      <c r="G70" s="26" t="s">
        <v>98</v>
      </c>
    </row>
    <row r="71" spans="1:7" x14ac:dyDescent="0.3">
      <c r="B71" s="27" t="s">
        <v>194</v>
      </c>
      <c r="C71" s="27" t="s">
        <v>195</v>
      </c>
      <c r="D71" s="37">
        <v>39.999999999999993</v>
      </c>
      <c r="E71" s="27" t="s">
        <v>196</v>
      </c>
      <c r="F71" s="27" t="s">
        <v>197</v>
      </c>
      <c r="G71" s="27">
        <v>0</v>
      </c>
    </row>
    <row r="72" spans="1:7" x14ac:dyDescent="0.3">
      <c r="B72" s="27" t="s">
        <v>198</v>
      </c>
      <c r="C72" s="27" t="s">
        <v>199</v>
      </c>
      <c r="D72" s="30">
        <v>2999.9999999999995</v>
      </c>
      <c r="E72" s="27" t="s">
        <v>200</v>
      </c>
      <c r="F72" s="27" t="s">
        <v>197</v>
      </c>
      <c r="G72" s="27">
        <v>0</v>
      </c>
    </row>
    <row r="73" spans="1:7" x14ac:dyDescent="0.3">
      <c r="B73" s="27" t="s">
        <v>101</v>
      </c>
      <c r="C73" s="27" t="s">
        <v>102</v>
      </c>
      <c r="D73" s="29">
        <v>20</v>
      </c>
      <c r="E73" s="27" t="s">
        <v>201</v>
      </c>
      <c r="F73" s="27" t="s">
        <v>197</v>
      </c>
      <c r="G73" s="27">
        <v>0</v>
      </c>
    </row>
    <row r="74" spans="1:7" x14ac:dyDescent="0.3">
      <c r="B74" s="27" t="s">
        <v>104</v>
      </c>
      <c r="C74" s="27" t="s">
        <v>105</v>
      </c>
      <c r="D74" s="29">
        <v>10</v>
      </c>
      <c r="E74" s="27" t="s">
        <v>202</v>
      </c>
      <c r="F74" s="27" t="s">
        <v>197</v>
      </c>
      <c r="G74" s="27">
        <v>0</v>
      </c>
    </row>
    <row r="75" spans="1:7" x14ac:dyDescent="0.3">
      <c r="B75" s="27" t="s">
        <v>106</v>
      </c>
      <c r="C75" s="27" t="s">
        <v>107</v>
      </c>
      <c r="D75" s="29">
        <v>5</v>
      </c>
      <c r="E75" s="27" t="s">
        <v>203</v>
      </c>
      <c r="F75" s="27" t="s">
        <v>197</v>
      </c>
      <c r="G75" s="27">
        <v>0</v>
      </c>
    </row>
    <row r="76" spans="1:7" x14ac:dyDescent="0.3">
      <c r="B76" s="27" t="s">
        <v>108</v>
      </c>
      <c r="C76" s="27" t="s">
        <v>109</v>
      </c>
      <c r="D76" s="29">
        <v>7</v>
      </c>
      <c r="E76" s="27" t="s">
        <v>204</v>
      </c>
      <c r="F76" s="27" t="s">
        <v>197</v>
      </c>
      <c r="G76" s="27">
        <v>0</v>
      </c>
    </row>
    <row r="77" spans="1:7" x14ac:dyDescent="0.3">
      <c r="B77" s="27" t="s">
        <v>110</v>
      </c>
      <c r="C77" s="27" t="s">
        <v>111</v>
      </c>
      <c r="D77" s="29">
        <v>6</v>
      </c>
      <c r="E77" s="27" t="s">
        <v>205</v>
      </c>
      <c r="F77" s="27" t="s">
        <v>197</v>
      </c>
      <c r="G77" s="27">
        <v>0</v>
      </c>
    </row>
    <row r="78" spans="1:7" x14ac:dyDescent="0.3">
      <c r="B78" s="27" t="s">
        <v>112</v>
      </c>
      <c r="C78" s="27" t="s">
        <v>113</v>
      </c>
      <c r="D78" s="29">
        <v>8</v>
      </c>
      <c r="E78" s="27" t="s">
        <v>206</v>
      </c>
      <c r="F78" s="27" t="s">
        <v>197</v>
      </c>
      <c r="G78" s="27">
        <v>0</v>
      </c>
    </row>
    <row r="79" spans="1:7" x14ac:dyDescent="0.3">
      <c r="B79" s="27" t="s">
        <v>114</v>
      </c>
      <c r="C79" s="27" t="s">
        <v>115</v>
      </c>
      <c r="D79" s="29">
        <v>5</v>
      </c>
      <c r="E79" s="27" t="s">
        <v>207</v>
      </c>
      <c r="F79" s="27" t="s">
        <v>197</v>
      </c>
      <c r="G79" s="27">
        <v>0</v>
      </c>
    </row>
    <row r="80" spans="1:7" x14ac:dyDescent="0.3">
      <c r="B80" s="27" t="s">
        <v>116</v>
      </c>
      <c r="C80" s="27" t="s">
        <v>117</v>
      </c>
      <c r="D80" s="29">
        <v>35</v>
      </c>
      <c r="E80" s="27" t="s">
        <v>208</v>
      </c>
      <c r="F80" s="27" t="s">
        <v>197</v>
      </c>
      <c r="G80" s="27">
        <v>0</v>
      </c>
    </row>
    <row r="81" spans="2:7" x14ac:dyDescent="0.3">
      <c r="B81" s="27" t="s">
        <v>118</v>
      </c>
      <c r="C81" s="27" t="s">
        <v>119</v>
      </c>
      <c r="D81" s="29">
        <v>14</v>
      </c>
      <c r="E81" s="27" t="s">
        <v>209</v>
      </c>
      <c r="F81" s="27" t="s">
        <v>197</v>
      </c>
      <c r="G81" s="27">
        <v>0</v>
      </c>
    </row>
    <row r="82" spans="2:7" x14ac:dyDescent="0.3">
      <c r="B82" s="27" t="s">
        <v>120</v>
      </c>
      <c r="C82" s="27" t="s">
        <v>121</v>
      </c>
      <c r="D82" s="29">
        <v>11</v>
      </c>
      <c r="E82" s="27" t="s">
        <v>210</v>
      </c>
      <c r="F82" s="27" t="s">
        <v>197</v>
      </c>
      <c r="G82" s="27">
        <v>0</v>
      </c>
    </row>
    <row r="83" spans="2:7" x14ac:dyDescent="0.3">
      <c r="B83" s="27" t="s">
        <v>122</v>
      </c>
      <c r="C83" s="27" t="s">
        <v>123</v>
      </c>
      <c r="D83" s="29">
        <v>1.2985212569316416</v>
      </c>
      <c r="E83" s="27" t="s">
        <v>211</v>
      </c>
      <c r="F83" s="27" t="s">
        <v>212</v>
      </c>
      <c r="G83" s="27">
        <v>5.7014787430683587</v>
      </c>
    </row>
    <row r="84" spans="2:7" x14ac:dyDescent="0.3">
      <c r="B84" s="27" t="s">
        <v>124</v>
      </c>
      <c r="C84" s="27" t="s">
        <v>125</v>
      </c>
      <c r="D84" s="29">
        <v>29</v>
      </c>
      <c r="E84" s="27" t="s">
        <v>213</v>
      </c>
      <c r="F84" s="27" t="s">
        <v>197</v>
      </c>
      <c r="G84" s="27">
        <v>0</v>
      </c>
    </row>
    <row r="85" spans="2:7" x14ac:dyDescent="0.3">
      <c r="B85" s="27" t="s">
        <v>126</v>
      </c>
      <c r="C85" s="27" t="s">
        <v>127</v>
      </c>
      <c r="D85" s="29">
        <v>3</v>
      </c>
      <c r="E85" s="27" t="s">
        <v>214</v>
      </c>
      <c r="F85" s="27" t="s">
        <v>197</v>
      </c>
      <c r="G85" s="27">
        <v>0</v>
      </c>
    </row>
    <row r="86" spans="2:7" x14ac:dyDescent="0.3">
      <c r="B86" s="27" t="s">
        <v>128</v>
      </c>
      <c r="C86" s="27" t="s">
        <v>129</v>
      </c>
      <c r="D86" s="29">
        <v>18</v>
      </c>
      <c r="E86" s="27" t="s">
        <v>215</v>
      </c>
      <c r="F86" s="27" t="s">
        <v>197</v>
      </c>
      <c r="G86" s="27">
        <v>0</v>
      </c>
    </row>
    <row r="87" spans="2:7" x14ac:dyDescent="0.3">
      <c r="B87" s="27" t="s">
        <v>130</v>
      </c>
      <c r="C87" s="27" t="s">
        <v>131</v>
      </c>
      <c r="D87" s="29">
        <v>33</v>
      </c>
      <c r="E87" s="27" t="s">
        <v>216</v>
      </c>
      <c r="F87" s="27" t="s">
        <v>197</v>
      </c>
      <c r="G87" s="27">
        <v>0</v>
      </c>
    </row>
    <row r="88" spans="2:7" x14ac:dyDescent="0.3">
      <c r="B88" s="27" t="s">
        <v>132</v>
      </c>
      <c r="C88" s="27" t="s">
        <v>133</v>
      </c>
      <c r="D88" s="29">
        <v>6</v>
      </c>
      <c r="E88" s="27" t="s">
        <v>217</v>
      </c>
      <c r="F88" s="27" t="s">
        <v>197</v>
      </c>
      <c r="G88" s="27">
        <v>0</v>
      </c>
    </row>
    <row r="89" spans="2:7" x14ac:dyDescent="0.3">
      <c r="B89" s="27" t="s">
        <v>134</v>
      </c>
      <c r="C89" s="27" t="s">
        <v>135</v>
      </c>
      <c r="D89" s="29">
        <v>18</v>
      </c>
      <c r="E89" s="27" t="s">
        <v>218</v>
      </c>
      <c r="F89" s="27" t="s">
        <v>197</v>
      </c>
      <c r="G89" s="27">
        <v>0</v>
      </c>
    </row>
    <row r="90" spans="2:7" x14ac:dyDescent="0.3">
      <c r="B90" s="27" t="s">
        <v>136</v>
      </c>
      <c r="C90" s="27" t="s">
        <v>137</v>
      </c>
      <c r="D90" s="29">
        <v>8</v>
      </c>
      <c r="E90" s="27" t="s">
        <v>219</v>
      </c>
      <c r="F90" s="27" t="s">
        <v>197</v>
      </c>
      <c r="G90" s="27">
        <v>0</v>
      </c>
    </row>
    <row r="91" spans="2:7" x14ac:dyDescent="0.3">
      <c r="B91" s="27" t="s">
        <v>138</v>
      </c>
      <c r="C91" s="27" t="s">
        <v>139</v>
      </c>
      <c r="D91" s="29">
        <v>25</v>
      </c>
      <c r="E91" s="27" t="s">
        <v>220</v>
      </c>
      <c r="F91" s="27" t="s">
        <v>197</v>
      </c>
      <c r="G91" s="27">
        <v>0</v>
      </c>
    </row>
    <row r="92" spans="2:7" x14ac:dyDescent="0.3">
      <c r="B92" s="27" t="s">
        <v>140</v>
      </c>
      <c r="C92" s="27" t="s">
        <v>141</v>
      </c>
      <c r="D92" s="29">
        <v>0</v>
      </c>
      <c r="E92" s="27" t="s">
        <v>221</v>
      </c>
      <c r="F92" s="27" t="s">
        <v>212</v>
      </c>
      <c r="G92" s="27">
        <v>4</v>
      </c>
    </row>
    <row r="93" spans="2:7" x14ac:dyDescent="0.3">
      <c r="B93" s="27" t="s">
        <v>142</v>
      </c>
      <c r="C93" s="27" t="s">
        <v>143</v>
      </c>
      <c r="D93" s="29">
        <v>0</v>
      </c>
      <c r="E93" s="27" t="s">
        <v>222</v>
      </c>
      <c r="F93" s="27" t="s">
        <v>212</v>
      </c>
      <c r="G93" s="27">
        <v>5</v>
      </c>
    </row>
    <row r="94" spans="2:7" x14ac:dyDescent="0.3">
      <c r="B94" s="27" t="s">
        <v>144</v>
      </c>
      <c r="C94" s="27" t="s">
        <v>145</v>
      </c>
      <c r="D94" s="29">
        <v>1</v>
      </c>
      <c r="E94" s="27" t="s">
        <v>223</v>
      </c>
      <c r="F94" s="27" t="s">
        <v>197</v>
      </c>
      <c r="G94" s="27">
        <v>0</v>
      </c>
    </row>
    <row r="95" spans="2:7" x14ac:dyDescent="0.3">
      <c r="B95" s="27" t="s">
        <v>146</v>
      </c>
      <c r="C95" s="27" t="s">
        <v>147</v>
      </c>
      <c r="D95" s="29">
        <v>2</v>
      </c>
      <c r="E95" s="27" t="s">
        <v>224</v>
      </c>
      <c r="F95" s="27" t="s">
        <v>197</v>
      </c>
      <c r="G95" s="27">
        <v>0</v>
      </c>
    </row>
    <row r="96" spans="2:7" x14ac:dyDescent="0.3">
      <c r="B96" s="27" t="s">
        <v>148</v>
      </c>
      <c r="C96" s="27" t="s">
        <v>149</v>
      </c>
      <c r="D96" s="29">
        <v>6</v>
      </c>
      <c r="E96" s="27" t="s">
        <v>225</v>
      </c>
      <c r="F96" s="27" t="s">
        <v>197</v>
      </c>
      <c r="G96" s="27">
        <v>0</v>
      </c>
    </row>
    <row r="97" spans="2:7" x14ac:dyDescent="0.3">
      <c r="B97" s="27" t="s">
        <v>150</v>
      </c>
      <c r="C97" s="27" t="s">
        <v>151</v>
      </c>
      <c r="D97" s="29">
        <v>2</v>
      </c>
      <c r="E97" s="27" t="s">
        <v>226</v>
      </c>
      <c r="F97" s="27" t="s">
        <v>197</v>
      </c>
      <c r="G97" s="27">
        <v>0</v>
      </c>
    </row>
    <row r="98" spans="2:7" x14ac:dyDescent="0.3">
      <c r="B98" s="27" t="s">
        <v>152</v>
      </c>
      <c r="C98" s="27" t="s">
        <v>153</v>
      </c>
      <c r="D98" s="29">
        <v>6</v>
      </c>
      <c r="E98" s="27" t="s">
        <v>227</v>
      </c>
      <c r="F98" s="27" t="s">
        <v>197</v>
      </c>
      <c r="G98" s="27">
        <v>0</v>
      </c>
    </row>
    <row r="99" spans="2:7" x14ac:dyDescent="0.3">
      <c r="B99" s="27" t="s">
        <v>154</v>
      </c>
      <c r="C99" s="27" t="s">
        <v>155</v>
      </c>
      <c r="D99" s="29">
        <v>13</v>
      </c>
      <c r="E99" s="27" t="s">
        <v>228</v>
      </c>
      <c r="F99" s="27" t="s">
        <v>197</v>
      </c>
      <c r="G99" s="27">
        <v>0</v>
      </c>
    </row>
    <row r="100" spans="2:7" x14ac:dyDescent="0.3">
      <c r="B100" s="27" t="s">
        <v>156</v>
      </c>
      <c r="C100" s="27" t="s">
        <v>157</v>
      </c>
      <c r="D100" s="29">
        <v>5</v>
      </c>
      <c r="E100" s="27" t="s">
        <v>229</v>
      </c>
      <c r="F100" s="27" t="s">
        <v>197</v>
      </c>
      <c r="G100" s="27">
        <v>0</v>
      </c>
    </row>
    <row r="101" spans="2:7" x14ac:dyDescent="0.3">
      <c r="B101" s="27" t="s">
        <v>158</v>
      </c>
      <c r="C101" s="27" t="s">
        <v>159</v>
      </c>
      <c r="D101" s="29">
        <v>12</v>
      </c>
      <c r="E101" s="27" t="s">
        <v>230</v>
      </c>
      <c r="F101" s="27" t="s">
        <v>197</v>
      </c>
      <c r="G101" s="27">
        <v>0</v>
      </c>
    </row>
    <row r="102" spans="2:7" x14ac:dyDescent="0.3">
      <c r="B102" s="27" t="s">
        <v>160</v>
      </c>
      <c r="C102" s="27" t="s">
        <v>161</v>
      </c>
      <c r="D102" s="29">
        <v>3</v>
      </c>
      <c r="E102" s="27" t="s">
        <v>231</v>
      </c>
      <c r="F102" s="27" t="s">
        <v>197</v>
      </c>
      <c r="G102" s="27">
        <v>0</v>
      </c>
    </row>
    <row r="103" spans="2:7" x14ac:dyDescent="0.3">
      <c r="B103" s="27" t="s">
        <v>162</v>
      </c>
      <c r="C103" s="27" t="s">
        <v>163</v>
      </c>
      <c r="D103" s="29">
        <v>0</v>
      </c>
      <c r="E103" s="27" t="s">
        <v>232</v>
      </c>
      <c r="F103" s="27" t="s">
        <v>212</v>
      </c>
      <c r="G103" s="27">
        <v>18</v>
      </c>
    </row>
    <row r="104" spans="2:7" x14ac:dyDescent="0.3">
      <c r="B104" s="27" t="s">
        <v>164</v>
      </c>
      <c r="C104" s="27" t="s">
        <v>165</v>
      </c>
      <c r="D104" s="29">
        <v>1</v>
      </c>
      <c r="E104" s="27" t="s">
        <v>233</v>
      </c>
      <c r="F104" s="27" t="s">
        <v>197</v>
      </c>
      <c r="G104" s="27">
        <v>0</v>
      </c>
    </row>
    <row r="105" spans="2:7" x14ac:dyDescent="0.3">
      <c r="B105" s="27" t="s">
        <v>166</v>
      </c>
      <c r="C105" s="27" t="s">
        <v>167</v>
      </c>
      <c r="D105" s="29">
        <v>7</v>
      </c>
      <c r="E105" s="27" t="s">
        <v>234</v>
      </c>
      <c r="F105" s="27" t="s">
        <v>197</v>
      </c>
      <c r="G105" s="27">
        <v>0</v>
      </c>
    </row>
    <row r="106" spans="2:7" x14ac:dyDescent="0.3">
      <c r="B106" s="27" t="s">
        <v>168</v>
      </c>
      <c r="C106" s="27" t="s">
        <v>169</v>
      </c>
      <c r="D106" s="29">
        <v>3</v>
      </c>
      <c r="E106" s="27" t="s">
        <v>235</v>
      </c>
      <c r="F106" s="27" t="s">
        <v>197</v>
      </c>
      <c r="G106" s="27">
        <v>0</v>
      </c>
    </row>
    <row r="107" spans="2:7" x14ac:dyDescent="0.3">
      <c r="B107" s="27" t="s">
        <v>170</v>
      </c>
      <c r="C107" s="27" t="s">
        <v>171</v>
      </c>
      <c r="D107" s="29">
        <v>1</v>
      </c>
      <c r="E107" s="27" t="s">
        <v>236</v>
      </c>
      <c r="F107" s="27" t="s">
        <v>197</v>
      </c>
      <c r="G107" s="27">
        <v>0</v>
      </c>
    </row>
    <row r="108" spans="2:7" x14ac:dyDescent="0.3">
      <c r="B108" s="27" t="s">
        <v>172</v>
      </c>
      <c r="C108" s="27" t="s">
        <v>173</v>
      </c>
      <c r="D108" s="29">
        <v>0</v>
      </c>
      <c r="E108" s="27" t="s">
        <v>237</v>
      </c>
      <c r="F108" s="27" t="s">
        <v>197</v>
      </c>
      <c r="G108" s="27">
        <v>0</v>
      </c>
    </row>
    <row r="109" spans="2:7" x14ac:dyDescent="0.3">
      <c r="B109" s="27" t="s">
        <v>174</v>
      </c>
      <c r="C109" s="27" t="s">
        <v>175</v>
      </c>
      <c r="D109" s="29">
        <v>7</v>
      </c>
      <c r="E109" s="27" t="s">
        <v>238</v>
      </c>
      <c r="F109" s="27" t="s">
        <v>197</v>
      </c>
      <c r="G109" s="27">
        <v>0</v>
      </c>
    </row>
    <row r="110" spans="2:7" x14ac:dyDescent="0.3">
      <c r="B110" s="27" t="s">
        <v>176</v>
      </c>
      <c r="C110" s="27" t="s">
        <v>177</v>
      </c>
      <c r="D110" s="29">
        <v>4</v>
      </c>
      <c r="E110" s="27" t="s">
        <v>239</v>
      </c>
      <c r="F110" s="27" t="s">
        <v>197</v>
      </c>
      <c r="G110" s="27">
        <v>0</v>
      </c>
    </row>
    <row r="111" spans="2:7" x14ac:dyDescent="0.3">
      <c r="B111" s="27" t="s">
        <v>178</v>
      </c>
      <c r="C111" s="27" t="s">
        <v>179</v>
      </c>
      <c r="D111" s="29">
        <v>8</v>
      </c>
      <c r="E111" s="27" t="s">
        <v>240</v>
      </c>
      <c r="F111" s="27" t="s">
        <v>197</v>
      </c>
      <c r="G111" s="27">
        <v>0</v>
      </c>
    </row>
    <row r="112" spans="2:7" x14ac:dyDescent="0.3">
      <c r="B112" s="27" t="s">
        <v>180</v>
      </c>
      <c r="C112" s="27" t="s">
        <v>181</v>
      </c>
      <c r="D112" s="29">
        <v>1</v>
      </c>
      <c r="E112" s="27" t="s">
        <v>241</v>
      </c>
      <c r="F112" s="27" t="s">
        <v>197</v>
      </c>
      <c r="G112" s="27">
        <v>0</v>
      </c>
    </row>
    <row r="113" spans="2:7" x14ac:dyDescent="0.3">
      <c r="B113" s="27" t="s">
        <v>182</v>
      </c>
      <c r="C113" s="27" t="s">
        <v>183</v>
      </c>
      <c r="D113" s="29">
        <v>1.2892791127540519</v>
      </c>
      <c r="E113" s="27" t="s">
        <v>242</v>
      </c>
      <c r="F113" s="27" t="s">
        <v>212</v>
      </c>
      <c r="G113" s="27">
        <v>3.7107208872459481</v>
      </c>
    </row>
    <row r="114" spans="2:7" x14ac:dyDescent="0.3">
      <c r="B114" s="27" t="s">
        <v>184</v>
      </c>
      <c r="C114" s="27" t="s">
        <v>185</v>
      </c>
      <c r="D114" s="29">
        <v>7</v>
      </c>
      <c r="E114" s="27" t="s">
        <v>243</v>
      </c>
      <c r="F114" s="27" t="s">
        <v>197</v>
      </c>
      <c r="G114" s="27">
        <v>0</v>
      </c>
    </row>
    <row r="115" spans="2:7" x14ac:dyDescent="0.3">
      <c r="B115" s="27" t="s">
        <v>186</v>
      </c>
      <c r="C115" s="27" t="s">
        <v>187</v>
      </c>
      <c r="D115" s="29">
        <v>3</v>
      </c>
      <c r="E115" s="27" t="s">
        <v>244</v>
      </c>
      <c r="F115" s="27" t="s">
        <v>197</v>
      </c>
      <c r="G115" s="27">
        <v>0</v>
      </c>
    </row>
    <row r="116" spans="2:7" x14ac:dyDescent="0.3">
      <c r="B116" s="27" t="s">
        <v>188</v>
      </c>
      <c r="C116" s="27" t="s">
        <v>189</v>
      </c>
      <c r="D116" s="29">
        <v>11</v>
      </c>
      <c r="E116" s="27" t="s">
        <v>245</v>
      </c>
      <c r="F116" s="27" t="s">
        <v>197</v>
      </c>
      <c r="G116" s="27">
        <v>0</v>
      </c>
    </row>
    <row r="117" spans="2:7" x14ac:dyDescent="0.3">
      <c r="B117" s="27" t="s">
        <v>190</v>
      </c>
      <c r="C117" s="27" t="s">
        <v>191</v>
      </c>
      <c r="D117" s="29">
        <v>1</v>
      </c>
      <c r="E117" s="27" t="s">
        <v>246</v>
      </c>
      <c r="F117" s="27" t="s">
        <v>197</v>
      </c>
      <c r="G117" s="27">
        <v>0</v>
      </c>
    </row>
    <row r="118" spans="2:7" ht="15" thickBot="1" x14ac:dyDescent="0.35">
      <c r="B118" s="25" t="s">
        <v>192</v>
      </c>
      <c r="C118" s="25" t="s">
        <v>193</v>
      </c>
      <c r="D118" s="36">
        <v>5</v>
      </c>
      <c r="E118" s="25" t="s">
        <v>247</v>
      </c>
      <c r="F118" s="25" t="s">
        <v>197</v>
      </c>
      <c r="G118" s="25">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956D3-1855-476D-8578-DE1DE6AD0B2E}">
  <dimension ref="A1:H60"/>
  <sheetViews>
    <sheetView showGridLines="0" topLeftCell="A15" workbookViewId="0"/>
  </sheetViews>
  <sheetFormatPr defaultRowHeight="14.4" x14ac:dyDescent="0.3"/>
  <cols>
    <col min="1" max="1" width="2.33203125" customWidth="1"/>
    <col min="2" max="2" width="6" bestFit="1" customWidth="1"/>
    <col min="3" max="3" width="47.44140625" bestFit="1" customWidth="1"/>
    <col min="4" max="4" width="12" bestFit="1" customWidth="1"/>
    <col min="5" max="5" width="12.6640625" bestFit="1" customWidth="1"/>
    <col min="6" max="6" width="10.109375" bestFit="1" customWidth="1"/>
    <col min="7" max="8" width="12" bestFit="1" customWidth="1"/>
  </cols>
  <sheetData>
    <row r="1" spans="1:8" x14ac:dyDescent="0.3">
      <c r="A1" s="24" t="s">
        <v>248</v>
      </c>
    </row>
    <row r="2" spans="1:8" x14ac:dyDescent="0.3">
      <c r="A2" s="24" t="s">
        <v>78</v>
      </c>
    </row>
    <row r="3" spans="1:8" x14ac:dyDescent="0.3">
      <c r="A3" s="24" t="s">
        <v>269</v>
      </c>
    </row>
    <row r="6" spans="1:8" ht="15" thickBot="1" x14ac:dyDescent="0.35">
      <c r="A6" t="s">
        <v>92</v>
      </c>
    </row>
    <row r="7" spans="1:8" x14ac:dyDescent="0.3">
      <c r="B7" s="31"/>
      <c r="C7" s="31"/>
      <c r="D7" s="31" t="s">
        <v>249</v>
      </c>
      <c r="E7" s="31" t="s">
        <v>251</v>
      </c>
      <c r="F7" s="31" t="s">
        <v>253</v>
      </c>
      <c r="G7" s="31" t="s">
        <v>255</v>
      </c>
      <c r="H7" s="31" t="s">
        <v>255</v>
      </c>
    </row>
    <row r="8" spans="1:8" ht="15" thickBot="1" x14ac:dyDescent="0.35">
      <c r="B8" s="32" t="s">
        <v>88</v>
      </c>
      <c r="C8" s="32" t="s">
        <v>89</v>
      </c>
      <c r="D8" s="32" t="s">
        <v>250</v>
      </c>
      <c r="E8" s="32" t="s">
        <v>252</v>
      </c>
      <c r="F8" s="32" t="s">
        <v>254</v>
      </c>
      <c r="G8" s="32" t="s">
        <v>256</v>
      </c>
      <c r="H8" s="32" t="s">
        <v>257</v>
      </c>
    </row>
    <row r="9" spans="1:8" x14ac:dyDescent="0.3">
      <c r="B9" s="27" t="s">
        <v>101</v>
      </c>
      <c r="C9" s="27" t="s">
        <v>102</v>
      </c>
      <c r="D9" s="27">
        <v>20</v>
      </c>
      <c r="E9" s="27">
        <v>1.41146025878005</v>
      </c>
      <c r="F9" s="27">
        <v>12.929999999999998</v>
      </c>
      <c r="G9" s="27">
        <v>1E+30</v>
      </c>
      <c r="H9" s="27">
        <v>1.41146025878005</v>
      </c>
    </row>
    <row r="10" spans="1:8" x14ac:dyDescent="0.3">
      <c r="B10" s="27" t="s">
        <v>104</v>
      </c>
      <c r="C10" s="27" t="s">
        <v>105</v>
      </c>
      <c r="D10" s="27">
        <v>10</v>
      </c>
      <c r="E10" s="27">
        <v>0.29390018484289238</v>
      </c>
      <c r="F10" s="27">
        <v>15.929999999999998</v>
      </c>
      <c r="G10" s="27">
        <v>1E+30</v>
      </c>
      <c r="H10" s="27">
        <v>0.29390018484289238</v>
      </c>
    </row>
    <row r="11" spans="1:8" x14ac:dyDescent="0.3">
      <c r="B11" s="27" t="s">
        <v>106</v>
      </c>
      <c r="C11" s="27" t="s">
        <v>107</v>
      </c>
      <c r="D11" s="27">
        <v>5</v>
      </c>
      <c r="E11" s="27">
        <v>1.4114602587800482</v>
      </c>
      <c r="F11" s="27">
        <v>12.929999999999996</v>
      </c>
      <c r="G11" s="27">
        <v>1E+30</v>
      </c>
      <c r="H11" s="27">
        <v>1.4114602587800482</v>
      </c>
    </row>
    <row r="12" spans="1:8" x14ac:dyDescent="0.3">
      <c r="B12" s="27" t="s">
        <v>108</v>
      </c>
      <c r="C12" s="27" t="s">
        <v>109</v>
      </c>
      <c r="D12" s="27">
        <v>7</v>
      </c>
      <c r="E12" s="27">
        <v>1.4114602587800518</v>
      </c>
      <c r="F12" s="27">
        <v>12.93</v>
      </c>
      <c r="G12" s="27">
        <v>1E+30</v>
      </c>
      <c r="H12" s="27">
        <v>1.4114602587800518</v>
      </c>
    </row>
    <row r="13" spans="1:8" x14ac:dyDescent="0.3">
      <c r="B13" s="27" t="s">
        <v>110</v>
      </c>
      <c r="C13" s="27" t="s">
        <v>111</v>
      </c>
      <c r="D13" s="27">
        <v>6</v>
      </c>
      <c r="E13" s="27">
        <v>2.8229205175600689</v>
      </c>
      <c r="F13" s="27">
        <v>12.329999999999991</v>
      </c>
      <c r="G13" s="27">
        <v>1E+30</v>
      </c>
      <c r="H13" s="27">
        <v>2.8229205175600689</v>
      </c>
    </row>
    <row r="14" spans="1:8" x14ac:dyDescent="0.3">
      <c r="B14" s="27" t="s">
        <v>112</v>
      </c>
      <c r="C14" s="27" t="s">
        <v>113</v>
      </c>
      <c r="D14" s="27">
        <v>8</v>
      </c>
      <c r="E14" s="27">
        <v>4.4110905730129435</v>
      </c>
      <c r="F14" s="27">
        <v>10.829999999999998</v>
      </c>
      <c r="G14" s="27">
        <v>1E+30</v>
      </c>
      <c r="H14" s="27">
        <v>4.4110905730129435</v>
      </c>
    </row>
    <row r="15" spans="1:8" x14ac:dyDescent="0.3">
      <c r="B15" s="27" t="s">
        <v>114</v>
      </c>
      <c r="C15" s="27" t="s">
        <v>115</v>
      </c>
      <c r="D15" s="27">
        <v>5</v>
      </c>
      <c r="E15" s="27">
        <v>2.822920517560076</v>
      </c>
      <c r="F15" s="27">
        <v>12.329999999999998</v>
      </c>
      <c r="G15" s="27">
        <v>1E+30</v>
      </c>
      <c r="H15" s="27">
        <v>2.822920517560076</v>
      </c>
    </row>
    <row r="16" spans="1:8" x14ac:dyDescent="0.3">
      <c r="B16" s="27" t="s">
        <v>116</v>
      </c>
      <c r="C16" s="27" t="s">
        <v>117</v>
      </c>
      <c r="D16" s="27">
        <v>35</v>
      </c>
      <c r="E16" s="27">
        <v>0.29390018484288882</v>
      </c>
      <c r="F16" s="27">
        <v>15.929999999999993</v>
      </c>
      <c r="G16" s="27">
        <v>1E+30</v>
      </c>
      <c r="H16" s="27">
        <v>0.29390018484288882</v>
      </c>
    </row>
    <row r="17" spans="2:8" x14ac:dyDescent="0.3">
      <c r="B17" s="27" t="s">
        <v>118</v>
      </c>
      <c r="C17" s="27" t="s">
        <v>119</v>
      </c>
      <c r="D17" s="27">
        <v>14</v>
      </c>
      <c r="E17" s="27">
        <v>1.4114602587800447</v>
      </c>
      <c r="F17" s="27">
        <v>12.929999999999993</v>
      </c>
      <c r="G17" s="27">
        <v>1E+30</v>
      </c>
      <c r="H17" s="27">
        <v>1.4114602587800447</v>
      </c>
    </row>
    <row r="18" spans="2:8" x14ac:dyDescent="0.3">
      <c r="B18" s="27" t="s">
        <v>120</v>
      </c>
      <c r="C18" s="27" t="s">
        <v>121</v>
      </c>
      <c r="D18" s="27">
        <v>11</v>
      </c>
      <c r="E18" s="27">
        <v>1.4114602587800551</v>
      </c>
      <c r="F18" s="27">
        <v>12.930000000000007</v>
      </c>
      <c r="G18" s="27">
        <v>1E+30</v>
      </c>
      <c r="H18" s="27">
        <v>1.4114602587800551</v>
      </c>
    </row>
    <row r="19" spans="2:8" x14ac:dyDescent="0.3">
      <c r="B19" s="27" t="s">
        <v>122</v>
      </c>
      <c r="C19" s="27" t="s">
        <v>123</v>
      </c>
      <c r="D19" s="27">
        <v>1.2985212569316416</v>
      </c>
      <c r="E19" s="27">
        <v>0</v>
      </c>
      <c r="F19" s="27">
        <v>25.930000000000007</v>
      </c>
      <c r="G19" s="27">
        <v>7.1054273576010003E-15</v>
      </c>
      <c r="H19" s="27">
        <v>4.4455882352941192</v>
      </c>
    </row>
    <row r="20" spans="2:8" x14ac:dyDescent="0.3">
      <c r="B20" s="27" t="s">
        <v>124</v>
      </c>
      <c r="C20" s="27" t="s">
        <v>125</v>
      </c>
      <c r="D20" s="27">
        <v>29</v>
      </c>
      <c r="E20" s="27">
        <v>1.5881700554528977</v>
      </c>
      <c r="F20" s="27">
        <v>12.030000000000001</v>
      </c>
      <c r="G20" s="27">
        <v>1E+30</v>
      </c>
      <c r="H20" s="27">
        <v>1.5881700554528977</v>
      </c>
    </row>
    <row r="21" spans="2:8" x14ac:dyDescent="0.3">
      <c r="B21" s="27" t="s">
        <v>126</v>
      </c>
      <c r="C21" s="27" t="s">
        <v>127</v>
      </c>
      <c r="D21" s="27">
        <v>3</v>
      </c>
      <c r="E21" s="27">
        <v>2.8421709430404007E-14</v>
      </c>
      <c r="F21" s="27">
        <v>13.530000000000001</v>
      </c>
      <c r="G21" s="27">
        <v>1E+30</v>
      </c>
      <c r="H21" s="27">
        <v>2.8421709430404007E-14</v>
      </c>
    </row>
    <row r="22" spans="2:8" x14ac:dyDescent="0.3">
      <c r="B22" s="27" t="s">
        <v>128</v>
      </c>
      <c r="C22" s="27" t="s">
        <v>129</v>
      </c>
      <c r="D22" s="27">
        <v>18</v>
      </c>
      <c r="E22" s="27">
        <v>1.4114602587800409</v>
      </c>
      <c r="F22" s="27">
        <v>25.330000000000013</v>
      </c>
      <c r="G22" s="27">
        <v>1E+30</v>
      </c>
      <c r="H22" s="27">
        <v>1.4114602587800409</v>
      </c>
    </row>
    <row r="23" spans="2:8" x14ac:dyDescent="0.3">
      <c r="B23" s="27" t="s">
        <v>130</v>
      </c>
      <c r="C23" s="27" t="s">
        <v>131</v>
      </c>
      <c r="D23" s="27">
        <v>33</v>
      </c>
      <c r="E23" s="27">
        <v>2.8229205175600618</v>
      </c>
      <c r="F23" s="27">
        <v>12.329999999999984</v>
      </c>
      <c r="G23" s="27">
        <v>1E+30</v>
      </c>
      <c r="H23" s="27">
        <v>2.8229205175600618</v>
      </c>
    </row>
    <row r="24" spans="2:8" x14ac:dyDescent="0.3">
      <c r="B24" s="27" t="s">
        <v>132</v>
      </c>
      <c r="C24" s="27" t="s">
        <v>133</v>
      </c>
      <c r="D24" s="27">
        <v>6</v>
      </c>
      <c r="E24" s="27">
        <v>1.4114602587800409</v>
      </c>
      <c r="F24" s="27">
        <v>25.330000000000013</v>
      </c>
      <c r="G24" s="27">
        <v>1E+30</v>
      </c>
      <c r="H24" s="27">
        <v>1.4114602587800409</v>
      </c>
    </row>
    <row r="25" spans="2:8" x14ac:dyDescent="0.3">
      <c r="B25" s="27" t="s">
        <v>134</v>
      </c>
      <c r="C25" s="27" t="s">
        <v>135</v>
      </c>
      <c r="D25" s="27">
        <v>18</v>
      </c>
      <c r="E25" s="27">
        <v>3.3817005545286674</v>
      </c>
      <c r="F25" s="27">
        <v>10.830000000000013</v>
      </c>
      <c r="G25" s="27">
        <v>1E+30</v>
      </c>
      <c r="H25" s="27">
        <v>3.3817005545286674</v>
      </c>
    </row>
    <row r="26" spans="2:8" x14ac:dyDescent="0.3">
      <c r="B26" s="27" t="s">
        <v>136</v>
      </c>
      <c r="C26" s="27" t="s">
        <v>137</v>
      </c>
      <c r="D26" s="27">
        <v>8</v>
      </c>
      <c r="E26" s="27">
        <v>1.4114602587800551</v>
      </c>
      <c r="F26" s="27">
        <v>12.930000000000007</v>
      </c>
      <c r="G26" s="27">
        <v>1E+30</v>
      </c>
      <c r="H26" s="27">
        <v>1.4114602587800551</v>
      </c>
    </row>
    <row r="27" spans="2:8" x14ac:dyDescent="0.3">
      <c r="B27" s="27" t="s">
        <v>138</v>
      </c>
      <c r="C27" s="27" t="s">
        <v>139</v>
      </c>
      <c r="D27" s="27">
        <v>25</v>
      </c>
      <c r="E27" s="27">
        <v>1.4114602587800551</v>
      </c>
      <c r="F27" s="27">
        <v>12.930000000000007</v>
      </c>
      <c r="G27" s="27">
        <v>1E+30</v>
      </c>
      <c r="H27" s="27">
        <v>1.4114602587800551</v>
      </c>
    </row>
    <row r="28" spans="2:8" x14ac:dyDescent="0.3">
      <c r="B28" s="27" t="s">
        <v>140</v>
      </c>
      <c r="C28" s="27" t="s">
        <v>141</v>
      </c>
      <c r="D28" s="27">
        <v>0</v>
      </c>
      <c r="E28" s="27">
        <v>-1.1175600739371538</v>
      </c>
      <c r="F28" s="27">
        <v>16.529999999999973</v>
      </c>
      <c r="G28" s="27">
        <v>1.1175600739371538</v>
      </c>
      <c r="H28" s="27">
        <v>1E+30</v>
      </c>
    </row>
    <row r="29" spans="2:8" x14ac:dyDescent="0.3">
      <c r="B29" s="27" t="s">
        <v>142</v>
      </c>
      <c r="C29" s="27" t="s">
        <v>143</v>
      </c>
      <c r="D29" s="27">
        <v>0</v>
      </c>
      <c r="E29" s="27">
        <v>-1.1175600739371538</v>
      </c>
      <c r="F29" s="27">
        <v>16.529999999999973</v>
      </c>
      <c r="G29" s="27">
        <v>1.1175600739371538</v>
      </c>
      <c r="H29" s="27">
        <v>1E+30</v>
      </c>
    </row>
    <row r="30" spans="2:8" x14ac:dyDescent="0.3">
      <c r="B30" s="27" t="s">
        <v>144</v>
      </c>
      <c r="C30" s="27" t="s">
        <v>145</v>
      </c>
      <c r="D30" s="27">
        <v>1</v>
      </c>
      <c r="E30" s="27">
        <v>0.55878003696863487</v>
      </c>
      <c r="F30" s="27">
        <v>12.03000000000003</v>
      </c>
      <c r="G30" s="27">
        <v>1E+30</v>
      </c>
      <c r="H30" s="27">
        <v>0.55878003696863487</v>
      </c>
    </row>
    <row r="31" spans="2:8" x14ac:dyDescent="0.3">
      <c r="B31" s="27" t="s">
        <v>146</v>
      </c>
      <c r="C31" s="27" t="s">
        <v>147</v>
      </c>
      <c r="D31" s="27">
        <v>2</v>
      </c>
      <c r="E31" s="27">
        <v>2.8229205175600716</v>
      </c>
      <c r="F31" s="27">
        <v>12.329999999999984</v>
      </c>
      <c r="G31" s="27">
        <v>1E+30</v>
      </c>
      <c r="H31" s="27">
        <v>2.8229205175600716</v>
      </c>
    </row>
    <row r="32" spans="2:8" x14ac:dyDescent="0.3">
      <c r="B32" s="27" t="s">
        <v>148</v>
      </c>
      <c r="C32" s="27" t="s">
        <v>149</v>
      </c>
      <c r="D32" s="27">
        <v>6</v>
      </c>
      <c r="E32" s="27">
        <v>1.7053604436229133</v>
      </c>
      <c r="F32" s="27">
        <v>15.329999999999984</v>
      </c>
      <c r="G32" s="27">
        <v>1E+30</v>
      </c>
      <c r="H32" s="27">
        <v>1.7053604436229133</v>
      </c>
    </row>
    <row r="33" spans="2:8" x14ac:dyDescent="0.3">
      <c r="B33" s="27" t="s">
        <v>150</v>
      </c>
      <c r="C33" s="27" t="s">
        <v>151</v>
      </c>
      <c r="D33" s="27">
        <v>2</v>
      </c>
      <c r="E33" s="27">
        <v>1.4114602587800551</v>
      </c>
      <c r="F33" s="27">
        <v>12.930000000000007</v>
      </c>
      <c r="G33" s="27">
        <v>1E+30</v>
      </c>
      <c r="H33" s="27">
        <v>1.4114602587800551</v>
      </c>
    </row>
    <row r="34" spans="2:8" x14ac:dyDescent="0.3">
      <c r="B34" s="27" t="s">
        <v>152</v>
      </c>
      <c r="C34" s="27" t="s">
        <v>153</v>
      </c>
      <c r="D34" s="27">
        <v>6</v>
      </c>
      <c r="E34" s="27">
        <v>7.1054273576010019E-15</v>
      </c>
      <c r="F34" s="27">
        <v>25.930000000000007</v>
      </c>
      <c r="G34" s="27">
        <v>1E+30</v>
      </c>
      <c r="H34" s="27">
        <v>7.1054273576010019E-15</v>
      </c>
    </row>
    <row r="35" spans="2:8" x14ac:dyDescent="0.3">
      <c r="B35" s="27" t="s">
        <v>154</v>
      </c>
      <c r="C35" s="27" t="s">
        <v>155</v>
      </c>
      <c r="D35" s="27">
        <v>13</v>
      </c>
      <c r="E35" s="27">
        <v>1.4114602587800551</v>
      </c>
      <c r="F35" s="27">
        <v>12.930000000000007</v>
      </c>
      <c r="G35" s="27">
        <v>1E+30</v>
      </c>
      <c r="H35" s="27">
        <v>1.4114602587800551</v>
      </c>
    </row>
    <row r="36" spans="2:8" x14ac:dyDescent="0.3">
      <c r="B36" s="27" t="s">
        <v>156</v>
      </c>
      <c r="C36" s="27" t="s">
        <v>157</v>
      </c>
      <c r="D36" s="27">
        <v>5</v>
      </c>
      <c r="E36" s="27">
        <v>0.29390018484290104</v>
      </c>
      <c r="F36" s="27">
        <v>15.930000000000007</v>
      </c>
      <c r="G36" s="27">
        <v>1E+30</v>
      </c>
      <c r="H36" s="27">
        <v>0.29390018484290104</v>
      </c>
    </row>
    <row r="37" spans="2:8" x14ac:dyDescent="0.3">
      <c r="B37" s="27" t="s">
        <v>158</v>
      </c>
      <c r="C37" s="27" t="s">
        <v>159</v>
      </c>
      <c r="D37" s="27">
        <v>12</v>
      </c>
      <c r="E37" s="27">
        <v>2.9996303142329239</v>
      </c>
      <c r="F37" s="27">
        <v>11.430000000000007</v>
      </c>
      <c r="G37" s="27">
        <v>1E+30</v>
      </c>
      <c r="H37" s="27">
        <v>2.9996303142329239</v>
      </c>
    </row>
    <row r="38" spans="2:8" x14ac:dyDescent="0.3">
      <c r="B38" s="27" t="s">
        <v>160</v>
      </c>
      <c r="C38" s="27" t="s">
        <v>161</v>
      </c>
      <c r="D38" s="27">
        <v>3</v>
      </c>
      <c r="E38" s="27">
        <v>3.3817005545286491</v>
      </c>
      <c r="F38" s="27">
        <v>10.829999999999984</v>
      </c>
      <c r="G38" s="27">
        <v>1E+30</v>
      </c>
      <c r="H38" s="27">
        <v>3.3817005545286491</v>
      </c>
    </row>
    <row r="39" spans="2:8" x14ac:dyDescent="0.3">
      <c r="B39" s="27" t="s">
        <v>162</v>
      </c>
      <c r="C39" s="27" t="s">
        <v>163</v>
      </c>
      <c r="D39" s="27">
        <v>0</v>
      </c>
      <c r="E39" s="27">
        <v>0</v>
      </c>
      <c r="F39" s="27">
        <v>13.529999999999973</v>
      </c>
      <c r="G39" s="27">
        <v>0</v>
      </c>
      <c r="H39" s="27">
        <v>1E+30</v>
      </c>
    </row>
    <row r="40" spans="2:8" x14ac:dyDescent="0.3">
      <c r="B40" s="27" t="s">
        <v>164</v>
      </c>
      <c r="C40" s="27" t="s">
        <v>165</v>
      </c>
      <c r="D40" s="27">
        <v>1</v>
      </c>
      <c r="E40" s="27">
        <v>0.55878003696857803</v>
      </c>
      <c r="F40" s="27">
        <v>12.029999999999973</v>
      </c>
      <c r="G40" s="27">
        <v>1E+30</v>
      </c>
      <c r="H40" s="27">
        <v>0.55878003696857803</v>
      </c>
    </row>
    <row r="41" spans="2:8" x14ac:dyDescent="0.3">
      <c r="B41" s="27" t="s">
        <v>166</v>
      </c>
      <c r="C41" s="27" t="s">
        <v>167</v>
      </c>
      <c r="D41" s="27">
        <v>7</v>
      </c>
      <c r="E41" s="27">
        <v>1.4114602587800551</v>
      </c>
      <c r="F41" s="27">
        <v>12.930000000000007</v>
      </c>
      <c r="G41" s="27">
        <v>1E+30</v>
      </c>
      <c r="H41" s="27">
        <v>1.4114602587800551</v>
      </c>
    </row>
    <row r="42" spans="2:8" x14ac:dyDescent="0.3">
      <c r="B42" s="27" t="s">
        <v>168</v>
      </c>
      <c r="C42" s="27" t="s">
        <v>169</v>
      </c>
      <c r="D42" s="27">
        <v>3</v>
      </c>
      <c r="E42" s="27">
        <v>0.29390018484290104</v>
      </c>
      <c r="F42" s="27">
        <v>15.930000000000007</v>
      </c>
      <c r="G42" s="27">
        <v>1E+30</v>
      </c>
      <c r="H42" s="27">
        <v>0.29390018484290104</v>
      </c>
    </row>
    <row r="43" spans="2:8" x14ac:dyDescent="0.3">
      <c r="B43" s="27" t="s">
        <v>170</v>
      </c>
      <c r="C43" s="27" t="s">
        <v>171</v>
      </c>
      <c r="D43" s="27">
        <v>1</v>
      </c>
      <c r="E43" s="27">
        <v>4.4110905730129213</v>
      </c>
      <c r="F43" s="27">
        <v>10.829999999999984</v>
      </c>
      <c r="G43" s="27">
        <v>1E+30</v>
      </c>
      <c r="H43" s="27">
        <v>4.4110905730129213</v>
      </c>
    </row>
    <row r="44" spans="2:8" x14ac:dyDescent="0.3">
      <c r="B44" s="27" t="s">
        <v>172</v>
      </c>
      <c r="C44" s="27" t="s">
        <v>173</v>
      </c>
      <c r="D44" s="27">
        <v>0</v>
      </c>
      <c r="E44" s="27">
        <v>2.8229205175600529</v>
      </c>
      <c r="F44" s="27">
        <v>12.329999999999984</v>
      </c>
      <c r="G44" s="27">
        <v>2.8229205175600529</v>
      </c>
      <c r="H44" s="27">
        <v>1E+30</v>
      </c>
    </row>
    <row r="45" spans="2:8" x14ac:dyDescent="0.3">
      <c r="B45" s="27" t="s">
        <v>174</v>
      </c>
      <c r="C45" s="27" t="s">
        <v>175</v>
      </c>
      <c r="D45" s="27">
        <v>7</v>
      </c>
      <c r="E45" s="27">
        <v>0.99963031423291782</v>
      </c>
      <c r="F45" s="27">
        <v>15.629999999999995</v>
      </c>
      <c r="G45" s="27">
        <v>1E+30</v>
      </c>
      <c r="H45" s="27">
        <v>0.99963031423291782</v>
      </c>
    </row>
    <row r="46" spans="2:8" x14ac:dyDescent="0.3">
      <c r="B46" s="27" t="s">
        <v>176</v>
      </c>
      <c r="C46" s="27" t="s">
        <v>177</v>
      </c>
      <c r="D46" s="27">
        <v>4</v>
      </c>
      <c r="E46" s="27">
        <v>1.9702402957485765</v>
      </c>
      <c r="F46" s="27">
        <v>11.42999999999995</v>
      </c>
      <c r="G46" s="27">
        <v>1E+30</v>
      </c>
      <c r="H46" s="27">
        <v>1.9702402957485765</v>
      </c>
    </row>
    <row r="47" spans="2:8" x14ac:dyDescent="0.3">
      <c r="B47" s="27" t="s">
        <v>178</v>
      </c>
      <c r="C47" s="27" t="s">
        <v>179</v>
      </c>
      <c r="D47" s="27">
        <v>8</v>
      </c>
      <c r="E47" s="27">
        <v>1.4114602587799983</v>
      </c>
      <c r="F47" s="27">
        <v>12.92999999999995</v>
      </c>
      <c r="G47" s="27">
        <v>1E+30</v>
      </c>
      <c r="H47" s="27">
        <v>1.4114602587799983</v>
      </c>
    </row>
    <row r="48" spans="2:8" x14ac:dyDescent="0.3">
      <c r="B48" s="27" t="s">
        <v>180</v>
      </c>
      <c r="C48" s="27" t="s">
        <v>181</v>
      </c>
      <c r="D48" s="27">
        <v>1</v>
      </c>
      <c r="E48" s="27">
        <v>1.5881700554528693</v>
      </c>
      <c r="F48" s="27">
        <v>12.029999999999973</v>
      </c>
      <c r="G48" s="27">
        <v>1E+30</v>
      </c>
      <c r="H48" s="27">
        <v>1.5881700554528693</v>
      </c>
    </row>
    <row r="49" spans="1:8" x14ac:dyDescent="0.3">
      <c r="B49" s="27" t="s">
        <v>182</v>
      </c>
      <c r="C49" s="27" t="s">
        <v>183</v>
      </c>
      <c r="D49" s="27">
        <v>1.2892791127540519</v>
      </c>
      <c r="E49" s="27">
        <v>0</v>
      </c>
      <c r="F49" s="27">
        <v>13.529999999999973</v>
      </c>
      <c r="G49" s="27">
        <v>2.8421709430404007E-14</v>
      </c>
      <c r="H49" s="27">
        <v>0</v>
      </c>
    </row>
    <row r="50" spans="1:8" x14ac:dyDescent="0.3">
      <c r="B50" s="27" t="s">
        <v>184</v>
      </c>
      <c r="C50" s="27" t="s">
        <v>185</v>
      </c>
      <c r="D50" s="27">
        <v>7</v>
      </c>
      <c r="E50" s="27">
        <v>1.4114602587800589</v>
      </c>
      <c r="F50" s="27">
        <v>25.330000000000041</v>
      </c>
      <c r="G50" s="27">
        <v>1E+30</v>
      </c>
      <c r="H50" s="27">
        <v>1.4114602587800589</v>
      </c>
    </row>
    <row r="51" spans="1:8" x14ac:dyDescent="0.3">
      <c r="B51" s="27" t="s">
        <v>186</v>
      </c>
      <c r="C51" s="27" t="s">
        <v>187</v>
      </c>
      <c r="D51" s="27">
        <v>3</v>
      </c>
      <c r="E51" s="27">
        <v>2.8229205175601098</v>
      </c>
      <c r="F51" s="27">
        <v>12.330000000000041</v>
      </c>
      <c r="G51" s="27">
        <v>1E+30</v>
      </c>
      <c r="H51" s="27">
        <v>2.8229205175601098</v>
      </c>
    </row>
    <row r="52" spans="1:8" x14ac:dyDescent="0.3">
      <c r="B52" s="27" t="s">
        <v>188</v>
      </c>
      <c r="C52" s="27" t="s">
        <v>189</v>
      </c>
      <c r="D52" s="27">
        <v>11</v>
      </c>
      <c r="E52" s="27">
        <v>2.8229205175601098</v>
      </c>
      <c r="F52" s="27">
        <v>12.330000000000041</v>
      </c>
      <c r="G52" s="27">
        <v>1E+30</v>
      </c>
      <c r="H52" s="27">
        <v>2.8229205175601098</v>
      </c>
    </row>
    <row r="53" spans="1:8" x14ac:dyDescent="0.3">
      <c r="B53" s="27" t="s">
        <v>190</v>
      </c>
      <c r="C53" s="27" t="s">
        <v>191</v>
      </c>
      <c r="D53" s="27">
        <v>1</v>
      </c>
      <c r="E53" s="27">
        <v>1.4114602587799983</v>
      </c>
      <c r="F53" s="27">
        <v>12.92999999999995</v>
      </c>
      <c r="G53" s="27">
        <v>1E+30</v>
      </c>
      <c r="H53" s="27">
        <v>1.4114602587799983</v>
      </c>
    </row>
    <row r="54" spans="1:8" ht="15" thickBot="1" x14ac:dyDescent="0.35">
      <c r="B54" s="25" t="s">
        <v>192</v>
      </c>
      <c r="C54" s="25" t="s">
        <v>193</v>
      </c>
      <c r="D54" s="25">
        <v>5</v>
      </c>
      <c r="E54" s="25">
        <v>2.9996303142328671</v>
      </c>
      <c r="F54" s="25">
        <v>11.42999999999995</v>
      </c>
      <c r="G54" s="25">
        <v>1E+30</v>
      </c>
      <c r="H54" s="25">
        <v>2.9996303142328671</v>
      </c>
    </row>
    <row r="56" spans="1:8" ht="15" thickBot="1" x14ac:dyDescent="0.35">
      <c r="A56" t="s">
        <v>94</v>
      </c>
    </row>
    <row r="57" spans="1:8" x14ac:dyDescent="0.3">
      <c r="B57" s="31"/>
      <c r="C57" s="31"/>
      <c r="D57" s="31" t="s">
        <v>249</v>
      </c>
      <c r="E57" s="31" t="s">
        <v>258</v>
      </c>
      <c r="F57" s="31" t="s">
        <v>260</v>
      </c>
      <c r="G57" s="31" t="s">
        <v>255</v>
      </c>
      <c r="H57" s="31" t="s">
        <v>255</v>
      </c>
    </row>
    <row r="58" spans="1:8" ht="15" thickBot="1" x14ac:dyDescent="0.35">
      <c r="B58" s="32" t="s">
        <v>88</v>
      </c>
      <c r="C58" s="32" t="s">
        <v>89</v>
      </c>
      <c r="D58" s="32" t="s">
        <v>250</v>
      </c>
      <c r="E58" s="32" t="s">
        <v>259</v>
      </c>
      <c r="F58" s="32" t="s">
        <v>261</v>
      </c>
      <c r="G58" s="32" t="s">
        <v>256</v>
      </c>
      <c r="H58" s="32" t="s">
        <v>257</v>
      </c>
    </row>
    <row r="59" spans="1:8" x14ac:dyDescent="0.3">
      <c r="B59" s="27" t="s">
        <v>194</v>
      </c>
      <c r="C59" s="27" t="s">
        <v>195</v>
      </c>
      <c r="D59" s="27">
        <v>39.999999999999993</v>
      </c>
      <c r="E59" s="27">
        <v>40.229205175600555</v>
      </c>
      <c r="F59" s="27">
        <v>40</v>
      </c>
      <c r="G59" s="27">
        <v>0.48963414634147712</v>
      </c>
      <c r="H59" s="27">
        <v>0.17012195121949794</v>
      </c>
    </row>
    <row r="60" spans="1:8" ht="15" thickBot="1" x14ac:dyDescent="0.35">
      <c r="B60" s="25" t="s">
        <v>198</v>
      </c>
      <c r="C60" s="25" t="s">
        <v>199</v>
      </c>
      <c r="D60" s="25">
        <v>2999.9999999999995</v>
      </c>
      <c r="E60" s="25">
        <v>1.0293900184842892</v>
      </c>
      <c r="F60" s="25">
        <v>3000</v>
      </c>
      <c r="G60" s="25">
        <v>29.062499999997474</v>
      </c>
      <c r="H60" s="25">
        <v>20.661764705882874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6969B-E1DC-471F-9CE7-6CA3AC548064}">
  <dimension ref="A1:J58"/>
  <sheetViews>
    <sheetView showGridLines="0" workbookViewId="0"/>
  </sheetViews>
  <sheetFormatPr defaultRowHeight="14.4" x14ac:dyDescent="0.3"/>
  <cols>
    <col min="1" max="1" width="2.33203125" customWidth="1"/>
    <col min="2" max="2" width="6.21875" bestFit="1" customWidth="1"/>
    <col min="3" max="3" width="19.109375" bestFit="1" customWidth="1"/>
    <col min="4" max="4" width="10" bestFit="1" customWidth="1"/>
    <col min="5" max="5" width="2.33203125" customWidth="1"/>
    <col min="6" max="6" width="6.109375" bestFit="1" customWidth="1"/>
    <col min="7" max="7" width="9" bestFit="1" customWidth="1"/>
    <col min="8" max="8" width="2.33203125" customWidth="1"/>
    <col min="9" max="9" width="6.21875" bestFit="1" customWidth="1"/>
    <col min="10" max="10" width="9" bestFit="1" customWidth="1"/>
  </cols>
  <sheetData>
    <row r="1" spans="1:10" x14ac:dyDescent="0.3">
      <c r="A1" s="24" t="s">
        <v>262</v>
      </c>
    </row>
    <row r="2" spans="1:10" x14ac:dyDescent="0.3">
      <c r="A2" s="24" t="s">
        <v>78</v>
      </c>
    </row>
    <row r="3" spans="1:10" x14ac:dyDescent="0.3">
      <c r="A3" s="24" t="s">
        <v>269</v>
      </c>
    </row>
    <row r="5" spans="1:10" ht="15" thickBot="1" x14ac:dyDescent="0.35"/>
    <row r="6" spans="1:10" x14ac:dyDescent="0.3">
      <c r="B6" s="31"/>
      <c r="C6" s="31" t="s">
        <v>253</v>
      </c>
      <c r="D6" s="31"/>
    </row>
    <row r="7" spans="1:10" ht="15" thickBot="1" x14ac:dyDescent="0.35">
      <c r="B7" s="32" t="s">
        <v>88</v>
      </c>
      <c r="C7" s="32" t="s">
        <v>89</v>
      </c>
      <c r="D7" s="32" t="s">
        <v>250</v>
      </c>
    </row>
    <row r="8" spans="1:10" ht="15" thickBot="1" x14ac:dyDescent="0.35">
      <c r="B8" s="25" t="s">
        <v>99</v>
      </c>
      <c r="C8" s="25" t="s">
        <v>100</v>
      </c>
      <c r="D8" s="28">
        <v>5332.414602587799</v>
      </c>
    </row>
    <row r="10" spans="1:10" ht="15" thickBot="1" x14ac:dyDescent="0.35"/>
    <row r="11" spans="1:10" x14ac:dyDescent="0.3">
      <c r="B11" s="31"/>
      <c r="C11" s="31" t="s">
        <v>263</v>
      </c>
      <c r="D11" s="31"/>
      <c r="F11" s="31" t="s">
        <v>264</v>
      </c>
      <c r="G11" s="31" t="s">
        <v>253</v>
      </c>
      <c r="I11" s="31" t="s">
        <v>267</v>
      </c>
      <c r="J11" s="31" t="s">
        <v>253</v>
      </c>
    </row>
    <row r="12" spans="1:10" ht="15" thickBot="1" x14ac:dyDescent="0.35">
      <c r="B12" s="32" t="s">
        <v>88</v>
      </c>
      <c r="C12" s="32" t="s">
        <v>89</v>
      </c>
      <c r="D12" s="32" t="s">
        <v>250</v>
      </c>
      <c r="F12" s="32" t="s">
        <v>265</v>
      </c>
      <c r="G12" s="32" t="s">
        <v>266</v>
      </c>
      <c r="I12" s="32" t="s">
        <v>265</v>
      </c>
      <c r="J12" s="32" t="s">
        <v>266</v>
      </c>
    </row>
    <row r="13" spans="1:10" x14ac:dyDescent="0.3">
      <c r="B13" s="27" t="s">
        <v>101</v>
      </c>
      <c r="C13" s="27" t="s">
        <v>102</v>
      </c>
      <c r="D13" s="29">
        <v>20</v>
      </c>
      <c r="F13" s="29">
        <v>0</v>
      </c>
      <c r="G13" s="29">
        <v>5073.8146025877986</v>
      </c>
      <c r="I13" s="29">
        <v>20</v>
      </c>
      <c r="J13" s="29">
        <v>5332.414602587799</v>
      </c>
    </row>
    <row r="14" spans="1:10" x14ac:dyDescent="0.3">
      <c r="B14" s="27" t="s">
        <v>104</v>
      </c>
      <c r="C14" s="27" t="s">
        <v>105</v>
      </c>
      <c r="D14" s="29">
        <v>10</v>
      </c>
      <c r="F14" s="29">
        <v>0</v>
      </c>
      <c r="G14" s="29">
        <v>5173.1146025877988</v>
      </c>
      <c r="I14" s="29">
        <v>10</v>
      </c>
      <c r="J14" s="29">
        <v>5332.414602587799</v>
      </c>
    </row>
    <row r="15" spans="1:10" x14ac:dyDescent="0.3">
      <c r="B15" s="27" t="s">
        <v>106</v>
      </c>
      <c r="C15" s="27" t="s">
        <v>107</v>
      </c>
      <c r="D15" s="29">
        <v>5</v>
      </c>
      <c r="F15" s="29">
        <v>0</v>
      </c>
      <c r="G15" s="29">
        <v>5267.7646025877984</v>
      </c>
      <c r="I15" s="29">
        <v>5</v>
      </c>
      <c r="J15" s="29">
        <v>5332.414602587799</v>
      </c>
    </row>
    <row r="16" spans="1:10" x14ac:dyDescent="0.3">
      <c r="B16" s="27" t="s">
        <v>108</v>
      </c>
      <c r="C16" s="27" t="s">
        <v>109</v>
      </c>
      <c r="D16" s="29">
        <v>7</v>
      </c>
      <c r="F16" s="29">
        <v>0</v>
      </c>
      <c r="G16" s="29">
        <v>5241.9046025877979</v>
      </c>
      <c r="I16" s="29">
        <v>7</v>
      </c>
      <c r="J16" s="29">
        <v>5332.414602587799</v>
      </c>
    </row>
    <row r="17" spans="2:10" x14ac:dyDescent="0.3">
      <c r="B17" s="27" t="s">
        <v>110</v>
      </c>
      <c r="C17" s="27" t="s">
        <v>111</v>
      </c>
      <c r="D17" s="29">
        <v>6</v>
      </c>
      <c r="F17" s="29">
        <v>0</v>
      </c>
      <c r="G17" s="29">
        <v>5258.4346025877985</v>
      </c>
      <c r="I17" s="29">
        <v>6</v>
      </c>
      <c r="J17" s="29">
        <v>5332.414602587799</v>
      </c>
    </row>
    <row r="18" spans="2:10" x14ac:dyDescent="0.3">
      <c r="B18" s="27" t="s">
        <v>112</v>
      </c>
      <c r="C18" s="27" t="s">
        <v>113</v>
      </c>
      <c r="D18" s="29">
        <v>8</v>
      </c>
      <c r="F18" s="29">
        <v>0</v>
      </c>
      <c r="G18" s="29">
        <v>5245.7746025877977</v>
      </c>
      <c r="I18" s="29">
        <v>8</v>
      </c>
      <c r="J18" s="29">
        <v>5332.414602587799</v>
      </c>
    </row>
    <row r="19" spans="2:10" x14ac:dyDescent="0.3">
      <c r="B19" s="27" t="s">
        <v>114</v>
      </c>
      <c r="C19" s="27" t="s">
        <v>115</v>
      </c>
      <c r="D19" s="29">
        <v>5</v>
      </c>
      <c r="F19" s="29">
        <v>0</v>
      </c>
      <c r="G19" s="29">
        <v>5270.7646025877984</v>
      </c>
      <c r="I19" s="29">
        <v>5</v>
      </c>
      <c r="J19" s="29">
        <v>5332.414602587799</v>
      </c>
    </row>
    <row r="20" spans="2:10" x14ac:dyDescent="0.3">
      <c r="B20" s="27" t="s">
        <v>116</v>
      </c>
      <c r="C20" s="27" t="s">
        <v>117</v>
      </c>
      <c r="D20" s="29">
        <v>35</v>
      </c>
      <c r="F20" s="29">
        <v>0</v>
      </c>
      <c r="G20" s="29">
        <v>4774.8646025877997</v>
      </c>
      <c r="I20" s="29">
        <v>35</v>
      </c>
      <c r="J20" s="29">
        <v>5332.414602587799</v>
      </c>
    </row>
    <row r="21" spans="2:10" x14ac:dyDescent="0.3">
      <c r="B21" s="27" t="s">
        <v>118</v>
      </c>
      <c r="C21" s="27" t="s">
        <v>119</v>
      </c>
      <c r="D21" s="29">
        <v>14</v>
      </c>
      <c r="F21" s="29">
        <v>0</v>
      </c>
      <c r="G21" s="29">
        <v>5151.3946025877995</v>
      </c>
      <c r="I21" s="29">
        <v>14</v>
      </c>
      <c r="J21" s="29">
        <v>5332.414602587799</v>
      </c>
    </row>
    <row r="22" spans="2:10" x14ac:dyDescent="0.3">
      <c r="B22" s="27" t="s">
        <v>120</v>
      </c>
      <c r="C22" s="27" t="s">
        <v>121</v>
      </c>
      <c r="D22" s="29">
        <v>11</v>
      </c>
      <c r="F22" s="29">
        <v>0</v>
      </c>
      <c r="G22" s="29">
        <v>5190.1846025877994</v>
      </c>
      <c r="I22" s="29">
        <v>11</v>
      </c>
      <c r="J22" s="29">
        <v>5332.414602587799</v>
      </c>
    </row>
    <row r="23" spans="2:10" x14ac:dyDescent="0.3">
      <c r="B23" s="27" t="s">
        <v>122</v>
      </c>
      <c r="C23" s="27" t="s">
        <v>123</v>
      </c>
      <c r="D23" s="29">
        <v>1.2985212569316416</v>
      </c>
      <c r="F23" s="29">
        <v>0</v>
      </c>
      <c r="G23" s="29">
        <v>5298.7439463955616</v>
      </c>
      <c r="I23" s="29">
        <v>1.2985212569316524</v>
      </c>
      <c r="J23" s="29">
        <v>5332.414602587799</v>
      </c>
    </row>
    <row r="24" spans="2:10" x14ac:dyDescent="0.3">
      <c r="B24" s="27" t="s">
        <v>124</v>
      </c>
      <c r="C24" s="27" t="s">
        <v>125</v>
      </c>
      <c r="D24" s="29">
        <v>29</v>
      </c>
      <c r="F24" s="29">
        <v>0</v>
      </c>
      <c r="G24" s="29">
        <v>4983.5446025877991</v>
      </c>
      <c r="I24" s="29">
        <v>28.999999999999748</v>
      </c>
      <c r="J24" s="29">
        <v>5332.4146025877953</v>
      </c>
    </row>
    <row r="25" spans="2:10" x14ac:dyDescent="0.3">
      <c r="B25" s="27" t="s">
        <v>126</v>
      </c>
      <c r="C25" s="27" t="s">
        <v>127</v>
      </c>
      <c r="D25" s="29">
        <v>3</v>
      </c>
      <c r="F25" s="29">
        <v>0</v>
      </c>
      <c r="G25" s="29">
        <v>5291.8246025877988</v>
      </c>
      <c r="I25" s="29">
        <v>3</v>
      </c>
      <c r="J25" s="29">
        <v>5332.414602587799</v>
      </c>
    </row>
    <row r="26" spans="2:10" x14ac:dyDescent="0.3">
      <c r="B26" s="27" t="s">
        <v>128</v>
      </c>
      <c r="C26" s="27" t="s">
        <v>129</v>
      </c>
      <c r="D26" s="29">
        <v>18</v>
      </c>
      <c r="F26" s="29">
        <v>0</v>
      </c>
      <c r="G26" s="29">
        <v>4876.4746025877994</v>
      </c>
      <c r="I26" s="29">
        <v>18</v>
      </c>
      <c r="J26" s="29">
        <v>5332.414602587799</v>
      </c>
    </row>
    <row r="27" spans="2:10" x14ac:dyDescent="0.3">
      <c r="B27" s="27" t="s">
        <v>130</v>
      </c>
      <c r="C27" s="27" t="s">
        <v>131</v>
      </c>
      <c r="D27" s="29">
        <v>33</v>
      </c>
      <c r="F27" s="29">
        <v>0</v>
      </c>
      <c r="G27" s="29">
        <v>4925.5246025877996</v>
      </c>
      <c r="I27" s="29">
        <v>32.999999999999901</v>
      </c>
      <c r="J27" s="29">
        <v>5332.4146025877981</v>
      </c>
    </row>
    <row r="28" spans="2:10" x14ac:dyDescent="0.3">
      <c r="B28" s="27" t="s">
        <v>132</v>
      </c>
      <c r="C28" s="27" t="s">
        <v>133</v>
      </c>
      <c r="D28" s="29">
        <v>6</v>
      </c>
      <c r="F28" s="29">
        <v>0</v>
      </c>
      <c r="G28" s="29">
        <v>5180.4346025877994</v>
      </c>
      <c r="I28" s="29">
        <v>6</v>
      </c>
      <c r="J28" s="29">
        <v>5332.414602587799</v>
      </c>
    </row>
    <row r="29" spans="2:10" x14ac:dyDescent="0.3">
      <c r="B29" s="27" t="s">
        <v>134</v>
      </c>
      <c r="C29" s="27" t="s">
        <v>135</v>
      </c>
      <c r="D29" s="29">
        <v>18</v>
      </c>
      <c r="F29" s="29">
        <v>0</v>
      </c>
      <c r="G29" s="29">
        <v>5137.4746025877994</v>
      </c>
      <c r="I29" s="29">
        <v>18</v>
      </c>
      <c r="J29" s="29">
        <v>5332.414602587799</v>
      </c>
    </row>
    <row r="30" spans="2:10" x14ac:dyDescent="0.3">
      <c r="B30" s="27" t="s">
        <v>136</v>
      </c>
      <c r="C30" s="27" t="s">
        <v>137</v>
      </c>
      <c r="D30" s="29">
        <v>8</v>
      </c>
      <c r="F30" s="29">
        <v>0</v>
      </c>
      <c r="G30" s="29">
        <v>5228.9746025877985</v>
      </c>
      <c r="I30" s="29">
        <v>8</v>
      </c>
      <c r="J30" s="29">
        <v>5332.414602587799</v>
      </c>
    </row>
    <row r="31" spans="2:10" x14ac:dyDescent="0.3">
      <c r="B31" s="27" t="s">
        <v>138</v>
      </c>
      <c r="C31" s="27" t="s">
        <v>139</v>
      </c>
      <c r="D31" s="29">
        <v>25</v>
      </c>
      <c r="F31" s="29">
        <v>0</v>
      </c>
      <c r="G31" s="29">
        <v>5009.1646025877999</v>
      </c>
      <c r="I31" s="29">
        <v>25</v>
      </c>
      <c r="J31" s="29">
        <v>5332.414602587799</v>
      </c>
    </row>
    <row r="32" spans="2:10" x14ac:dyDescent="0.3">
      <c r="B32" s="27" t="s">
        <v>140</v>
      </c>
      <c r="C32" s="27" t="s">
        <v>141</v>
      </c>
      <c r="D32" s="29">
        <v>0</v>
      </c>
      <c r="F32" s="29">
        <v>0</v>
      </c>
      <c r="G32" s="29">
        <v>5332.414602587799</v>
      </c>
      <c r="I32" s="29">
        <v>4.1796631515299591E-14</v>
      </c>
      <c r="J32" s="29">
        <v>5332.4146025877999</v>
      </c>
    </row>
    <row r="33" spans="2:10" x14ac:dyDescent="0.3">
      <c r="B33" s="27" t="s">
        <v>142</v>
      </c>
      <c r="C33" s="27" t="s">
        <v>143</v>
      </c>
      <c r="D33" s="29">
        <v>0</v>
      </c>
      <c r="F33" s="29">
        <v>0</v>
      </c>
      <c r="G33" s="29">
        <v>5332.414602587799</v>
      </c>
      <c r="I33" s="29">
        <v>4.1796631515299591E-14</v>
      </c>
      <c r="J33" s="29">
        <v>5332.4146025877999</v>
      </c>
    </row>
    <row r="34" spans="2:10" x14ac:dyDescent="0.3">
      <c r="B34" s="27" t="s">
        <v>144</v>
      </c>
      <c r="C34" s="27" t="s">
        <v>145</v>
      </c>
      <c r="D34" s="29">
        <v>1</v>
      </c>
      <c r="F34" s="29">
        <v>0</v>
      </c>
      <c r="G34" s="29">
        <v>5320.3846025877983</v>
      </c>
      <c r="I34" s="29">
        <v>1</v>
      </c>
      <c r="J34" s="29">
        <v>5332.414602587799</v>
      </c>
    </row>
    <row r="35" spans="2:10" x14ac:dyDescent="0.3">
      <c r="B35" s="27" t="s">
        <v>146</v>
      </c>
      <c r="C35" s="27" t="s">
        <v>147</v>
      </c>
      <c r="D35" s="29">
        <v>2</v>
      </c>
      <c r="F35" s="29">
        <v>0</v>
      </c>
      <c r="G35" s="29">
        <v>5307.7546025877991</v>
      </c>
      <c r="I35" s="29">
        <v>2</v>
      </c>
      <c r="J35" s="29">
        <v>5332.414602587799</v>
      </c>
    </row>
    <row r="36" spans="2:10" x14ac:dyDescent="0.3">
      <c r="B36" s="27" t="s">
        <v>148</v>
      </c>
      <c r="C36" s="27" t="s">
        <v>149</v>
      </c>
      <c r="D36" s="29">
        <v>6</v>
      </c>
      <c r="F36" s="29">
        <v>0</v>
      </c>
      <c r="G36" s="29">
        <v>5240.4346025877985</v>
      </c>
      <c r="I36" s="29">
        <v>6</v>
      </c>
      <c r="J36" s="29">
        <v>5332.414602587799</v>
      </c>
    </row>
    <row r="37" spans="2:10" x14ac:dyDescent="0.3">
      <c r="B37" s="27" t="s">
        <v>150</v>
      </c>
      <c r="C37" s="27" t="s">
        <v>151</v>
      </c>
      <c r="D37" s="29">
        <v>2</v>
      </c>
      <c r="F37" s="29">
        <v>0</v>
      </c>
      <c r="G37" s="29">
        <v>5306.5546025877984</v>
      </c>
      <c r="I37" s="29">
        <v>2</v>
      </c>
      <c r="J37" s="29">
        <v>5332.414602587799</v>
      </c>
    </row>
    <row r="38" spans="2:10" x14ac:dyDescent="0.3">
      <c r="B38" s="27" t="s">
        <v>152</v>
      </c>
      <c r="C38" s="27" t="s">
        <v>153</v>
      </c>
      <c r="D38" s="29">
        <v>6</v>
      </c>
      <c r="F38" s="29">
        <v>0</v>
      </c>
      <c r="G38" s="29">
        <v>5176.8346025877991</v>
      </c>
      <c r="I38" s="29">
        <v>6</v>
      </c>
      <c r="J38" s="29">
        <v>5332.414602587799</v>
      </c>
    </row>
    <row r="39" spans="2:10" x14ac:dyDescent="0.3">
      <c r="B39" s="27" t="s">
        <v>154</v>
      </c>
      <c r="C39" s="27" t="s">
        <v>155</v>
      </c>
      <c r="D39" s="29">
        <v>13</v>
      </c>
      <c r="F39" s="29">
        <v>0</v>
      </c>
      <c r="G39" s="29">
        <v>5164.3246025877988</v>
      </c>
      <c r="I39" s="29">
        <v>12.999999999999527</v>
      </c>
      <c r="J39" s="29">
        <v>5332.4146025877926</v>
      </c>
    </row>
    <row r="40" spans="2:10" x14ac:dyDescent="0.3">
      <c r="B40" s="27" t="s">
        <v>156</v>
      </c>
      <c r="C40" s="27" t="s">
        <v>157</v>
      </c>
      <c r="D40" s="29">
        <v>5</v>
      </c>
      <c r="F40" s="29">
        <v>0</v>
      </c>
      <c r="G40" s="29">
        <v>5252.7646025877993</v>
      </c>
      <c r="I40" s="29">
        <v>5</v>
      </c>
      <c r="J40" s="29">
        <v>5332.414602587799</v>
      </c>
    </row>
    <row r="41" spans="2:10" x14ac:dyDescent="0.3">
      <c r="B41" s="27" t="s">
        <v>158</v>
      </c>
      <c r="C41" s="27" t="s">
        <v>159</v>
      </c>
      <c r="D41" s="29">
        <v>12</v>
      </c>
      <c r="F41" s="29">
        <v>0</v>
      </c>
      <c r="G41" s="29">
        <v>5195.2546025877991</v>
      </c>
      <c r="I41" s="29">
        <v>12</v>
      </c>
      <c r="J41" s="29">
        <v>5332.414602587799</v>
      </c>
    </row>
    <row r="42" spans="2:10" x14ac:dyDescent="0.3">
      <c r="B42" s="27" t="s">
        <v>160</v>
      </c>
      <c r="C42" s="27" t="s">
        <v>161</v>
      </c>
      <c r="D42" s="29">
        <v>3</v>
      </c>
      <c r="F42" s="29">
        <v>0</v>
      </c>
      <c r="G42" s="29">
        <v>5299.9246025877992</v>
      </c>
      <c r="I42" s="29">
        <v>3</v>
      </c>
      <c r="J42" s="29">
        <v>5332.414602587799</v>
      </c>
    </row>
    <row r="43" spans="2:10" x14ac:dyDescent="0.3">
      <c r="B43" s="27" t="s">
        <v>162</v>
      </c>
      <c r="C43" s="27" t="s">
        <v>163</v>
      </c>
      <c r="D43" s="29">
        <v>0</v>
      </c>
      <c r="F43" s="29">
        <v>0</v>
      </c>
      <c r="G43" s="29">
        <v>5332.414602587799</v>
      </c>
      <c r="I43" s="29">
        <v>4.1796631515299591E-14</v>
      </c>
      <c r="J43" s="29">
        <v>5332.4146025877999</v>
      </c>
    </row>
    <row r="44" spans="2:10" x14ac:dyDescent="0.3">
      <c r="B44" s="27" t="s">
        <v>164</v>
      </c>
      <c r="C44" s="27" t="s">
        <v>165</v>
      </c>
      <c r="D44" s="29">
        <v>1</v>
      </c>
      <c r="F44" s="29">
        <v>0</v>
      </c>
      <c r="G44" s="29">
        <v>5320.3846025877992</v>
      </c>
      <c r="I44" s="29">
        <v>1</v>
      </c>
      <c r="J44" s="29">
        <v>5332.414602587799</v>
      </c>
    </row>
    <row r="45" spans="2:10" x14ac:dyDescent="0.3">
      <c r="B45" s="27" t="s">
        <v>166</v>
      </c>
      <c r="C45" s="27" t="s">
        <v>167</v>
      </c>
      <c r="D45" s="29">
        <v>7</v>
      </c>
      <c r="F45" s="29">
        <v>0</v>
      </c>
      <c r="G45" s="29">
        <v>5241.9046025877988</v>
      </c>
      <c r="I45" s="29">
        <v>7</v>
      </c>
      <c r="J45" s="29">
        <v>5332.414602587799</v>
      </c>
    </row>
    <row r="46" spans="2:10" x14ac:dyDescent="0.3">
      <c r="B46" s="27" t="s">
        <v>168</v>
      </c>
      <c r="C46" s="27" t="s">
        <v>169</v>
      </c>
      <c r="D46" s="29">
        <v>3</v>
      </c>
      <c r="F46" s="29">
        <v>0</v>
      </c>
      <c r="G46" s="29">
        <v>5284.624602587799</v>
      </c>
      <c r="I46" s="29">
        <v>3</v>
      </c>
      <c r="J46" s="29">
        <v>5332.414602587799</v>
      </c>
    </row>
    <row r="47" spans="2:10" x14ac:dyDescent="0.3">
      <c r="B47" s="27" t="s">
        <v>170</v>
      </c>
      <c r="C47" s="27" t="s">
        <v>171</v>
      </c>
      <c r="D47" s="29">
        <v>1</v>
      </c>
      <c r="F47" s="29">
        <v>0</v>
      </c>
      <c r="G47" s="29">
        <v>5321.5846025877991</v>
      </c>
      <c r="I47" s="29">
        <v>1</v>
      </c>
      <c r="J47" s="29">
        <v>5332.414602587799</v>
      </c>
    </row>
    <row r="48" spans="2:10" x14ac:dyDescent="0.3">
      <c r="B48" s="27" t="s">
        <v>172</v>
      </c>
      <c r="C48" s="27" t="s">
        <v>173</v>
      </c>
      <c r="D48" s="29">
        <v>0</v>
      </c>
      <c r="F48" s="29">
        <v>0</v>
      </c>
      <c r="G48" s="29">
        <v>5332.414602587799</v>
      </c>
      <c r="I48" s="29">
        <v>0</v>
      </c>
      <c r="J48" s="29">
        <v>5332.414602587799</v>
      </c>
    </row>
    <row r="49" spans="2:10" x14ac:dyDescent="0.3">
      <c r="B49" s="27" t="s">
        <v>174</v>
      </c>
      <c r="C49" s="27" t="s">
        <v>175</v>
      </c>
      <c r="D49" s="29">
        <v>7</v>
      </c>
      <c r="F49" s="29">
        <v>0</v>
      </c>
      <c r="G49" s="29">
        <v>5223.0046025877991</v>
      </c>
      <c r="I49" s="29">
        <v>7</v>
      </c>
      <c r="J49" s="29">
        <v>5332.414602587799</v>
      </c>
    </row>
    <row r="50" spans="2:10" x14ac:dyDescent="0.3">
      <c r="B50" s="27" t="s">
        <v>176</v>
      </c>
      <c r="C50" s="27" t="s">
        <v>177</v>
      </c>
      <c r="D50" s="29">
        <v>4</v>
      </c>
      <c r="F50" s="29">
        <v>0</v>
      </c>
      <c r="G50" s="29">
        <v>5286.6946025877987</v>
      </c>
      <c r="I50" s="29">
        <v>4</v>
      </c>
      <c r="J50" s="29">
        <v>5332.414602587799</v>
      </c>
    </row>
    <row r="51" spans="2:10" x14ac:dyDescent="0.3">
      <c r="B51" s="27" t="s">
        <v>178</v>
      </c>
      <c r="C51" s="27" t="s">
        <v>179</v>
      </c>
      <c r="D51" s="29">
        <v>8</v>
      </c>
      <c r="F51" s="29">
        <v>0</v>
      </c>
      <c r="G51" s="29">
        <v>5228.9746025877994</v>
      </c>
      <c r="I51" s="29">
        <v>8</v>
      </c>
      <c r="J51" s="29">
        <v>5332.414602587799</v>
      </c>
    </row>
    <row r="52" spans="2:10" x14ac:dyDescent="0.3">
      <c r="B52" s="27" t="s">
        <v>180</v>
      </c>
      <c r="C52" s="27" t="s">
        <v>181</v>
      </c>
      <c r="D52" s="29">
        <v>1</v>
      </c>
      <c r="F52" s="29">
        <v>0</v>
      </c>
      <c r="G52" s="29">
        <v>5320.3846025877992</v>
      </c>
      <c r="I52" s="29">
        <v>1</v>
      </c>
      <c r="J52" s="29">
        <v>5332.414602587799</v>
      </c>
    </row>
    <row r="53" spans="2:10" x14ac:dyDescent="0.3">
      <c r="B53" s="27" t="s">
        <v>182</v>
      </c>
      <c r="C53" s="27" t="s">
        <v>183</v>
      </c>
      <c r="D53" s="29">
        <v>1.2892791127540519</v>
      </c>
      <c r="F53" s="29">
        <v>0</v>
      </c>
      <c r="G53" s="29">
        <v>5314.9706561922367</v>
      </c>
      <c r="I53" s="29">
        <v>1.289279112754061</v>
      </c>
      <c r="J53" s="29">
        <v>5332.414602587799</v>
      </c>
    </row>
    <row r="54" spans="2:10" x14ac:dyDescent="0.3">
      <c r="B54" s="27" t="s">
        <v>184</v>
      </c>
      <c r="C54" s="27" t="s">
        <v>185</v>
      </c>
      <c r="D54" s="29">
        <v>7</v>
      </c>
      <c r="F54" s="29">
        <v>0</v>
      </c>
      <c r="G54" s="29">
        <v>5155.1046025877986</v>
      </c>
      <c r="I54" s="29">
        <v>7</v>
      </c>
      <c r="J54" s="29">
        <v>5332.414602587799</v>
      </c>
    </row>
    <row r="55" spans="2:10" x14ac:dyDescent="0.3">
      <c r="B55" s="27" t="s">
        <v>186</v>
      </c>
      <c r="C55" s="27" t="s">
        <v>187</v>
      </c>
      <c r="D55" s="29">
        <v>3</v>
      </c>
      <c r="F55" s="29">
        <v>0</v>
      </c>
      <c r="G55" s="29">
        <v>5295.4246025877992</v>
      </c>
      <c r="I55" s="29">
        <v>3</v>
      </c>
      <c r="J55" s="29">
        <v>5332.414602587799</v>
      </c>
    </row>
    <row r="56" spans="2:10" x14ac:dyDescent="0.3">
      <c r="B56" s="27" t="s">
        <v>188</v>
      </c>
      <c r="C56" s="27" t="s">
        <v>189</v>
      </c>
      <c r="D56" s="29">
        <v>11</v>
      </c>
      <c r="F56" s="29">
        <v>0</v>
      </c>
      <c r="G56" s="29">
        <v>5196.7846025877989</v>
      </c>
      <c r="I56" s="29">
        <v>11</v>
      </c>
      <c r="J56" s="29">
        <v>5332.414602587799</v>
      </c>
    </row>
    <row r="57" spans="2:10" x14ac:dyDescent="0.3">
      <c r="B57" s="27" t="s">
        <v>190</v>
      </c>
      <c r="C57" s="27" t="s">
        <v>191</v>
      </c>
      <c r="D57" s="29">
        <v>1</v>
      </c>
      <c r="F57" s="29">
        <v>0</v>
      </c>
      <c r="G57" s="29">
        <v>5319.4846025877987</v>
      </c>
      <c r="I57" s="29">
        <v>1</v>
      </c>
      <c r="J57" s="29">
        <v>5332.414602587799</v>
      </c>
    </row>
    <row r="58" spans="2:10" ht="15" thickBot="1" x14ac:dyDescent="0.35">
      <c r="B58" s="25" t="s">
        <v>192</v>
      </c>
      <c r="C58" s="25" t="s">
        <v>193</v>
      </c>
      <c r="D58" s="36">
        <v>5</v>
      </c>
      <c r="F58" s="36">
        <v>0</v>
      </c>
      <c r="G58" s="36">
        <v>5275.2646025877993</v>
      </c>
      <c r="I58" s="36">
        <v>5</v>
      </c>
      <c r="J58" s="36">
        <v>5332.414602587799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PT</vt:lpstr>
      <vt:lpstr>CC</vt:lpstr>
      <vt:lpstr>Answer Report 1</vt:lpstr>
      <vt:lpstr>Sensitivity Report 1</vt:lpstr>
      <vt:lpstr>Limits Report 1</vt:lpstr>
      <vt:lpstr>Sheet2</vt:lpstr>
    </vt:vector>
  </TitlesOfParts>
  <Company>University of Tennessee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Beni Asllani</dc:creator>
  <cp:lastModifiedBy>Bragge Janne TTM23SAI</cp:lastModifiedBy>
  <dcterms:created xsi:type="dcterms:W3CDTF">2014-07-22T04:28:51Z</dcterms:created>
  <dcterms:modified xsi:type="dcterms:W3CDTF">2024-12-16T14:32:06Z</dcterms:modified>
</cp:coreProperties>
</file>