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4 - Non linear programming\"/>
    </mc:Choice>
  </mc:AlternateContent>
  <xr:revisionPtr revIDLastSave="0" documentId="13_ncr:1_{3BAFD87B-BB1C-4C19-92B9-4022BF19E7F9}" xr6:coauthVersionLast="47" xr6:coauthVersionMax="47" xr10:uidLastSave="{00000000-0000-0000-0000-000000000000}"/>
  <bookViews>
    <workbookView xWindow="-28920" yWindow="3105" windowWidth="29040" windowHeight="15720" activeTab="6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Answer Report 2" sheetId="10" r:id="rId4"/>
    <sheet name="Sensitivity Report 2" sheetId="11" r:id="rId5"/>
    <sheet name="Limits Report 2" sheetId="12" r:id="rId6"/>
    <sheet name="Toys" sheetId="4" r:id="rId7"/>
  </sheets>
  <definedNames>
    <definedName name="solver_adj" localSheetId="6" hidden="1">Toys!$I$8:$J$8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Toys!$L$3:$L$6</definedName>
    <definedName name="solver_lhs2" localSheetId="6" hidden="1">Toys!#REF!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Toys!$K$8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hs1" localSheetId="6" hidden="1">Toys!$K$3:$K$6</definedName>
    <definedName name="solver_rhs2" localSheetId="6" hidden="1">Toys!$D$3:$D$6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J6" i="4"/>
  <c r="I6" i="4"/>
  <c r="B6" i="4"/>
  <c r="E6" i="4" s="1"/>
  <c r="L4" i="4"/>
  <c r="L5" i="4"/>
  <c r="K8" i="4"/>
  <c r="D8" i="4"/>
  <c r="E3" i="4"/>
  <c r="E5" i="4"/>
  <c r="E4" i="4"/>
  <c r="L6" i="4" l="1"/>
  <c r="C6" i="4"/>
</calcChain>
</file>

<file path=xl/sharedStrings.xml><?xml version="1.0" encoding="utf-8"?>
<sst xmlns="http://schemas.openxmlformats.org/spreadsheetml/2006/main" count="243" uniqueCount="104">
  <si>
    <t>Cost</t>
  </si>
  <si>
    <t xml:space="preserve"> Raw Materials</t>
  </si>
  <si>
    <t>Truck Toy</t>
  </si>
  <si>
    <t>Car Toy</t>
  </si>
  <si>
    <t>Available</t>
  </si>
  <si>
    <t xml:space="preserve">  Labor Hours</t>
  </si>
  <si>
    <t xml:space="preserve">  Machine Time</t>
  </si>
  <si>
    <t>Truck</t>
  </si>
  <si>
    <t>Car</t>
  </si>
  <si>
    <t>Profit per toy</t>
  </si>
  <si>
    <t>Total Profit</t>
  </si>
  <si>
    <t xml:space="preserve">  Plastic (LB)</t>
  </si>
  <si>
    <t>Actual usage</t>
  </si>
  <si>
    <t>Microsoft Excel 14.0 Answer Report</t>
  </si>
  <si>
    <t>Worksheet: [ch4_P4_toys_solution.xlsx]Toys</t>
  </si>
  <si>
    <t>Report Created: 10/26/2014 3:22:57 PM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</si>
  <si>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</si>
  <si>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</si>
  <si>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</si>
  <si>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</si>
  <si>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6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</si>
  <si>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</si>
  <si>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</si>
  <si>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</si>
  <si>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</si>
  <si>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</si>
  <si>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</si>
  <si>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</si>
  <si>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</si>
  <si>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</si>
  <si>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</si>
  <si>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</si>
  <si>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</si>
  <si>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</si>
  <si>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</si>
  <si>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</si>
  <si>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</si>
  <si>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$D$8</t>
  </si>
  <si>
    <t>$B$8</t>
  </si>
  <si>
    <t>Contin</t>
  </si>
  <si>
    <t>$C$8</t>
  </si>
  <si>
    <t>$E$3</t>
  </si>
  <si>
    <t xml:space="preserve">  Plastic (LB) Actual usage</t>
  </si>
  <si>
    <t>$E$3&lt;=$D$3</t>
  </si>
  <si>
    <t>Not Binding</t>
  </si>
  <si>
    <t>$E$4</t>
  </si>
  <si>
    <t xml:space="preserve">  Labor Hours Actual usage</t>
  </si>
  <si>
    <t>$E$4&lt;=$D$4</t>
  </si>
  <si>
    <t>$E$5</t>
  </si>
  <si>
    <t xml:space="preserve">  Machine Time Actual usage</t>
  </si>
  <si>
    <t>$E$5&lt;=$D$5</t>
  </si>
  <si>
    <t>$E$6</t>
  </si>
  <si>
    <t>Cost Actual usage</t>
  </si>
  <si>
    <t>$E$6&lt;=$D$6</t>
  </si>
  <si>
    <t>Binding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</si>
  <si>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</si>
  <si>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</si>
  <si>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</si>
  <si>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</si>
  <si>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</si>
  <si>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</si>
  <si>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</si>
  <si>
    <t>Microsoft Excel 14.0 Limits Report</t>
  </si>
  <si>
    <t>Objective</t>
  </si>
  <si>
    <t>Variable</t>
  </si>
  <si>
    <t>Lower</t>
  </si>
  <si>
    <t>Limit</t>
  </si>
  <si>
    <t>Result</t>
  </si>
  <si>
    <t>Upper</t>
  </si>
  <si>
    <t>Raw Materials</t>
  </si>
  <si>
    <t>Usage</t>
  </si>
  <si>
    <t>Plastic (lb)</t>
  </si>
  <si>
    <t>Labour hours</t>
  </si>
  <si>
    <t>Machine Time</t>
  </si>
  <si>
    <t>profit per toy</t>
  </si>
  <si>
    <t>cost</t>
  </si>
  <si>
    <t>lbs</t>
  </si>
  <si>
    <t>hours</t>
  </si>
  <si>
    <t>MachTime</t>
  </si>
  <si>
    <t>total cost</t>
  </si>
  <si>
    <t>Microsoft Excel 16.0 Answer Report</t>
  </si>
  <si>
    <t>Worksheet: [build_ch4_P4toys.xlsx]Toys</t>
  </si>
  <si>
    <t>Iterations: 4 Subproblems: 0</t>
  </si>
  <si>
    <t>Max Time Unlimited,  Iterations Unlimited, Precision 0,000001, Use Automatic Scaling</t>
  </si>
  <si>
    <t xml:space="preserve"> Convergence 0,0001, Population Size 100, Random Seed 0, Derivatives Forward, Require Bounds</t>
  </si>
  <si>
    <t>$K$8</t>
  </si>
  <si>
    <t>$I$8</t>
  </si>
  <si>
    <t>$J$8</t>
  </si>
  <si>
    <t>$L$3</t>
  </si>
  <si>
    <t>Plastic (lb) Usage</t>
  </si>
  <si>
    <t>$L$3&lt;=$K$3</t>
  </si>
  <si>
    <t>$L$4</t>
  </si>
  <si>
    <t>Labour hours Usage</t>
  </si>
  <si>
    <t>$L$4&lt;=$K$4</t>
  </si>
  <si>
    <t>$L$5</t>
  </si>
  <si>
    <t>Machine Time Usage</t>
  </si>
  <si>
    <t>$L$5&lt;=$K$5</t>
  </si>
  <si>
    <t>$L$6</t>
  </si>
  <si>
    <t>cost Usage</t>
  </si>
  <si>
    <t>$L$6&lt;=$K$6</t>
  </si>
  <si>
    <t>Microsoft Excel 16.0 Sensitivity Report</t>
  </si>
  <si>
    <t>Report Created: 19.12.2024 13.00.31</t>
  </si>
  <si>
    <t>Solution Time: 0,031 Seconds.</t>
  </si>
  <si>
    <t>Microsoft Excel 16.0 Limits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</si>
</sst>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.00\ _$_-;\-* #,##0.00\ _$_-;_-* &quot;-&quot;??\ _$_-;_-@_-"/>
    <numFmt numFmtId="166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8" xfId="0" applyBorder="1"/>
    <xf numFmtId="0" fontId="3" fillId="0" borderId="7" xfId="0" applyFont="1" applyBorder="1" applyAlignment="1">
      <alignment horizontal="center"/>
    </xf>
    <xf numFmtId="0" fontId="0" fillId="0" borderId="9" xfId="0" applyBorder="1"/>
    <xf numFmtId="164" fontId="0" fillId="0" borderId="8" xfId="0" applyNumberFormat="1" applyBorder="1"/>
    <xf numFmtId="164" fontId="0" fillId="0" borderId="9" xfId="0" applyNumberForma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vertical="top"/>
    </xf>
    <xf numFmtId="164" fontId="4" fillId="0" borderId="3" xfId="1" applyFont="1" applyBorder="1" applyAlignment="1">
      <alignment vertical="top" wrapText="1"/>
    </xf>
    <xf numFmtId="164" fontId="4" fillId="0" borderId="4" xfId="1" applyFont="1" applyBorder="1" applyAlignment="1">
      <alignment horizontal="center" vertical="top" wrapText="1"/>
    </xf>
    <xf numFmtId="164" fontId="4" fillId="0" borderId="1" xfId="1" applyFont="1" applyBorder="1" applyAlignment="1">
      <alignment vertical="top" wrapText="1"/>
    </xf>
    <xf numFmtId="164" fontId="4" fillId="0" borderId="2" xfId="1" applyFont="1" applyBorder="1" applyAlignment="1">
      <alignment horizontal="center" vertical="top" wrapText="1"/>
    </xf>
    <xf numFmtId="164" fontId="4" fillId="0" borderId="0" xfId="1" applyFont="1" applyFill="1" applyBorder="1" applyAlignment="1">
      <alignment vertical="top" wrapText="1"/>
    </xf>
    <xf numFmtId="164" fontId="4" fillId="0" borderId="0" xfId="1" applyFont="1" applyAlignment="1">
      <alignment vertical="top"/>
    </xf>
    <xf numFmtId="164" fontId="4" fillId="0" borderId="0" xfId="1" applyFont="1" applyFill="1" applyBorder="1" applyAlignment="1">
      <alignment horizontal="center" vertical="top" wrapText="1"/>
    </xf>
    <xf numFmtId="164" fontId="4" fillId="2" borderId="0" xfId="1" applyFont="1" applyFill="1" applyAlignment="1">
      <alignment vertical="top"/>
    </xf>
    <xf numFmtId="164" fontId="4" fillId="3" borderId="0" xfId="1" applyFont="1" applyFill="1" applyAlignment="1">
      <alignment vertical="top"/>
    </xf>
    <xf numFmtId="165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43" fontId="0" fillId="0" borderId="8" xfId="0" applyNumberFormat="1" applyBorder="1"/>
    <xf numFmtId="43" fontId="0" fillId="0" borderId="9" xfId="0" applyNumberFormat="1" applyBorder="1"/>
    <xf numFmtId="165" fontId="0" fillId="0" borderId="8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A7AE8E-E029-44D6-9D56-08F15CB852E8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showGridLines="0" workbookViewId="0">
      <selection activeCell="L1" sqref="L1"/>
    </sheetView>
  </sheetViews>
  <sheetFormatPr defaultRowHeight="14.4" x14ac:dyDescent="0.3"/>
  <cols>
    <col min="1" max="1" width="2.33203125" customWidth="1"/>
    <col min="2" max="2" width="5" customWidth="1"/>
    <col min="3" max="3" width="26.44140625" customWidth="1"/>
    <col min="4" max="4" width="13.6640625" bestFit="1" customWidth="1"/>
    <col min="5" max="5" width="11.33203125" bestFit="1" customWidth="1"/>
    <col min="6" max="6" width="11.44140625" customWidth="1"/>
    <col min="7" max="7" width="12" bestFit="1" customWidth="1"/>
  </cols>
  <sheetData>
    <row r="1" spans="1:5" x14ac:dyDescent="0.3">
      <c r="A1" s="1" t="s">
        <v>13</v>
      </c>
    </row>
    <row r="2" spans="1:5" x14ac:dyDescent="0.3">
      <c r="A2" s="1" t="s">
        <v>14</v>
      </c>
    </row>
    <row r="3" spans="1:5" x14ac:dyDescent="0.3">
      <c r="A3" s="1" t="s">
        <v>15</v>
      </c>
    </row>
    <row r="4" spans="1:5" x14ac:dyDescent="0.3">
      <c r="A4" s="1" t="s">
        <v>16</v>
      </c>
    </row>
    <row r="5" spans="1:5" x14ac:dyDescent="0.3">
      <c r="A5" s="1" t="s">
        <v>17</v>
      </c>
    </row>
    <row r="6" spans="1:5" x14ac:dyDescent="0.3">
      <c r="A6" s="1"/>
      <c r="B6" t="s">
        <v>18</v>
      </c>
    </row>
    <row r="7" spans="1:5" x14ac:dyDescent="0.3">
      <c r="A7" s="1"/>
      <c r="B7" t="s">
        <v>19</v>
      </c>
    </row>
    <row r="8" spans="1:5" x14ac:dyDescent="0.3">
      <c r="A8" s="1"/>
      <c r="B8" t="s">
        <v>20</v>
      </c>
    </row>
    <row r="9" spans="1:5" x14ac:dyDescent="0.3">
      <c r="A9" s="1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2" spans="1:5" x14ac:dyDescent="0.3">
      <c r="B12" t="s">
        <v>24</v>
      </c>
    </row>
    <row r="14" spans="1:5" ht="15" thickBot="1" x14ac:dyDescent="0.35">
      <c r="A14" t="s">
        <v>25</v>
      </c>
    </row>
    <row r="15" spans="1:5" ht="15" thickBot="1" x14ac:dyDescent="0.35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" thickBot="1" x14ac:dyDescent="0.35">
      <c r="B16" s="2" t="s">
        <v>37</v>
      </c>
      <c r="C16" s="2" t="s">
        <v>10</v>
      </c>
      <c r="D16" s="5">
        <v>1000</v>
      </c>
      <c r="E16" s="5">
        <v>1358.3115387591045</v>
      </c>
    </row>
    <row r="19" spans="1:7" ht="15" thickBot="1" x14ac:dyDescent="0.35">
      <c r="A19" t="s">
        <v>30</v>
      </c>
    </row>
    <row r="20" spans="1:7" ht="15" thickBot="1" x14ac:dyDescent="0.35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3">
      <c r="B21" s="4" t="s">
        <v>38</v>
      </c>
      <c r="C21" s="4" t="s">
        <v>7</v>
      </c>
      <c r="D21" s="6">
        <v>1</v>
      </c>
      <c r="E21" s="6">
        <v>0.92933655064405674</v>
      </c>
      <c r="F21" s="4" t="s">
        <v>39</v>
      </c>
    </row>
    <row r="22" spans="1:7" ht="15" thickBot="1" x14ac:dyDescent="0.35">
      <c r="B22" s="2" t="s">
        <v>40</v>
      </c>
      <c r="C22" s="2" t="s">
        <v>8</v>
      </c>
      <c r="D22" s="5">
        <v>1</v>
      </c>
      <c r="E22" s="5">
        <v>1.787286526874152</v>
      </c>
      <c r="F22" s="2" t="s">
        <v>39</v>
      </c>
    </row>
    <row r="25" spans="1:7" ht="15" thickBot="1" x14ac:dyDescent="0.35">
      <c r="A25" t="s">
        <v>32</v>
      </c>
    </row>
    <row r="26" spans="1:7" ht="15" thickBot="1" x14ac:dyDescent="0.35">
      <c r="B26" s="3" t="s">
        <v>26</v>
      </c>
      <c r="C26" s="3" t="s">
        <v>27</v>
      </c>
      <c r="D26" s="3" t="s">
        <v>33</v>
      </c>
      <c r="E26" s="3" t="s">
        <v>34</v>
      </c>
      <c r="F26" s="3" t="s">
        <v>35</v>
      </c>
      <c r="G26" s="3" t="s">
        <v>36</v>
      </c>
    </row>
    <row r="27" spans="1:7" x14ac:dyDescent="0.3">
      <c r="B27" s="4" t="s">
        <v>41</v>
      </c>
      <c r="C27" s="4" t="s">
        <v>42</v>
      </c>
      <c r="D27" s="4">
        <v>19.874311518857557</v>
      </c>
      <c r="E27" s="4" t="s">
        <v>43</v>
      </c>
      <c r="F27" s="4" t="s">
        <v>44</v>
      </c>
      <c r="G27" s="4">
        <v>52.125688481142447</v>
      </c>
    </row>
    <row r="28" spans="1:7" x14ac:dyDescent="0.3">
      <c r="B28" s="4" t="s">
        <v>45</v>
      </c>
      <c r="C28" s="4" t="s">
        <v>46</v>
      </c>
      <c r="D28" s="4">
        <v>23.591657721433783</v>
      </c>
      <c r="E28" s="4" t="s">
        <v>47</v>
      </c>
      <c r="F28" s="4" t="s">
        <v>44</v>
      </c>
      <c r="G28" s="4">
        <v>56.408342278566217</v>
      </c>
    </row>
    <row r="29" spans="1:7" x14ac:dyDescent="0.3">
      <c r="B29" s="4" t="s">
        <v>48</v>
      </c>
      <c r="C29" s="4" t="s">
        <v>49</v>
      </c>
      <c r="D29" s="4">
        <v>16.442511613937175</v>
      </c>
      <c r="E29" s="4" t="s">
        <v>50</v>
      </c>
      <c r="F29" s="4" t="s">
        <v>44</v>
      </c>
      <c r="G29" s="4">
        <v>43.557488386062829</v>
      </c>
    </row>
    <row r="30" spans="1:7" ht="15" thickBot="1" x14ac:dyDescent="0.35">
      <c r="B30" s="2" t="s">
        <v>51</v>
      </c>
      <c r="C30" s="2" t="s">
        <v>52</v>
      </c>
      <c r="D30" s="2">
        <v>5000.0028508927735</v>
      </c>
      <c r="E30" s="2" t="s">
        <v>53</v>
      </c>
      <c r="F30" s="2" t="s">
        <v>54</v>
      </c>
      <c r="G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26.44140625" bestFit="1" customWidth="1"/>
    <col min="4" max="5" width="12" bestFit="1" customWidth="1"/>
  </cols>
  <sheetData>
    <row r="1" spans="1:5" x14ac:dyDescent="0.3">
      <c r="A1" s="1" t="s">
        <v>55</v>
      </c>
    </row>
    <row r="2" spans="1:5" x14ac:dyDescent="0.3">
      <c r="A2" s="1" t="s">
        <v>14</v>
      </c>
    </row>
    <row r="3" spans="1:5" x14ac:dyDescent="0.3">
      <c r="A3" s="1" t="s">
        <v>15</v>
      </c>
    </row>
    <row r="6" spans="1:5" ht="15" thickBot="1" x14ac:dyDescent="0.35">
      <c r="A6" t="s">
        <v>30</v>
      </c>
    </row>
    <row r="7" spans="1:5" x14ac:dyDescent="0.3">
      <c r="B7" s="7"/>
      <c r="C7" s="7"/>
      <c r="D7" s="7" t="s">
        <v>56</v>
      </c>
      <c r="E7" s="7" t="s">
        <v>58</v>
      </c>
    </row>
    <row r="8" spans="1:5" ht="15" thickBot="1" x14ac:dyDescent="0.35">
      <c r="B8" s="8" t="s">
        <v>26</v>
      </c>
      <c r="C8" s="8" t="s">
        <v>27</v>
      </c>
      <c r="D8" s="8" t="s">
        <v>57</v>
      </c>
      <c r="E8" s="8" t="s">
        <v>59</v>
      </c>
    </row>
    <row r="9" spans="1:5" x14ac:dyDescent="0.3">
      <c r="B9" s="4" t="s">
        <v>38</v>
      </c>
      <c r="C9" s="4" t="s">
        <v>7</v>
      </c>
      <c r="D9" s="4">
        <v>0.92933655064405674</v>
      </c>
      <c r="E9" s="4">
        <v>0</v>
      </c>
    </row>
    <row r="10" spans="1:5" ht="15" thickBot="1" x14ac:dyDescent="0.35">
      <c r="B10" s="2" t="s">
        <v>40</v>
      </c>
      <c r="C10" s="2" t="s">
        <v>8</v>
      </c>
      <c r="D10" s="2">
        <v>1.787286526874152</v>
      </c>
      <c r="E10" s="2">
        <v>0</v>
      </c>
    </row>
    <row r="12" spans="1:5" ht="15" thickBot="1" x14ac:dyDescent="0.35">
      <c r="A12" t="s">
        <v>32</v>
      </c>
    </row>
    <row r="13" spans="1:5" x14ac:dyDescent="0.3">
      <c r="B13" s="7"/>
      <c r="C13" s="7"/>
      <c r="D13" s="7" t="s">
        <v>56</v>
      </c>
      <c r="E13" s="7" t="s">
        <v>60</v>
      </c>
    </row>
    <row r="14" spans="1:5" ht="15" thickBot="1" x14ac:dyDescent="0.35">
      <c r="B14" s="8" t="s">
        <v>26</v>
      </c>
      <c r="C14" s="8" t="s">
        <v>27</v>
      </c>
      <c r="D14" s="8" t="s">
        <v>57</v>
      </c>
      <c r="E14" s="8" t="s">
        <v>61</v>
      </c>
    </row>
    <row r="15" spans="1:5" x14ac:dyDescent="0.3">
      <c r="B15" s="4" t="s">
        <v>41</v>
      </c>
      <c r="C15" s="4" t="s">
        <v>42</v>
      </c>
      <c r="D15" s="4">
        <v>19.874311518857557</v>
      </c>
      <c r="E15" s="4">
        <v>0</v>
      </c>
    </row>
    <row r="16" spans="1:5" x14ac:dyDescent="0.3">
      <c r="B16" s="4" t="s">
        <v>45</v>
      </c>
      <c r="C16" s="4" t="s">
        <v>46</v>
      </c>
      <c r="D16" s="4">
        <v>23.591657721433783</v>
      </c>
      <c r="E16" s="4">
        <v>0</v>
      </c>
    </row>
    <row r="17" spans="2:5" x14ac:dyDescent="0.3">
      <c r="B17" s="4" t="s">
        <v>48</v>
      </c>
      <c r="C17" s="4" t="s">
        <v>49</v>
      </c>
      <c r="D17" s="4">
        <v>16.442511613937175</v>
      </c>
      <c r="E17" s="4">
        <v>0</v>
      </c>
    </row>
    <row r="18" spans="2:5" ht="15" thickBot="1" x14ac:dyDescent="0.35">
      <c r="B18" s="2" t="s">
        <v>51</v>
      </c>
      <c r="C18" s="2" t="s">
        <v>52</v>
      </c>
      <c r="D18" s="2">
        <v>5000.0028508927735</v>
      </c>
      <c r="E18" s="2">
        <v>0.20792504118408256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.33203125" bestFit="1" customWidth="1"/>
    <col min="3" max="3" width="10.88671875" bestFit="1" customWidth="1"/>
    <col min="4" max="4" width="9.5546875" bestFit="1" customWidth="1"/>
    <col min="5" max="5" width="2.33203125" customWidth="1"/>
    <col min="6" max="6" width="6.44140625" customWidth="1"/>
    <col min="7" max="7" width="9.5546875" bestFit="1" customWidth="1"/>
    <col min="8" max="8" width="2.33203125" customWidth="1"/>
    <col min="9" max="9" width="6.5546875" customWidth="1"/>
    <col min="10" max="10" width="9.5546875" bestFit="1" customWidth="1"/>
  </cols>
  <sheetData>
    <row r="1" spans="1:10" x14ac:dyDescent="0.3">
      <c r="A1" s="1" t="s">
        <v>62</v>
      </c>
    </row>
    <row r="2" spans="1:10" x14ac:dyDescent="0.3">
      <c r="A2" s="1" t="s">
        <v>14</v>
      </c>
    </row>
    <row r="3" spans="1:10" x14ac:dyDescent="0.3">
      <c r="A3" s="1" t="s">
        <v>15</v>
      </c>
    </row>
    <row r="5" spans="1:10" ht="15" thickBot="1" x14ac:dyDescent="0.35"/>
    <row r="6" spans="1:10" x14ac:dyDescent="0.3">
      <c r="B6" s="7"/>
      <c r="C6" s="7" t="s">
        <v>63</v>
      </c>
      <c r="D6" s="7"/>
    </row>
    <row r="7" spans="1:10" ht="15" thickBot="1" x14ac:dyDescent="0.35">
      <c r="B7" s="8" t="s">
        <v>26</v>
      </c>
      <c r="C7" s="8" t="s">
        <v>27</v>
      </c>
      <c r="D7" s="8" t="s">
        <v>57</v>
      </c>
    </row>
    <row r="8" spans="1:10" ht="15" thickBot="1" x14ac:dyDescent="0.35">
      <c r="B8" s="2" t="s">
        <v>37</v>
      </c>
      <c r="C8" s="2" t="s">
        <v>10</v>
      </c>
      <c r="D8" s="5">
        <v>1358.3115387591045</v>
      </c>
    </row>
    <row r="10" spans="1:10" ht="15" thickBot="1" x14ac:dyDescent="0.35"/>
    <row r="11" spans="1:10" x14ac:dyDescent="0.3">
      <c r="B11" s="7"/>
      <c r="C11" s="7" t="s">
        <v>64</v>
      </c>
      <c r="D11" s="7"/>
      <c r="F11" s="7" t="s">
        <v>65</v>
      </c>
      <c r="G11" s="7" t="s">
        <v>63</v>
      </c>
      <c r="I11" s="7" t="s">
        <v>68</v>
      </c>
      <c r="J11" s="7" t="s">
        <v>63</v>
      </c>
    </row>
    <row r="12" spans="1:10" ht="15" thickBot="1" x14ac:dyDescent="0.35">
      <c r="B12" s="8" t="s">
        <v>26</v>
      </c>
      <c r="C12" s="8" t="s">
        <v>27</v>
      </c>
      <c r="D12" s="8" t="s">
        <v>57</v>
      </c>
      <c r="F12" s="8" t="s">
        <v>66</v>
      </c>
      <c r="G12" s="8" t="s">
        <v>67</v>
      </c>
      <c r="I12" s="8" t="s">
        <v>66</v>
      </c>
      <c r="J12" s="8" t="s">
        <v>67</v>
      </c>
    </row>
    <row r="13" spans="1:10" x14ac:dyDescent="0.3">
      <c r="B13" s="4" t="s">
        <v>38</v>
      </c>
      <c r="C13" s="4" t="s">
        <v>7</v>
      </c>
      <c r="D13" s="6">
        <v>0.92933655064405674</v>
      </c>
      <c r="F13" s="6">
        <v>0</v>
      </c>
      <c r="G13" s="6">
        <v>893.64326343707603</v>
      </c>
      <c r="I13" s="6">
        <v>0.92933594967083399</v>
      </c>
      <c r="J13" s="6">
        <v>1358.3112382724928</v>
      </c>
    </row>
    <row r="14" spans="1:10" ht="15" thickBot="1" x14ac:dyDescent="0.35">
      <c r="B14" s="2" t="s">
        <v>40</v>
      </c>
      <c r="C14" s="2" t="s">
        <v>8</v>
      </c>
      <c r="D14" s="5">
        <v>1.787286526874152</v>
      </c>
      <c r="F14" s="5">
        <v>0</v>
      </c>
      <c r="G14" s="5">
        <v>464.66827532202836</v>
      </c>
      <c r="I14" s="5">
        <v>1.7872853970676026</v>
      </c>
      <c r="J14" s="5">
        <v>1358.3109738558296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F559-1DEB-486A-AC7E-89D97C51BC93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4.88671875" bestFit="1" customWidth="1"/>
    <col min="3" max="3" width="18.109375" bestFit="1" customWidth="1"/>
    <col min="4" max="4" width="12.6640625" bestFit="1" customWidth="1"/>
    <col min="5" max="5" width="10.88671875" bestFit="1" customWidth="1"/>
    <col min="6" max="6" width="10.44140625" bestFit="1" customWidth="1"/>
    <col min="7" max="7" width="12" bestFit="1" customWidth="1"/>
  </cols>
  <sheetData>
    <row r="1" spans="1:5" x14ac:dyDescent="0.3">
      <c r="A1" s="1" t="s">
        <v>80</v>
      </c>
    </row>
    <row r="2" spans="1:5" x14ac:dyDescent="0.3">
      <c r="A2" s="1" t="s">
        <v>81</v>
      </c>
    </row>
    <row r="3" spans="1:5" x14ac:dyDescent="0.3">
      <c r="A3" s="1" t="s">
        <v>101</v>
      </c>
    </row>
    <row r="4" spans="1:5" x14ac:dyDescent="0.3">
      <c r="A4" s="1" t="s">
        <v>16</v>
      </c>
    </row>
    <row r="5" spans="1:5" x14ac:dyDescent="0.3">
      <c r="A5" s="1" t="s">
        <v>17</v>
      </c>
    </row>
    <row r="6" spans="1:5" x14ac:dyDescent="0.3">
      <c r="A6" s="1"/>
      <c r="B6" t="s">
        <v>18</v>
      </c>
    </row>
    <row r="7" spans="1:5" x14ac:dyDescent="0.3">
      <c r="A7" s="1"/>
      <c r="B7" t="s">
        <v>102</v>
      </c>
    </row>
    <row r="8" spans="1:5" x14ac:dyDescent="0.3">
      <c r="A8" s="1"/>
      <c r="B8" t="s">
        <v>82</v>
      </c>
    </row>
    <row r="9" spans="1:5" x14ac:dyDescent="0.3">
      <c r="A9" s="1" t="s">
        <v>21</v>
      </c>
    </row>
    <row r="10" spans="1:5" x14ac:dyDescent="0.3">
      <c r="B10" t="s">
        <v>83</v>
      </c>
    </row>
    <row r="11" spans="1:5" x14ac:dyDescent="0.3">
      <c r="B11" t="s">
        <v>84</v>
      </c>
    </row>
    <row r="12" spans="1:5" x14ac:dyDescent="0.3">
      <c r="B12" t="s">
        <v>24</v>
      </c>
    </row>
    <row r="14" spans="1:5" ht="15" thickBot="1" x14ac:dyDescent="0.35">
      <c r="A14" t="s">
        <v>25</v>
      </c>
    </row>
    <row r="15" spans="1:5" ht="15" thickBot="1" x14ac:dyDescent="0.35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" thickBot="1" x14ac:dyDescent="0.35">
      <c r="B16" s="2" t="s">
        <v>85</v>
      </c>
      <c r="C16" s="2" t="s">
        <v>4</v>
      </c>
      <c r="D16" s="21">
        <v>1000</v>
      </c>
      <c r="E16" s="21">
        <v>3623.7270617132563</v>
      </c>
    </row>
    <row r="19" spans="1:7" ht="15" thickBot="1" x14ac:dyDescent="0.35">
      <c r="A19" t="s">
        <v>30</v>
      </c>
    </row>
    <row r="20" spans="1:7" ht="15" thickBot="1" x14ac:dyDescent="0.35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3">
      <c r="B21" s="4" t="s">
        <v>86</v>
      </c>
      <c r="C21" s="4" t="s">
        <v>2</v>
      </c>
      <c r="D21" s="22">
        <v>1</v>
      </c>
      <c r="E21" s="22">
        <v>0</v>
      </c>
      <c r="F21" s="4" t="s">
        <v>39</v>
      </c>
    </row>
    <row r="22" spans="1:7" ht="15" thickBot="1" x14ac:dyDescent="0.35">
      <c r="B22" s="2" t="s">
        <v>87</v>
      </c>
      <c r="C22" s="2" t="s">
        <v>3</v>
      </c>
      <c r="D22" s="21">
        <v>1</v>
      </c>
      <c r="E22" s="21">
        <v>7.2474541234265129</v>
      </c>
      <c r="F22" s="2" t="s">
        <v>39</v>
      </c>
    </row>
    <row r="25" spans="1:7" ht="15" thickBot="1" x14ac:dyDescent="0.35">
      <c r="A25" t="s">
        <v>32</v>
      </c>
    </row>
    <row r="26" spans="1:7" ht="15" thickBot="1" x14ac:dyDescent="0.35">
      <c r="B26" s="3" t="s">
        <v>26</v>
      </c>
      <c r="C26" s="3" t="s">
        <v>27</v>
      </c>
      <c r="D26" s="3" t="s">
        <v>33</v>
      </c>
      <c r="E26" s="3" t="s">
        <v>34</v>
      </c>
      <c r="F26" s="3" t="s">
        <v>35</v>
      </c>
      <c r="G26" s="3" t="s">
        <v>36</v>
      </c>
    </row>
    <row r="27" spans="1:7" x14ac:dyDescent="0.3">
      <c r="B27" s="4" t="s">
        <v>88</v>
      </c>
      <c r="C27" s="4" t="s">
        <v>89</v>
      </c>
      <c r="D27" s="4">
        <v>57.979632987412103</v>
      </c>
      <c r="E27" s="4" t="s">
        <v>90</v>
      </c>
      <c r="F27" s="4" t="s">
        <v>44</v>
      </c>
      <c r="G27" s="4">
        <v>14.020367012587897</v>
      </c>
    </row>
    <row r="28" spans="1:7" x14ac:dyDescent="0.3">
      <c r="B28" s="4" t="s">
        <v>91</v>
      </c>
      <c r="C28" s="4" t="s">
        <v>92</v>
      </c>
      <c r="D28" s="4">
        <v>57.979632987412103</v>
      </c>
      <c r="E28" s="4" t="s">
        <v>93</v>
      </c>
      <c r="F28" s="4" t="s">
        <v>44</v>
      </c>
      <c r="G28" s="4">
        <v>22.020367012587897</v>
      </c>
    </row>
    <row r="29" spans="1:7" x14ac:dyDescent="0.3">
      <c r="B29" s="4" t="s">
        <v>94</v>
      </c>
      <c r="C29" s="4" t="s">
        <v>95</v>
      </c>
      <c r="D29" s="4">
        <v>28.989816493706051</v>
      </c>
      <c r="E29" s="4" t="s">
        <v>96</v>
      </c>
      <c r="F29" s="4" t="s">
        <v>44</v>
      </c>
      <c r="G29" s="4">
        <v>31.010183506293949</v>
      </c>
    </row>
    <row r="30" spans="1:7" ht="15" thickBot="1" x14ac:dyDescent="0.35">
      <c r="B30" s="2" t="s">
        <v>97</v>
      </c>
      <c r="C30" s="2" t="s">
        <v>98</v>
      </c>
      <c r="D30" s="23">
        <v>5000.0026501087423</v>
      </c>
      <c r="E30" s="2" t="s">
        <v>99</v>
      </c>
      <c r="F30" s="2" t="s">
        <v>54</v>
      </c>
      <c r="G3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D46A-1ED3-4804-BD3A-35599D05C08D}">
  <dimension ref="A1:E18"/>
  <sheetViews>
    <sheetView showGridLines="0" workbookViewId="0">
      <selection activeCell="H17" sqref="H17"/>
    </sheetView>
  </sheetViews>
  <sheetFormatPr defaultRowHeight="14.4" x14ac:dyDescent="0.3"/>
  <cols>
    <col min="1" max="1" width="2.33203125" customWidth="1"/>
    <col min="2" max="2" width="4.88671875" bestFit="1" customWidth="1"/>
    <col min="3" max="3" width="18.109375" bestFit="1" customWidth="1"/>
    <col min="4" max="4" width="12" bestFit="1" customWidth="1"/>
    <col min="5" max="5" width="12.6640625" bestFit="1" customWidth="1"/>
  </cols>
  <sheetData>
    <row r="1" spans="1:5" x14ac:dyDescent="0.3">
      <c r="A1" s="1" t="s">
        <v>100</v>
      </c>
    </row>
    <row r="2" spans="1:5" x14ac:dyDescent="0.3">
      <c r="A2" s="1" t="s">
        <v>81</v>
      </c>
    </row>
    <row r="3" spans="1:5" x14ac:dyDescent="0.3">
      <c r="A3" s="1" t="s">
        <v>101</v>
      </c>
    </row>
    <row r="6" spans="1:5" ht="15" thickBot="1" x14ac:dyDescent="0.35">
      <c r="A6" t="s">
        <v>30</v>
      </c>
    </row>
    <row r="7" spans="1:5" x14ac:dyDescent="0.3">
      <c r="B7" s="7"/>
      <c r="C7" s="7"/>
      <c r="D7" s="7" t="s">
        <v>56</v>
      </c>
      <c r="E7" s="7" t="s">
        <v>58</v>
      </c>
    </row>
    <row r="8" spans="1:5" ht="15" thickBot="1" x14ac:dyDescent="0.35">
      <c r="B8" s="8" t="s">
        <v>26</v>
      </c>
      <c r="C8" s="8" t="s">
        <v>27</v>
      </c>
      <c r="D8" s="8" t="s">
        <v>57</v>
      </c>
      <c r="E8" s="8" t="s">
        <v>59</v>
      </c>
    </row>
    <row r="9" spans="1:5" x14ac:dyDescent="0.3">
      <c r="B9" s="4" t="s">
        <v>86</v>
      </c>
      <c r="C9" s="4" t="s">
        <v>2</v>
      </c>
      <c r="D9" s="4">
        <v>0</v>
      </c>
      <c r="E9" s="4">
        <v>-214.43397810013488</v>
      </c>
    </row>
    <row r="10" spans="1:5" ht="15" thickBot="1" x14ac:dyDescent="0.35">
      <c r="B10" s="2" t="s">
        <v>87</v>
      </c>
      <c r="C10" s="2" t="s">
        <v>3</v>
      </c>
      <c r="D10" s="2">
        <v>7.2474541234265129</v>
      </c>
      <c r="E10" s="2">
        <v>0</v>
      </c>
    </row>
    <row r="12" spans="1:5" ht="15" thickBot="1" x14ac:dyDescent="0.35">
      <c r="A12" t="s">
        <v>32</v>
      </c>
    </row>
    <row r="13" spans="1:5" x14ac:dyDescent="0.3">
      <c r="B13" s="7"/>
      <c r="C13" s="7"/>
      <c r="D13" s="7" t="s">
        <v>56</v>
      </c>
      <c r="E13" s="7" t="s">
        <v>60</v>
      </c>
    </row>
    <row r="14" spans="1:5" ht="15" thickBot="1" x14ac:dyDescent="0.35">
      <c r="B14" s="8" t="s">
        <v>26</v>
      </c>
      <c r="C14" s="8" t="s">
        <v>27</v>
      </c>
      <c r="D14" s="8" t="s">
        <v>57</v>
      </c>
      <c r="E14" s="8" t="s">
        <v>61</v>
      </c>
    </row>
    <row r="15" spans="1:5" x14ac:dyDescent="0.3">
      <c r="B15" s="4" t="s">
        <v>88</v>
      </c>
      <c r="C15" s="4" t="s">
        <v>89</v>
      </c>
      <c r="D15" s="4">
        <v>57.979632987412103</v>
      </c>
      <c r="E15" s="4">
        <v>0</v>
      </c>
    </row>
    <row r="16" spans="1:5" x14ac:dyDescent="0.3">
      <c r="B16" s="4" t="s">
        <v>91</v>
      </c>
      <c r="C16" s="4" t="s">
        <v>92</v>
      </c>
      <c r="D16" s="4">
        <v>57.979632987412103</v>
      </c>
      <c r="E16" s="4">
        <v>0</v>
      </c>
    </row>
    <row r="17" spans="2:5" x14ac:dyDescent="0.3">
      <c r="B17" s="4" t="s">
        <v>94</v>
      </c>
      <c r="C17" s="4" t="s">
        <v>95</v>
      </c>
      <c r="D17" s="4">
        <v>28.989816493706051</v>
      </c>
      <c r="E17" s="4">
        <v>0</v>
      </c>
    </row>
    <row r="18" spans="2:5" ht="15" thickBot="1" x14ac:dyDescent="0.35">
      <c r="B18" s="2" t="s">
        <v>97</v>
      </c>
      <c r="C18" s="2" t="s">
        <v>98</v>
      </c>
      <c r="D18" s="2">
        <v>5000.0026501087423</v>
      </c>
      <c r="E18" s="2">
        <v>1.0206198787675294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A6A2-8744-4268-A82F-16CCCD223D91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" bestFit="1" customWidth="1"/>
    <col min="3" max="3" width="9" bestFit="1" customWidth="1"/>
    <col min="4" max="4" width="9.21875" bestFit="1" customWidth="1"/>
    <col min="5" max="5" width="2.33203125" customWidth="1"/>
    <col min="6" max="6" width="6.109375" bestFit="1" customWidth="1"/>
    <col min="7" max="7" width="9.21875" bestFit="1" customWidth="1"/>
    <col min="8" max="8" width="2.33203125" customWidth="1"/>
    <col min="9" max="9" width="6.21875" bestFit="1" customWidth="1"/>
    <col min="10" max="10" width="9.21875" bestFit="1" customWidth="1"/>
  </cols>
  <sheetData>
    <row r="1" spans="1:10" x14ac:dyDescent="0.3">
      <c r="A1" s="1" t="s">
        <v>103</v>
      </c>
    </row>
    <row r="2" spans="1:10" x14ac:dyDescent="0.3">
      <c r="A2" s="1" t="s">
        <v>81</v>
      </c>
    </row>
    <row r="3" spans="1:10" x14ac:dyDescent="0.3">
      <c r="A3" s="1" t="s">
        <v>101</v>
      </c>
    </row>
    <row r="5" spans="1:10" ht="15" thickBot="1" x14ac:dyDescent="0.35"/>
    <row r="6" spans="1:10" x14ac:dyDescent="0.3">
      <c r="B6" s="7"/>
      <c r="C6" s="7" t="s">
        <v>63</v>
      </c>
      <c r="D6" s="7"/>
    </row>
    <row r="7" spans="1:10" ht="15" thickBot="1" x14ac:dyDescent="0.35">
      <c r="B7" s="8" t="s">
        <v>26</v>
      </c>
      <c r="C7" s="8" t="s">
        <v>27</v>
      </c>
      <c r="D7" s="8" t="s">
        <v>57</v>
      </c>
    </row>
    <row r="8" spans="1:10" ht="15" thickBot="1" x14ac:dyDescent="0.35">
      <c r="B8" s="2" t="s">
        <v>85</v>
      </c>
      <c r="C8" s="2" t="s">
        <v>4</v>
      </c>
      <c r="D8" s="21">
        <v>3623.7270617132563</v>
      </c>
    </row>
    <row r="10" spans="1:10" ht="15" thickBot="1" x14ac:dyDescent="0.35"/>
    <row r="11" spans="1:10" x14ac:dyDescent="0.3">
      <c r="B11" s="7"/>
      <c r="C11" s="7" t="s">
        <v>64</v>
      </c>
      <c r="D11" s="7"/>
      <c r="F11" s="7" t="s">
        <v>65</v>
      </c>
      <c r="G11" s="7" t="s">
        <v>63</v>
      </c>
      <c r="I11" s="7" t="s">
        <v>68</v>
      </c>
      <c r="J11" s="7" t="s">
        <v>63</v>
      </c>
    </row>
    <row r="12" spans="1:10" ht="15" thickBot="1" x14ac:dyDescent="0.35">
      <c r="B12" s="8" t="s">
        <v>26</v>
      </c>
      <c r="C12" s="8" t="s">
        <v>27</v>
      </c>
      <c r="D12" s="8" t="s">
        <v>57</v>
      </c>
      <c r="F12" s="8" t="s">
        <v>66</v>
      </c>
      <c r="G12" s="8" t="s">
        <v>67</v>
      </c>
      <c r="I12" s="8" t="s">
        <v>66</v>
      </c>
      <c r="J12" s="8" t="s">
        <v>67</v>
      </c>
    </row>
    <row r="13" spans="1:10" x14ac:dyDescent="0.3">
      <c r="B13" s="4" t="s">
        <v>86</v>
      </c>
      <c r="C13" s="4" t="s">
        <v>2</v>
      </c>
      <c r="D13" s="22">
        <v>0</v>
      </c>
      <c r="F13" s="22">
        <v>0</v>
      </c>
      <c r="G13" s="22">
        <v>3623.7270617132563</v>
      </c>
      <c r="I13" s="22">
        <v>0</v>
      </c>
      <c r="J13" s="22">
        <v>3623.7270617132563</v>
      </c>
    </row>
    <row r="14" spans="1:10" ht="15" thickBot="1" x14ac:dyDescent="0.35">
      <c r="B14" s="2" t="s">
        <v>87</v>
      </c>
      <c r="C14" s="2" t="s">
        <v>3</v>
      </c>
      <c r="D14" s="21">
        <v>7.2474541234265129</v>
      </c>
      <c r="F14" s="21">
        <v>0</v>
      </c>
      <c r="G14" s="21">
        <v>0</v>
      </c>
      <c r="I14" s="21">
        <v>7.2474502020835843</v>
      </c>
      <c r="J14" s="21">
        <v>3623.7251010417922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tabSelected="1" zoomScale="70" zoomScaleNormal="70" workbookViewId="0">
      <selection activeCell="D20" sqref="D20"/>
    </sheetView>
  </sheetViews>
  <sheetFormatPr defaultRowHeight="22.5" customHeight="1" x14ac:dyDescent="0.3"/>
  <cols>
    <col min="1" max="1" width="18.44140625" customWidth="1"/>
    <col min="2" max="2" width="13.109375" customWidth="1"/>
    <col min="3" max="3" width="12.33203125" customWidth="1"/>
    <col min="4" max="4" width="11.33203125" customWidth="1"/>
    <col min="5" max="5" width="15.109375" customWidth="1"/>
    <col min="8" max="12" width="19.44140625" customWidth="1"/>
  </cols>
  <sheetData>
    <row r="1" spans="1:13" ht="22.5" customHeight="1" thickBot="1" x14ac:dyDescent="0.35">
      <c r="A1" s="9"/>
      <c r="B1" s="9"/>
      <c r="C1" s="9"/>
      <c r="D1" s="9"/>
      <c r="E1" s="9" t="s">
        <v>12</v>
      </c>
      <c r="F1" s="9"/>
      <c r="L1" t="s">
        <v>70</v>
      </c>
    </row>
    <row r="2" spans="1:13" ht="22.5" customHeight="1" thickBot="1" x14ac:dyDescent="0.35">
      <c r="A2" s="10" t="s">
        <v>1</v>
      </c>
      <c r="B2" s="11" t="s">
        <v>2</v>
      </c>
      <c r="C2" s="11" t="s">
        <v>3</v>
      </c>
      <c r="D2" s="11" t="s">
        <v>4</v>
      </c>
      <c r="E2" s="9"/>
      <c r="F2" s="9"/>
      <c r="H2" s="10" t="s">
        <v>69</v>
      </c>
      <c r="I2" s="11" t="s">
        <v>2</v>
      </c>
      <c r="J2" s="11" t="s">
        <v>3</v>
      </c>
      <c r="K2" s="11" t="s">
        <v>4</v>
      </c>
      <c r="L2" s="9"/>
    </row>
    <row r="3" spans="1:13" ht="22.5" customHeight="1" thickBot="1" x14ac:dyDescent="0.35">
      <c r="A3" s="12" t="s">
        <v>11</v>
      </c>
      <c r="B3" s="13">
        <v>6</v>
      </c>
      <c r="C3" s="13">
        <v>8</v>
      </c>
      <c r="D3" s="13">
        <v>72</v>
      </c>
      <c r="E3" s="9">
        <f>SUMPRODUCT(B3:C3, $B$8:$C$8)</f>
        <v>57.979553913516554</v>
      </c>
      <c r="F3" s="9"/>
      <c r="H3" s="12" t="s">
        <v>71</v>
      </c>
      <c r="I3" s="13">
        <v>6</v>
      </c>
      <c r="J3" s="13">
        <v>8</v>
      </c>
      <c r="K3" s="13">
        <v>72</v>
      </c>
      <c r="L3" s="9">
        <f>SUMPRODUCT(I3:J3,$I$8:$J$8)</f>
        <v>57.979632987412103</v>
      </c>
      <c r="M3" t="s">
        <v>76</v>
      </c>
    </row>
    <row r="4" spans="1:13" ht="22.5" customHeight="1" thickBot="1" x14ac:dyDescent="0.35">
      <c r="A4" s="12" t="s">
        <v>5</v>
      </c>
      <c r="B4" s="13">
        <v>10</v>
      </c>
      <c r="C4" s="13">
        <v>8</v>
      </c>
      <c r="D4" s="13">
        <v>80</v>
      </c>
      <c r="E4" s="9">
        <f t="shared" ref="E4" si="0">SUMPRODUCT(B4:C4, $B$8:$C$8)</f>
        <v>57.979553913516554</v>
      </c>
      <c r="F4" s="9"/>
      <c r="H4" s="12" t="s">
        <v>72</v>
      </c>
      <c r="I4" s="13">
        <v>10</v>
      </c>
      <c r="J4" s="13">
        <v>8</v>
      </c>
      <c r="K4" s="13">
        <v>80</v>
      </c>
      <c r="L4" s="9">
        <f t="shared" ref="L4:L5" si="1">SUMPRODUCT(I4:J4,$I$8:$J$8)</f>
        <v>57.979632987412103</v>
      </c>
      <c r="M4" t="s">
        <v>77</v>
      </c>
    </row>
    <row r="5" spans="1:13" ht="22.5" customHeight="1" thickBot="1" x14ac:dyDescent="0.35">
      <c r="A5" s="12" t="s">
        <v>6</v>
      </c>
      <c r="B5" s="13">
        <v>10</v>
      </c>
      <c r="C5" s="13">
        <v>4</v>
      </c>
      <c r="D5" s="13">
        <v>60</v>
      </c>
      <c r="E5" s="9">
        <f>SUMPRODUCT(B5:C5, $B$8:$C$8)</f>
        <v>28.989776956758277</v>
      </c>
      <c r="F5" s="9"/>
      <c r="H5" s="12" t="s">
        <v>73</v>
      </c>
      <c r="I5" s="13">
        <v>10</v>
      </c>
      <c r="J5" s="13">
        <v>4</v>
      </c>
      <c r="K5" s="13">
        <v>60</v>
      </c>
      <c r="L5" s="9">
        <f t="shared" si="1"/>
        <v>28.989816493706051</v>
      </c>
      <c r="M5" t="s">
        <v>78</v>
      </c>
    </row>
    <row r="6" spans="1:13" ht="22.5" customHeight="1" x14ac:dyDescent="0.3">
      <c r="A6" s="14" t="s">
        <v>0</v>
      </c>
      <c r="B6" s="15">
        <f>700*B8+ 40*B8*B8 + 1000</f>
        <v>1000</v>
      </c>
      <c r="C6" s="15">
        <f>200*C8+ 20*C8*C8 + 1500</f>
        <v>3999.9978078411555</v>
      </c>
      <c r="D6" s="16">
        <v>5000</v>
      </c>
      <c r="E6" s="20">
        <f>B6+C6</f>
        <v>4999.997807841155</v>
      </c>
      <c r="F6" s="9"/>
      <c r="H6" s="14" t="s">
        <v>75</v>
      </c>
      <c r="I6" s="15">
        <f>700*I8+40*I8*I8+1000</f>
        <v>1000</v>
      </c>
      <c r="J6" s="15">
        <f>200*J8+20*J8*J8+1500</f>
        <v>4000.0026501087423</v>
      </c>
      <c r="K6" s="16">
        <v>5000</v>
      </c>
      <c r="L6" s="19">
        <f>I6+J6</f>
        <v>5000.0026501087423</v>
      </c>
      <c r="M6" t="s">
        <v>79</v>
      </c>
    </row>
    <row r="7" spans="1:13" ht="22.5" customHeight="1" x14ac:dyDescent="0.3">
      <c r="A7" s="14" t="s">
        <v>9</v>
      </c>
      <c r="B7" s="16" t="s">
        <v>7</v>
      </c>
      <c r="C7" s="16" t="s">
        <v>8</v>
      </c>
      <c r="D7" s="16" t="s">
        <v>10</v>
      </c>
      <c r="E7" s="9"/>
      <c r="F7" s="9"/>
      <c r="H7" s="14" t="s">
        <v>74</v>
      </c>
      <c r="I7" s="16"/>
      <c r="J7" s="16"/>
      <c r="K7" s="16"/>
      <c r="L7" s="9"/>
    </row>
    <row r="8" spans="1:13" ht="22.5" customHeight="1" x14ac:dyDescent="0.3">
      <c r="A8" s="15">
        <v>500</v>
      </c>
      <c r="B8" s="17">
        <v>0</v>
      </c>
      <c r="C8" s="17">
        <v>7.2474442391895693</v>
      </c>
      <c r="D8" s="18">
        <f>A8*(B8+C8)</f>
        <v>3623.7221195947845</v>
      </c>
      <c r="E8" s="9"/>
      <c r="F8" s="9"/>
      <c r="H8" s="15">
        <v>500</v>
      </c>
      <c r="I8" s="17">
        <v>0</v>
      </c>
      <c r="J8" s="17">
        <v>7.2474541234265129</v>
      </c>
      <c r="K8" s="18">
        <f>(I8+J8)*H8</f>
        <v>3623.7270617132563</v>
      </c>
      <c r="L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Toys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2013-12-11T20:15:45Z</dcterms:created>
  <dcterms:modified xsi:type="dcterms:W3CDTF">2024-12-19T13:21:21Z</dcterms:modified>
</cp:coreProperties>
</file>