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5 - Goal programming\"/>
    </mc:Choice>
  </mc:AlternateContent>
  <xr:revisionPtr revIDLastSave="0" documentId="8_{95CCF0E6-B99A-4DCF-BA8B-9091C4694F4B}" xr6:coauthVersionLast="47" xr6:coauthVersionMax="47" xr10:uidLastSave="{00000000-0000-0000-0000-000000000000}"/>
  <bookViews>
    <workbookView xWindow="28695" yWindow="0" windowWidth="19410" windowHeight="23385" xr2:uid="{F79A5162-8EBD-467C-8CFB-4B3502074C4E}"/>
  </bookViews>
  <sheets>
    <sheet name="Sheet1" sheetId="1" r:id="rId1"/>
    <sheet name="Sheet2" sheetId="2" r:id="rId2"/>
  </sheets>
  <definedNames>
    <definedName name="solver_adj" localSheetId="0" hidden="1">Sheet1!$C$16:$C$17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Sheet1!$D$19</definedName>
    <definedName name="solver_lhs2" localSheetId="0" hidden="1">Sheet1!$E$19</definedName>
    <definedName name="solver_lhs3" localSheetId="0" hidden="1">Sheet1!$F$19</definedName>
    <definedName name="solver_lhs4" localSheetId="0" hidden="1">Sheet1!$G$19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Sheet1!$C$26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Sheet1!$D$20</definedName>
    <definedName name="solver_rhs2" localSheetId="0" hidden="1">Sheet1!$E$20</definedName>
    <definedName name="solver_rhs3" localSheetId="0" hidden="1">Sheet1!$F$20</definedName>
    <definedName name="solver_rhs4" localSheetId="0" hidden="1">Sheet1!$G$20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F10" i="2"/>
  <c r="D10" i="2"/>
  <c r="F9" i="2"/>
  <c r="E9" i="2"/>
  <c r="D9" i="2"/>
  <c r="F8" i="2"/>
  <c r="E8" i="2"/>
  <c r="D8" i="2"/>
  <c r="G17" i="1" l="1"/>
  <c r="G16" i="1"/>
  <c r="F17" i="1"/>
  <c r="E17" i="1"/>
  <c r="D17" i="1"/>
  <c r="F16" i="1"/>
  <c r="D16" i="1"/>
  <c r="E16" i="1"/>
  <c r="G19" i="1" l="1"/>
  <c r="G18" i="1" s="1"/>
  <c r="D19" i="1"/>
  <c r="E19" i="1"/>
  <c r="E18" i="1" s="1"/>
  <c r="F19" i="1"/>
  <c r="F18" i="1" s="1"/>
  <c r="D18" i="1" l="1"/>
  <c r="C26" i="1" s="1"/>
</calcChain>
</file>

<file path=xl/sharedStrings.xml><?xml version="1.0" encoding="utf-8"?>
<sst xmlns="http://schemas.openxmlformats.org/spreadsheetml/2006/main" count="58" uniqueCount="47">
  <si>
    <t>Trucks</t>
  </si>
  <si>
    <t>cars</t>
  </si>
  <si>
    <t>Raw materials</t>
  </si>
  <si>
    <t>Truck</t>
  </si>
  <si>
    <t>Car</t>
  </si>
  <si>
    <t>Available</t>
  </si>
  <si>
    <t>Labour hours</t>
  </si>
  <si>
    <t>Machine time</t>
  </si>
  <si>
    <t>Plastic (kg)</t>
  </si>
  <si>
    <t>Budget</t>
  </si>
  <si>
    <t>truck cost</t>
  </si>
  <si>
    <t>car cost</t>
  </si>
  <si>
    <t>800T + 40t^2 + 1000</t>
  </si>
  <si>
    <t/>
  </si>
  <si>
    <t>500c + 50c^2 + 3000</t>
  </si>
  <si>
    <t>profit per lot</t>
  </si>
  <si>
    <t>toy</t>
  </si>
  <si>
    <t>production (lots)</t>
  </si>
  <si>
    <t>plastic</t>
  </si>
  <si>
    <t>labour hours</t>
  </si>
  <si>
    <t>machine time</t>
  </si>
  <si>
    <t>total production costs</t>
  </si>
  <si>
    <t>min z</t>
  </si>
  <si>
    <t>priority</t>
  </si>
  <si>
    <t>LHV</t>
  </si>
  <si>
    <t>RHV</t>
  </si>
  <si>
    <t>actual usage</t>
  </si>
  <si>
    <t>Cars</t>
  </si>
  <si>
    <t>Number of lots</t>
  </si>
  <si>
    <t>total</t>
  </si>
  <si>
    <t>used plastic</t>
  </si>
  <si>
    <t>used labour hours</t>
  </si>
  <si>
    <t>used machine time</t>
  </si>
  <si>
    <t>Priority</t>
  </si>
  <si>
    <t>Deviational Variables</t>
  </si>
  <si>
    <t>Values</t>
  </si>
  <si>
    <t>Priority Value</t>
  </si>
  <si>
    <t>Priorities</t>
  </si>
  <si>
    <t>No Priodity</t>
  </si>
  <si>
    <t>P1 (plastic)</t>
  </si>
  <si>
    <t>P2 (labour)</t>
  </si>
  <si>
    <t>P3 (machine)</t>
  </si>
  <si>
    <t>P4 (production costs)</t>
  </si>
  <si>
    <t>use all</t>
  </si>
  <si>
    <t>not underutilize</t>
  </si>
  <si>
    <t>minimize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</si>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</sst>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3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4" borderId="0" xfId="0" applyFill="1"/>
    <xf numFmtId="164" fontId="0" fillId="3" borderId="0" xfId="0" applyNumberFormat="1" applyFill="1"/>
    <xf numFmtId="0" fontId="0" fillId="0" borderId="0" xfId="0" applyFill="1" applyBorder="1" applyAlignment="1">
      <alignment horizontal="right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3093-A388-4BF8-BBDB-7937D71BA714}">
  <dimension ref="B2:K26"/>
  <sheetViews>
    <sheetView tabSelected="1" zoomScaleNormal="100" workbookViewId="0">
      <selection activeCell="C18" sqref="C18"/>
    </sheetView>
  </sheetViews>
  <sheetFormatPr defaultRowHeight="15" x14ac:dyDescent="0.25"/>
  <cols>
    <col min="2" max="5" width="16.85546875" customWidth="1"/>
    <col min="6" max="6" width="16" customWidth="1"/>
    <col min="7" max="7" width="30.28515625" customWidth="1"/>
    <col min="8" max="8" width="11.140625" bestFit="1" customWidth="1"/>
    <col min="11" max="11" width="19.85546875" customWidth="1"/>
  </cols>
  <sheetData>
    <row r="2" spans="2:11" x14ac:dyDescent="0.25">
      <c r="B2" s="5" t="s">
        <v>2</v>
      </c>
      <c r="C2" s="5" t="s">
        <v>3</v>
      </c>
      <c r="D2" s="5" t="s">
        <v>4</v>
      </c>
      <c r="E2" s="5" t="s">
        <v>5</v>
      </c>
      <c r="F2" s="17" t="s">
        <v>26</v>
      </c>
      <c r="G2" s="18"/>
      <c r="J2" s="9" t="s">
        <v>9</v>
      </c>
      <c r="K2" s="6">
        <v>10000</v>
      </c>
    </row>
    <row r="3" spans="2:11" x14ac:dyDescent="0.25">
      <c r="B3" s="3" t="s">
        <v>8</v>
      </c>
      <c r="C3" s="4">
        <v>6</v>
      </c>
      <c r="D3" s="4">
        <v>8</v>
      </c>
      <c r="E3" s="4">
        <v>72</v>
      </c>
      <c r="F3" s="3"/>
    </row>
    <row r="4" spans="2:11" x14ac:dyDescent="0.25">
      <c r="B4" s="3" t="s">
        <v>6</v>
      </c>
      <c r="C4" s="4">
        <v>10</v>
      </c>
      <c r="D4" s="4">
        <v>8</v>
      </c>
      <c r="E4" s="4">
        <v>80</v>
      </c>
      <c r="F4" s="3"/>
      <c r="J4" s="8" t="s">
        <v>10</v>
      </c>
      <c r="K4" s="7" t="s">
        <v>12</v>
      </c>
    </row>
    <row r="5" spans="2:11" x14ac:dyDescent="0.25">
      <c r="B5" s="3" t="s">
        <v>7</v>
      </c>
      <c r="C5" s="4">
        <v>10</v>
      </c>
      <c r="D5" s="4">
        <v>4</v>
      </c>
      <c r="E5" s="4">
        <v>60</v>
      </c>
      <c r="F5" s="3"/>
      <c r="J5" s="8" t="s">
        <v>11</v>
      </c>
      <c r="K5" s="7" t="s">
        <v>14</v>
      </c>
    </row>
    <row r="6" spans="2:11" x14ac:dyDescent="0.25">
      <c r="K6" s="7" t="s">
        <v>13</v>
      </c>
    </row>
    <row r="7" spans="2:11" x14ac:dyDescent="0.25">
      <c r="J7" s="9" t="s">
        <v>15</v>
      </c>
    </row>
    <row r="8" spans="2:11" x14ac:dyDescent="0.25">
      <c r="J8" s="10" t="s">
        <v>3</v>
      </c>
      <c r="K8">
        <v>500</v>
      </c>
    </row>
    <row r="9" spans="2:11" x14ac:dyDescent="0.25">
      <c r="J9" s="10" t="s">
        <v>4</v>
      </c>
      <c r="K9">
        <v>500</v>
      </c>
    </row>
    <row r="15" spans="2:11" x14ac:dyDescent="0.25">
      <c r="B15" s="12" t="s">
        <v>16</v>
      </c>
      <c r="C15" s="12" t="s">
        <v>17</v>
      </c>
      <c r="D15" s="12" t="s">
        <v>18</v>
      </c>
      <c r="E15" s="12" t="s">
        <v>19</v>
      </c>
      <c r="F15" s="12" t="s">
        <v>20</v>
      </c>
      <c r="G15" s="12" t="s">
        <v>21</v>
      </c>
      <c r="H15" s="12"/>
    </row>
    <row r="16" spans="2:11" x14ac:dyDescent="0.25">
      <c r="B16" t="s">
        <v>0</v>
      </c>
      <c r="C16" s="1">
        <v>3.8332207313589466</v>
      </c>
      <c r="D16">
        <f>C16*C3</f>
        <v>22.999324388153681</v>
      </c>
      <c r="E16">
        <f>C16*C4</f>
        <v>38.332207313589464</v>
      </c>
      <c r="F16">
        <f>C16*C5</f>
        <v>38.332207313589464</v>
      </c>
      <c r="G16" s="6">
        <f>800*C16+40*C16^2+1000</f>
        <v>4654.3198320999581</v>
      </c>
    </row>
    <row r="17" spans="2:7" x14ac:dyDescent="0.25">
      <c r="B17" t="s">
        <v>1</v>
      </c>
      <c r="C17" s="1">
        <v>3.4801951403454434</v>
      </c>
      <c r="D17">
        <f>C17*D3</f>
        <v>27.841561122763547</v>
      </c>
      <c r="E17">
        <f>C17*D4</f>
        <v>27.841561122763547</v>
      </c>
      <c r="F17">
        <f>C17*D5</f>
        <v>13.920780561381774</v>
      </c>
      <c r="G17" s="6">
        <f>500*C17+50*C17^2+3000</f>
        <v>5345.6854809169236</v>
      </c>
    </row>
    <row r="18" spans="2:7" x14ac:dyDescent="0.25">
      <c r="B18" t="s">
        <v>46</v>
      </c>
      <c r="D18" s="1">
        <f>(D19-D20)*-1</f>
        <v>21.159114489082768</v>
      </c>
      <c r="E18" s="1">
        <f>(E19-E20)*-1</f>
        <v>13.826231563646985</v>
      </c>
      <c r="F18" s="1">
        <f>(F19-F20)*-1</f>
        <v>7.7470121250287605</v>
      </c>
      <c r="G18" s="20">
        <f>G19</f>
        <v>10000.005313016882</v>
      </c>
    </row>
    <row r="19" spans="2:7" x14ac:dyDescent="0.25">
      <c r="C19" s="13" t="s">
        <v>24</v>
      </c>
      <c r="D19" s="11">
        <f>SUM(D16:D17)</f>
        <v>50.840885510917232</v>
      </c>
      <c r="E19" s="11">
        <f>SUM(E16:E17)</f>
        <v>66.173768436353015</v>
      </c>
      <c r="F19" s="11">
        <f>SUM(F16:F17)</f>
        <v>52.25298787497124</v>
      </c>
      <c r="G19" s="15">
        <f>SUM(G16:G17)</f>
        <v>10000.005313016882</v>
      </c>
    </row>
    <row r="20" spans="2:7" x14ac:dyDescent="0.25">
      <c r="C20" s="13" t="s">
        <v>25</v>
      </c>
      <c r="D20">
        <v>72</v>
      </c>
      <c r="E20">
        <v>80</v>
      </c>
      <c r="F20">
        <v>60</v>
      </c>
      <c r="G20">
        <v>10000</v>
      </c>
    </row>
    <row r="21" spans="2:7" x14ac:dyDescent="0.25">
      <c r="C21" t="s">
        <v>23</v>
      </c>
      <c r="D21">
        <v>1000</v>
      </c>
      <c r="E21">
        <v>200</v>
      </c>
      <c r="F21">
        <v>200</v>
      </c>
      <c r="G21">
        <v>0</v>
      </c>
    </row>
    <row r="22" spans="2:7" x14ac:dyDescent="0.25">
      <c r="D22" t="s">
        <v>43</v>
      </c>
      <c r="E22" t="s">
        <v>44</v>
      </c>
      <c r="F22" t="s">
        <v>44</v>
      </c>
      <c r="G22" t="s">
        <v>45</v>
      </c>
    </row>
    <row r="26" spans="2:7" x14ac:dyDescent="0.25">
      <c r="B26" t="s">
        <v>22</v>
      </c>
      <c r="C26" s="14">
        <f>SUMPRODUCT(D18:G18,D21:G21)</f>
        <v>25473.763226817915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1D65-16E2-4F51-A111-890A0877F851}">
  <dimension ref="A2:G19"/>
  <sheetViews>
    <sheetView workbookViewId="0">
      <selection activeCell="B14" sqref="B14"/>
    </sheetView>
  </sheetViews>
  <sheetFormatPr defaultRowHeight="15" x14ac:dyDescent="0.25"/>
  <cols>
    <col min="1" max="1" width="15.28515625" customWidth="1"/>
    <col min="2" max="2" width="30.140625" customWidth="1"/>
    <col min="3" max="5" width="18.28515625" customWidth="1"/>
    <col min="6" max="6" width="20.5703125" customWidth="1"/>
    <col min="7" max="7" width="23" customWidth="1"/>
    <col min="8" max="8" width="16.140625" customWidth="1"/>
  </cols>
  <sheetData>
    <row r="2" spans="1:7" x14ac:dyDescent="0.25">
      <c r="B2" s="5" t="s">
        <v>2</v>
      </c>
      <c r="C2" s="5" t="s">
        <v>3</v>
      </c>
      <c r="D2" s="5" t="s">
        <v>4</v>
      </c>
      <c r="E2" s="5" t="s">
        <v>5</v>
      </c>
    </row>
    <row r="3" spans="1:7" x14ac:dyDescent="0.25">
      <c r="B3" s="3" t="s">
        <v>8</v>
      </c>
      <c r="C3" s="4">
        <v>6</v>
      </c>
      <c r="D3" s="4">
        <v>8</v>
      </c>
      <c r="E3" s="4">
        <v>72</v>
      </c>
    </row>
    <row r="4" spans="1:7" x14ac:dyDescent="0.25">
      <c r="B4" s="3" t="s">
        <v>6</v>
      </c>
      <c r="C4" s="4">
        <v>10</v>
      </c>
      <c r="D4" s="4">
        <v>8</v>
      </c>
      <c r="E4" s="4">
        <v>80</v>
      </c>
    </row>
    <row r="5" spans="1:7" x14ac:dyDescent="0.25">
      <c r="B5" s="3" t="s">
        <v>7</v>
      </c>
      <c r="C5" s="4">
        <v>10</v>
      </c>
      <c r="D5" s="4">
        <v>4</v>
      </c>
      <c r="E5" s="4">
        <v>60</v>
      </c>
    </row>
    <row r="7" spans="1:7" x14ac:dyDescent="0.25">
      <c r="C7" s="8" t="s">
        <v>28</v>
      </c>
      <c r="D7" s="8" t="s">
        <v>30</v>
      </c>
      <c r="E7" s="8" t="s">
        <v>31</v>
      </c>
      <c r="F7" s="8" t="s">
        <v>32</v>
      </c>
    </row>
    <row r="8" spans="1:7" x14ac:dyDescent="0.25">
      <c r="B8" s="8" t="s">
        <v>0</v>
      </c>
      <c r="C8" s="1">
        <v>1</v>
      </c>
      <c r="D8" s="16">
        <f>$C$8*C3</f>
        <v>6</v>
      </c>
      <c r="E8" s="16">
        <f>$C$8*C4</f>
        <v>10</v>
      </c>
      <c r="F8" s="16">
        <f>$C$8*C5</f>
        <v>10</v>
      </c>
    </row>
    <row r="9" spans="1:7" x14ac:dyDescent="0.25">
      <c r="B9" s="8" t="s">
        <v>27</v>
      </c>
      <c r="C9" s="1">
        <v>1</v>
      </c>
      <c r="D9" s="16">
        <f>$C$9*D3</f>
        <v>8</v>
      </c>
      <c r="E9" s="16">
        <f>C9*D4</f>
        <v>8</v>
      </c>
      <c r="F9" s="16">
        <f>C9*D5</f>
        <v>4</v>
      </c>
    </row>
    <row r="10" spans="1:7" x14ac:dyDescent="0.25">
      <c r="B10" s="13" t="s">
        <v>29</v>
      </c>
      <c r="C10" s="19"/>
      <c r="D10">
        <f>SUM(D8:D9)</f>
        <v>14</v>
      </c>
      <c r="E10">
        <f t="shared" ref="E10:F10" si="0">SUM(E8:E9)</f>
        <v>18</v>
      </c>
      <c r="F10">
        <f t="shared" si="0"/>
        <v>14</v>
      </c>
    </row>
    <row r="13" spans="1:7" x14ac:dyDescent="0.25">
      <c r="A13" t="s">
        <v>33</v>
      </c>
      <c r="B13" t="s">
        <v>34</v>
      </c>
      <c r="C13" t="s">
        <v>35</v>
      </c>
      <c r="D13" t="s">
        <v>36</v>
      </c>
    </row>
    <row r="14" spans="1:7" x14ac:dyDescent="0.25">
      <c r="F14" s="12" t="s">
        <v>37</v>
      </c>
      <c r="G14" s="2"/>
    </row>
    <row r="15" spans="1:7" x14ac:dyDescent="0.25">
      <c r="F15" t="s">
        <v>39</v>
      </c>
      <c r="G15">
        <v>1000</v>
      </c>
    </row>
    <row r="16" spans="1:7" x14ac:dyDescent="0.25">
      <c r="F16" t="s">
        <v>40</v>
      </c>
      <c r="G16">
        <v>200</v>
      </c>
    </row>
    <row r="17" spans="6:7" x14ac:dyDescent="0.25">
      <c r="F17" t="s">
        <v>41</v>
      </c>
      <c r="G17">
        <v>200</v>
      </c>
    </row>
    <row r="18" spans="6:7" x14ac:dyDescent="0.25">
      <c r="F18" t="s">
        <v>42</v>
      </c>
      <c r="G18">
        <v>500</v>
      </c>
    </row>
    <row r="19" spans="6:7" x14ac:dyDescent="0.25">
      <c r="F19" t="s">
        <v>38</v>
      </c>
      <c r="G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Bragge Janne TTM23SAI</dc:creator>
  <cp:lastModifiedBy>Bragge Janne TTM23SAI</cp:lastModifiedBy>
  <dcterms:created xsi:type="dcterms:W3CDTF">2024-12-30T10:59:31Z</dcterms:created>
  <dcterms:modified xsi:type="dcterms:W3CDTF">2024-12-30T14:01:13Z</dcterms:modified>
</cp:coreProperties>
</file>