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Users\Hebpu\Code_KAMK\K25\JAMK\BusinessAnalytics_Resprictive\exercises\lecture 5 - Goal programming\"/>
    </mc:Choice>
  </mc:AlternateContent>
  <xr:revisionPtr revIDLastSave="0" documentId="8_{A1170FBE-FF2F-4363-BFD1-2989C77D0054}" xr6:coauthVersionLast="47" xr6:coauthVersionMax="47" xr10:uidLastSave="{00000000-0000-0000-0000-000000000000}"/>
  <bookViews>
    <workbookView xWindow="28680" yWindow="-120" windowWidth="38640" windowHeight="23520" activeTab="3" xr2:uid="{00000000-000D-0000-FFFF-FFFF00000000}"/>
  </bookViews>
  <sheets>
    <sheet name="Answer Report 1" sheetId="13" r:id="rId1"/>
    <sheet name="Sensitivity Report 1" sheetId="14" r:id="rId2"/>
    <sheet name="Limits Report 1" sheetId="15" r:id="rId3"/>
    <sheet name="LP Model" sheetId="1" r:id="rId4"/>
    <sheet name="Sheet2" sheetId="2" r:id="rId5"/>
    <sheet name="Sheet3" sheetId="3" r:id="rId6"/>
  </sheets>
  <definedNames>
    <definedName name="solver_adj" localSheetId="3" hidden="1">'LP Model'!$D$2,'LP Model'!$D$4,'LP Model'!$F$2:$G$2,'LP Model'!$F$4:$G$4,'LP Model'!$F$6:$G$6,'LP Model'!$F$8:$G$8</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2147483647</definedName>
    <definedName name="solver_lhs1" localSheetId="3" hidden="1">'LP Model'!$D$2</definedName>
    <definedName name="solver_lhs2" localSheetId="3" hidden="1">'LP Model'!$D$4</definedName>
    <definedName name="solver_lhs3" localSheetId="3" hidden="1">'LP Model'!$H$2:$H$8</definedName>
    <definedName name="solver_lhs4" localSheetId="3" hidden="1">'LP Model'!$D$6</definedName>
    <definedName name="solver_lhs5" localSheetId="3" hidden="1">'LP Model'!$D$6</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3</definedName>
    <definedName name="solver_nwt" localSheetId="3" hidden="1">1</definedName>
    <definedName name="solver_opt" localSheetId="3" hidden="1">'LP Model'!$D$13</definedName>
    <definedName name="solver_pre" localSheetId="3" hidden="1">0.000001</definedName>
    <definedName name="solver_rbv" localSheetId="3" hidden="1">1</definedName>
    <definedName name="solver_rel1" localSheetId="3" hidden="1">3</definedName>
    <definedName name="solver_rel2" localSheetId="3" hidden="1">3</definedName>
    <definedName name="solver_rel3" localSheetId="3" hidden="1">2</definedName>
    <definedName name="solver_rel4" localSheetId="3" hidden="1">1</definedName>
    <definedName name="solver_rel5" localSheetId="3" hidden="1">1</definedName>
    <definedName name="solver_rhs1" localSheetId="3" hidden="1">1000</definedName>
    <definedName name="solver_rhs2" localSheetId="3" hidden="1">800</definedName>
    <definedName name="solver_rhs3" localSheetId="3" hidden="1">'LP Model'!$I$2:$I$8</definedName>
    <definedName name="solver_rhs4" localSheetId="3" hidden="1">2000</definedName>
    <definedName name="solver_rhs5" localSheetId="3" hidden="1">2000</definedName>
    <definedName name="solver_rlx" localSheetId="3" hidden="1">2</definedName>
    <definedName name="solver_rsd" localSheetId="3" hidden="1">0</definedName>
    <definedName name="solver_scl" localSheetId="3" hidden="1">1</definedName>
    <definedName name="solver_sho" localSheetId="2"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D13" i="1" l="1"/>
  <c r="D10" i="1"/>
  <c r="D9" i="1"/>
  <c r="H4" i="1"/>
  <c r="H2" i="1"/>
  <c r="D6" i="1" l="1"/>
  <c r="H6" i="1" s="1"/>
  <c r="D8" i="1"/>
</calcChain>
</file>

<file path=xl/sharedStrings.xml><?xml version="1.0" encoding="utf-8"?>
<sst xmlns="http://schemas.openxmlformats.org/spreadsheetml/2006/main" count="217" uniqueCount="100">
  <si>
    <t>Desktops</t>
  </si>
  <si>
    <t>Laptops</t>
  </si>
  <si>
    <t>x1</t>
  </si>
  <si>
    <t>x2</t>
  </si>
  <si>
    <t>Price</t>
  </si>
  <si>
    <t>Result: Solver found a solution.  All Constraints and optimality conditions are satisfied.</t>
  </si>
  <si>
    <t>Solver Engine</t>
  </si>
  <si>
    <t>Engine: Simplex LP</t>
  </si>
  <si>
    <t>Solver Options</t>
  </si>
  <si>
    <t>Max Time Unlimited,  Iterations Unlimited, Precision 0.000001, Use Automatic Scaling</t>
  </si>
  <si>
    <t>Max Subproblems Unlimited, Max Integer Sols Unlimited, Integer Tolerance 1%, Assume NonNegative</t>
  </si>
  <si>
    <t>Cell</t>
  </si>
  <si>
    <t>Name</t>
  </si>
  <si>
    <t>Original Value</t>
  </si>
  <si>
    <t>Final Value</t>
  </si>
  <si>
    <t>Variable Cells</t>
  </si>
  <si>
    <t>Integer</t>
  </si>
  <si>
    <t>Constraints</t>
  </si>
  <si>
    <t>Cell Value</t>
  </si>
  <si>
    <t>Formula</t>
  </si>
  <si>
    <t>Status</t>
  </si>
  <si>
    <t>Slack</t>
  </si>
  <si>
    <t>$D$4</t>
  </si>
  <si>
    <t>Contin</t>
  </si>
  <si>
    <t>Binding</t>
  </si>
  <si>
    <t>Not Binding</t>
  </si>
  <si>
    <t>Final</t>
  </si>
  <si>
    <t>Value</t>
  </si>
  <si>
    <t>Reduced</t>
  </si>
  <si>
    <t>Cost</t>
  </si>
  <si>
    <t>Objective</t>
  </si>
  <si>
    <t>Coefficient</t>
  </si>
  <si>
    <t>Allowable</t>
  </si>
  <si>
    <t>Increase</t>
  </si>
  <si>
    <t>Decrease</t>
  </si>
  <si>
    <t>Shadow</t>
  </si>
  <si>
    <t>Constraint</t>
  </si>
  <si>
    <t>R.H. Side</t>
  </si>
  <si>
    <t>Variable</t>
  </si>
  <si>
    <t>Lower</t>
  </si>
  <si>
    <t>Limit</t>
  </si>
  <si>
    <t>Result</t>
  </si>
  <si>
    <t>Upper</t>
  </si>
  <si>
    <t>Demand</t>
  </si>
  <si>
    <t>Production Limit</t>
  </si>
  <si>
    <t>net Profit</t>
  </si>
  <si>
    <t>pos dev</t>
  </si>
  <si>
    <t>neg dev</t>
  </si>
  <si>
    <t>LHV</t>
  </si>
  <si>
    <t>RHV</t>
  </si>
  <si>
    <t>Total production</t>
  </si>
  <si>
    <t>Profit</t>
  </si>
  <si>
    <t>Objective Function</t>
  </si>
  <si>
    <t>Objective Cell (Min)</t>
  </si>
  <si>
    <t>$D$13</t>
  </si>
  <si>
    <t>$D$2</t>
  </si>
  <si>
    <t>$F$2</t>
  </si>
  <si>
    <t>x1 pos dev</t>
  </si>
  <si>
    <t>$G$2</t>
  </si>
  <si>
    <t>x1 neg dev</t>
  </si>
  <si>
    <t>$F$4</t>
  </si>
  <si>
    <t>x2 pos dev</t>
  </si>
  <si>
    <t>$G$4</t>
  </si>
  <si>
    <t>x2 neg dev</t>
  </si>
  <si>
    <t>$F$6</t>
  </si>
  <si>
    <t>Total production pos dev</t>
  </si>
  <si>
    <t>$G$6</t>
  </si>
  <si>
    <t>Total production neg dev</t>
  </si>
  <si>
    <t>$F$8</t>
  </si>
  <si>
    <t>Profit pos dev</t>
  </si>
  <si>
    <t>$G$8</t>
  </si>
  <si>
    <t>Profit neg dev</t>
  </si>
  <si>
    <t>$H$2</t>
  </si>
  <si>
    <t>x1 LHV</t>
  </si>
  <si>
    <t>$H$2=$I$2</t>
  </si>
  <si>
    <t>$H$3</t>
  </si>
  <si>
    <t>$H$3=$I$3</t>
  </si>
  <si>
    <t>$H$4</t>
  </si>
  <si>
    <t>x2 LHV</t>
  </si>
  <si>
    <t>$H$4=$I$4</t>
  </si>
  <si>
    <t>$H$5</t>
  </si>
  <si>
    <t>$H$5=$I$5</t>
  </si>
  <si>
    <t>$H$6</t>
  </si>
  <si>
    <t>Total production LHV</t>
  </si>
  <si>
    <t>$H$6=$I$6</t>
  </si>
  <si>
    <t>$H$7</t>
  </si>
  <si>
    <t>$H$7=$I$7</t>
  </si>
  <si>
    <t>$H$8</t>
  </si>
  <si>
    <t>Profit LHV</t>
  </si>
  <si>
    <t>$H$8=$I$8</t>
  </si>
  <si>
    <t>$D$2&gt;=1000</t>
  </si>
  <si>
    <t>$D$4&gt;=800</t>
  </si>
  <si>
    <t>Microsoft Excel 16.0 Answer Report</t>
  </si>
  <si>
    <t>Worksheet: [ch5_P1computers_solution new.xlsx]LP Model</t>
  </si>
  <si>
    <t>Iterations: 8 Subproblems: 0</t>
  </si>
  <si>
    <t>Microsoft Excel 16.0 Sensitivity Report</t>
  </si>
  <si>
    <t>Microsoft Excel 16.0 Limits Report</t>
  </si>
  <si>
    <t>Report Created: 19/12/2024 10:38:15</t>
  </si>
  <si>
    <t>Solution Time: 0.032 Seconds.</t>
  </si>
  <si>
    <t>Report Created: 19/12/2024 10:38:16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</si>
</sst>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quot;$&quot;* #,##0.00_);_(&quot;$&quot;* \(#,##0.00\);_(&quot;$&quot;* &quot;-&quot;??_);_(@_)"/>
    <numFmt numFmtId="166" formatCode="_(&quot;$&quot;* #,##0_);_(&quot;$&quot;* \(#,##0\);_(&quot;$&quot;* &quot;-&quot;??_);_(@_)"/>
    <numFmt numFmtId="167" formatCode="_(&quot;£&quot;* #,##0_);_(&quot;£&quot;* \(#,##0\);_(&quot;£&quot;* &quot;-&quot;??_);_(@_)"/>
  </numFmts>
  <fonts count="4" x14ac:knownFonts="1">
    <font>
      <sz val="11"/>
      <color theme="1"/>
      <name val="Calibri"/>
      <family val="2"/>
      <scheme val="minor"/>
    </font>
    <font>
      <sz val="11"/>
      <color theme="1"/>
      <name val="Calibri"/>
      <family val="2"/>
      <scheme val="minor"/>
    </font>
    <font>
      <b/>
      <sz val="11"/>
      <color indexed="18"/>
      <name val="Calibri"/>
      <family val="2"/>
      <scheme val="minor"/>
    </font>
    <font>
      <b/>
      <sz val="11"/>
      <color theme="1"/>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165" fontId="1" fillId="0" borderId="0" applyFont="0" applyFill="0" applyBorder="0" applyAlignment="0" applyProtection="0"/>
  </cellStyleXfs>
  <cellXfs count="19">
    <xf numFmtId="0" fontId="0" fillId="0" borderId="0" xfId="0"/>
    <xf numFmtId="166" fontId="0" fillId="0" borderId="0" xfId="1" applyNumberFormat="1" applyFont="1"/>
    <xf numFmtId="0" fontId="0" fillId="2" borderId="0" xfId="0" applyFill="1"/>
    <xf numFmtId="3" fontId="0" fillId="0" borderId="0" xfId="0" applyNumberFormat="1"/>
    <xf numFmtId="164" fontId="0" fillId="0" borderId="0" xfId="0" applyNumberFormat="1"/>
    <xf numFmtId="0" fontId="0" fillId="0" borderId="0" xfId="1" applyNumberFormat="1" applyFont="1"/>
    <xf numFmtId="166" fontId="0" fillId="2" borderId="0" xfId="1" applyNumberFormat="1" applyFont="1" applyFill="1"/>
    <xf numFmtId="166" fontId="0" fillId="3" borderId="0" xfId="1" applyNumberFormat="1" applyFont="1" applyFill="1"/>
    <xf numFmtId="0" fontId="0" fillId="3" borderId="0" xfId="1" applyNumberFormat="1" applyFont="1" applyFill="1"/>
    <xf numFmtId="0" fontId="0" fillId="3" borderId="0" xfId="0" applyFill="1"/>
    <xf numFmtId="166" fontId="0" fillId="0" borderId="0" xfId="0" applyNumberFormat="1"/>
    <xf numFmtId="0" fontId="0" fillId="4" borderId="0" xfId="0" applyFill="1"/>
    <xf numFmtId="0" fontId="3" fillId="0" borderId="0" xfId="0" applyFont="1"/>
    <xf numFmtId="0" fontId="0" fillId="0" borderId="4" xfId="0" applyBorder="1"/>
    <xf numFmtId="0" fontId="2" fillId="0" borderId="3" xfId="0" applyFont="1" applyBorder="1" applyAlignment="1">
      <alignment horizontal="center"/>
    </xf>
    <xf numFmtId="0" fontId="0" fillId="0" borderId="5" xfId="0" applyBorder="1"/>
    <xf numFmtId="167" fontId="0" fillId="0" borderId="5" xfId="0" applyNumberFormat="1" applyBorder="1"/>
    <xf numFmtId="0" fontId="2" fillId="0" borderId="1" xfId="0" applyFont="1" applyBorder="1" applyAlignment="1">
      <alignment horizontal="center"/>
    </xf>
    <xf numFmtId="0" fontId="2" fillId="0" borderId="2"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400051</xdr:colOff>
      <xdr:row>10</xdr:row>
      <xdr:rowOff>171450</xdr:rowOff>
    </xdr:from>
    <xdr:ext cx="5343524" cy="3192412"/>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572001" y="1504950"/>
          <a:ext cx="5343524" cy="3192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computer company produces laptop and desktop computers. The marketing department projects that the expected demand for laptops will be at least 1,000, and for desktops it will be at least 800 per day. The production facility has a limited capacity of no more than 2,000 laptops and 1,700 desktops per day.  The sales department indicates that contractual agreements of at most 2,000 computers per day must be satisfied.  Each laptop computer sold results in $600 net profit and each desktop computer produces a $300 net profit.  </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1: The company needs to fulfill contractual agreement and produce 2,000 computers per day (P=100)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2: The company should not produce more than the contractual agreement of 2,000 computers per day (P=50)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3: The company should full use the capacity of the production facility for each laptop and desktop (P=500)</a:t>
          </a:r>
        </a:p>
        <a:p>
          <a:pPr lvl="0"/>
          <a:endParaRPr lang="en-US" sz="1100">
            <a:solidFill>
              <a:schemeClr val="tx1"/>
            </a:solidFill>
            <a:effectLst/>
            <a:latin typeface="+mn-lt"/>
            <a:ea typeface="+mn-ea"/>
            <a:cs typeface="+mn-cs"/>
          </a:endParaRPr>
        </a:p>
        <a:p>
          <a:pPr lvl="0"/>
          <a:r>
            <a:rPr lang="en-US" sz="1100">
              <a:solidFill>
                <a:schemeClr val="tx1"/>
              </a:solidFill>
              <a:effectLst/>
              <a:latin typeface="+mn-lt"/>
              <a:ea typeface="+mn-ea"/>
              <a:cs typeface="+mn-cs"/>
            </a:rPr>
            <a:t>Goal 4: The company needs to make the maximum possible amount of net profit (P=10)</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4681-0E4A-4F3F-B622-B102535A8707}">
  <dimension ref="A1:G43"/>
  <sheetViews>
    <sheetView showGridLines="0" workbookViewId="0"/>
  </sheetViews>
  <sheetFormatPr defaultRowHeight="15" x14ac:dyDescent="0.25"/>
  <cols>
    <col min="1" max="1" width="2.140625" customWidth="1"/>
    <col min="2" max="2" width="5.140625" bestFit="1" customWidth="1"/>
    <col min="3" max="3" width="21.85546875" bestFit="1" customWidth="1"/>
    <col min="4" max="4" width="12.42578125" bestFit="1" customWidth="1"/>
    <col min="5" max="5" width="11.140625" bestFit="1" customWidth="1"/>
    <col min="6" max="6" width="10.42578125" bestFit="1" customWidth="1"/>
    <col min="7" max="7" width="5" bestFit="1" customWidth="1"/>
  </cols>
  <sheetData>
    <row r="1" spans="1:5" x14ac:dyDescent="0.25">
      <c r="A1" s="12" t="s">
        <v>92</v>
      </c>
    </row>
    <row r="2" spans="1:5" x14ac:dyDescent="0.25">
      <c r="A2" s="12" t="s">
        <v>93</v>
      </c>
    </row>
    <row r="3" spans="1:5" x14ac:dyDescent="0.25">
      <c r="A3" s="12" t="s">
        <v>97</v>
      </c>
    </row>
    <row r="4" spans="1:5" x14ac:dyDescent="0.25">
      <c r="A4" s="12" t="s">
        <v>5</v>
      </c>
    </row>
    <row r="5" spans="1:5" x14ac:dyDescent="0.25">
      <c r="A5" s="12" t="s">
        <v>6</v>
      </c>
    </row>
    <row r="6" spans="1:5" x14ac:dyDescent="0.25">
      <c r="A6" s="12"/>
      <c r="B6" t="s">
        <v>7</v>
      </c>
    </row>
    <row r="7" spans="1:5" x14ac:dyDescent="0.25">
      <c r="A7" s="12"/>
      <c r="B7" t="s">
        <v>98</v>
      </c>
    </row>
    <row r="8" spans="1:5" x14ac:dyDescent="0.25">
      <c r="A8" s="12"/>
      <c r="B8" t="s">
        <v>94</v>
      </c>
    </row>
    <row r="9" spans="1:5" x14ac:dyDescent="0.25">
      <c r="A9" s="12" t="s">
        <v>8</v>
      </c>
    </row>
    <row r="10" spans="1:5" x14ac:dyDescent="0.25">
      <c r="B10" t="s">
        <v>9</v>
      </c>
    </row>
    <row r="11" spans="1:5" x14ac:dyDescent="0.25">
      <c r="B11" t="s">
        <v>10</v>
      </c>
    </row>
    <row r="14" spans="1:5" ht="15.75" thickBot="1" x14ac:dyDescent="0.3">
      <c r="A14" t="s">
        <v>53</v>
      </c>
    </row>
    <row r="15" spans="1:5" ht="15.75" thickBot="1" x14ac:dyDescent="0.3">
      <c r="B15" s="14" t="s">
        <v>11</v>
      </c>
      <c r="C15" s="14" t="s">
        <v>12</v>
      </c>
      <c r="D15" s="14" t="s">
        <v>13</v>
      </c>
      <c r="E15" s="14" t="s">
        <v>14</v>
      </c>
    </row>
    <row r="16" spans="1:5" ht="15.75" thickBot="1" x14ac:dyDescent="0.3">
      <c r="B16" s="13" t="s">
        <v>54</v>
      </c>
      <c r="C16" s="13" t="s">
        <v>52</v>
      </c>
      <c r="D16" s="13">
        <v>85000</v>
      </c>
      <c r="E16" s="13">
        <v>85000</v>
      </c>
    </row>
    <row r="19" spans="1:6" ht="15.75" thickBot="1" x14ac:dyDescent="0.3">
      <c r="A19" t="s">
        <v>15</v>
      </c>
    </row>
    <row r="20" spans="1:6" ht="15.75" thickBot="1" x14ac:dyDescent="0.3">
      <c r="B20" s="14" t="s">
        <v>11</v>
      </c>
      <c r="C20" s="14" t="s">
        <v>12</v>
      </c>
      <c r="D20" s="14" t="s">
        <v>13</v>
      </c>
      <c r="E20" s="14" t="s">
        <v>14</v>
      </c>
      <c r="F20" s="14" t="s">
        <v>16</v>
      </c>
    </row>
    <row r="21" spans="1:6" x14ac:dyDescent="0.25">
      <c r="B21" s="15" t="s">
        <v>55</v>
      </c>
      <c r="C21" s="15" t="s">
        <v>2</v>
      </c>
      <c r="D21" s="15">
        <v>0</v>
      </c>
      <c r="E21" s="15">
        <v>2000</v>
      </c>
      <c r="F21" s="15" t="s">
        <v>23</v>
      </c>
    </row>
    <row r="22" spans="1:6" x14ac:dyDescent="0.25">
      <c r="B22" s="15" t="s">
        <v>22</v>
      </c>
      <c r="C22" s="15" t="s">
        <v>3</v>
      </c>
      <c r="D22" s="15">
        <v>0</v>
      </c>
      <c r="E22" s="15">
        <v>1700</v>
      </c>
      <c r="F22" s="15" t="s">
        <v>23</v>
      </c>
    </row>
    <row r="23" spans="1:6" x14ac:dyDescent="0.25">
      <c r="B23" s="15" t="s">
        <v>56</v>
      </c>
      <c r="C23" s="15" t="s">
        <v>57</v>
      </c>
      <c r="D23" s="16">
        <v>0</v>
      </c>
      <c r="E23" s="16">
        <v>0</v>
      </c>
      <c r="F23" s="15" t="s">
        <v>23</v>
      </c>
    </row>
    <row r="24" spans="1:6" x14ac:dyDescent="0.25">
      <c r="B24" s="15" t="s">
        <v>58</v>
      </c>
      <c r="C24" s="15" t="s">
        <v>59</v>
      </c>
      <c r="D24" s="16">
        <v>0</v>
      </c>
      <c r="E24" s="16">
        <v>0</v>
      </c>
      <c r="F24" s="15" t="s">
        <v>23</v>
      </c>
    </row>
    <row r="25" spans="1:6" x14ac:dyDescent="0.25">
      <c r="B25" s="15" t="s">
        <v>60</v>
      </c>
      <c r="C25" s="15" t="s">
        <v>61</v>
      </c>
      <c r="D25" s="16">
        <v>0</v>
      </c>
      <c r="E25" s="16">
        <v>0</v>
      </c>
      <c r="F25" s="15" t="s">
        <v>23</v>
      </c>
    </row>
    <row r="26" spans="1:6" x14ac:dyDescent="0.25">
      <c r="B26" s="15" t="s">
        <v>62</v>
      </c>
      <c r="C26" s="15" t="s">
        <v>63</v>
      </c>
      <c r="D26" s="16">
        <v>0</v>
      </c>
      <c r="E26" s="16">
        <v>0</v>
      </c>
      <c r="F26" s="15" t="s">
        <v>23</v>
      </c>
    </row>
    <row r="27" spans="1:6" x14ac:dyDescent="0.25">
      <c r="B27" s="15" t="s">
        <v>64</v>
      </c>
      <c r="C27" s="15" t="s">
        <v>65</v>
      </c>
      <c r="D27" s="16">
        <v>1700</v>
      </c>
      <c r="E27" s="16">
        <v>1700</v>
      </c>
      <c r="F27" s="15" t="s">
        <v>23</v>
      </c>
    </row>
    <row r="28" spans="1:6" x14ac:dyDescent="0.25">
      <c r="B28" s="15" t="s">
        <v>66</v>
      </c>
      <c r="C28" s="15" t="s">
        <v>67</v>
      </c>
      <c r="D28" s="16">
        <v>0</v>
      </c>
      <c r="E28" s="16">
        <v>0</v>
      </c>
      <c r="F28" s="15" t="s">
        <v>23</v>
      </c>
    </row>
    <row r="29" spans="1:6" x14ac:dyDescent="0.25">
      <c r="B29" s="15" t="s">
        <v>68</v>
      </c>
      <c r="C29" s="15" t="s">
        <v>69</v>
      </c>
      <c r="D29" s="15">
        <v>750000</v>
      </c>
      <c r="E29" s="15">
        <v>750000</v>
      </c>
      <c r="F29" s="15" t="s">
        <v>23</v>
      </c>
    </row>
    <row r="30" spans="1:6" ht="15.75" thickBot="1" x14ac:dyDescent="0.3">
      <c r="B30" s="13" t="s">
        <v>70</v>
      </c>
      <c r="C30" s="13" t="s">
        <v>71</v>
      </c>
      <c r="D30" s="13">
        <v>0</v>
      </c>
      <c r="E30" s="13">
        <v>0</v>
      </c>
      <c r="F30" s="13" t="s">
        <v>23</v>
      </c>
    </row>
    <row r="33" spans="1:7" ht="15.75" thickBot="1" x14ac:dyDescent="0.3">
      <c r="A33" t="s">
        <v>17</v>
      </c>
    </row>
    <row r="34" spans="1:7" ht="15.75" thickBot="1" x14ac:dyDescent="0.3">
      <c r="B34" s="14" t="s">
        <v>11</v>
      </c>
      <c r="C34" s="14" t="s">
        <v>12</v>
      </c>
      <c r="D34" s="14" t="s">
        <v>18</v>
      </c>
      <c r="E34" s="14" t="s">
        <v>19</v>
      </c>
      <c r="F34" s="14" t="s">
        <v>20</v>
      </c>
      <c r="G34" s="14" t="s">
        <v>21</v>
      </c>
    </row>
    <row r="35" spans="1:7" x14ac:dyDescent="0.25">
      <c r="B35" s="15" t="s">
        <v>72</v>
      </c>
      <c r="C35" s="15" t="s">
        <v>73</v>
      </c>
      <c r="D35" s="15">
        <v>2000</v>
      </c>
      <c r="E35" s="15" t="s">
        <v>74</v>
      </c>
      <c r="F35" s="15" t="s">
        <v>24</v>
      </c>
      <c r="G35" s="15">
        <v>0</v>
      </c>
    </row>
    <row r="36" spans="1:7" x14ac:dyDescent="0.25">
      <c r="B36" s="15" t="s">
        <v>75</v>
      </c>
      <c r="C36" s="15" t="s">
        <v>48</v>
      </c>
      <c r="D36" s="15">
        <v>0</v>
      </c>
      <c r="E36" s="15" t="s">
        <v>76</v>
      </c>
      <c r="F36" s="15" t="s">
        <v>24</v>
      </c>
      <c r="G36" s="15">
        <v>0</v>
      </c>
    </row>
    <row r="37" spans="1:7" x14ac:dyDescent="0.25">
      <c r="B37" s="15" t="s">
        <v>77</v>
      </c>
      <c r="C37" s="15" t="s">
        <v>78</v>
      </c>
      <c r="D37" s="15">
        <v>1700</v>
      </c>
      <c r="E37" s="15" t="s">
        <v>79</v>
      </c>
      <c r="F37" s="15" t="s">
        <v>24</v>
      </c>
      <c r="G37" s="15">
        <v>0</v>
      </c>
    </row>
    <row r="38" spans="1:7" x14ac:dyDescent="0.25">
      <c r="B38" s="15" t="s">
        <v>80</v>
      </c>
      <c r="C38" s="15" t="s">
        <v>48</v>
      </c>
      <c r="D38" s="15">
        <v>0</v>
      </c>
      <c r="E38" s="15" t="s">
        <v>81</v>
      </c>
      <c r="F38" s="15" t="s">
        <v>24</v>
      </c>
      <c r="G38" s="15">
        <v>0</v>
      </c>
    </row>
    <row r="39" spans="1:7" x14ac:dyDescent="0.25">
      <c r="B39" s="15" t="s">
        <v>82</v>
      </c>
      <c r="C39" s="15" t="s">
        <v>83</v>
      </c>
      <c r="D39" s="15">
        <v>2000</v>
      </c>
      <c r="E39" s="15" t="s">
        <v>84</v>
      </c>
      <c r="F39" s="15" t="s">
        <v>24</v>
      </c>
      <c r="G39" s="15">
        <v>0</v>
      </c>
    </row>
    <row r="40" spans="1:7" x14ac:dyDescent="0.25">
      <c r="B40" s="15" t="s">
        <v>85</v>
      </c>
      <c r="C40" s="15" t="s">
        <v>48</v>
      </c>
      <c r="D40" s="15">
        <v>0</v>
      </c>
      <c r="E40" s="15" t="s">
        <v>86</v>
      </c>
      <c r="F40" s="15" t="s">
        <v>24</v>
      </c>
      <c r="G40" s="15">
        <v>0</v>
      </c>
    </row>
    <row r="41" spans="1:7" x14ac:dyDescent="0.25">
      <c r="B41" s="15" t="s">
        <v>87</v>
      </c>
      <c r="C41" s="15" t="s">
        <v>88</v>
      </c>
      <c r="D41" s="16">
        <v>960000</v>
      </c>
      <c r="E41" s="15" t="s">
        <v>89</v>
      </c>
      <c r="F41" s="15" t="s">
        <v>24</v>
      </c>
      <c r="G41" s="15">
        <v>0</v>
      </c>
    </row>
    <row r="42" spans="1:7" x14ac:dyDescent="0.25">
      <c r="B42" s="15" t="s">
        <v>55</v>
      </c>
      <c r="C42" s="15" t="s">
        <v>2</v>
      </c>
      <c r="D42" s="15">
        <v>2000</v>
      </c>
      <c r="E42" s="15" t="s">
        <v>90</v>
      </c>
      <c r="F42" s="15" t="s">
        <v>25</v>
      </c>
      <c r="G42" s="15">
        <v>1000</v>
      </c>
    </row>
    <row r="43" spans="1:7" ht="15.75" thickBot="1" x14ac:dyDescent="0.3">
      <c r="B43" s="13" t="s">
        <v>22</v>
      </c>
      <c r="C43" s="13" t="s">
        <v>3</v>
      </c>
      <c r="D43" s="13">
        <v>1700</v>
      </c>
      <c r="E43" s="13" t="s">
        <v>91</v>
      </c>
      <c r="F43" s="13" t="s">
        <v>25</v>
      </c>
      <c r="G43" s="13">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0C49-20D8-4D4E-AC18-05A38620358D}">
  <dimension ref="A1:H29"/>
  <sheetViews>
    <sheetView showGridLines="0" workbookViewId="0"/>
  </sheetViews>
  <sheetFormatPr defaultRowHeight="15" x14ac:dyDescent="0.25"/>
  <cols>
    <col min="1" max="1" width="2.140625" customWidth="1"/>
    <col min="2" max="2" width="5.140625" bestFit="1" customWidth="1"/>
    <col min="3" max="3" width="21.85546875" bestFit="1" customWidth="1"/>
    <col min="4" max="4" width="6.85546875" bestFit="1" customWidth="1"/>
    <col min="5" max="5" width="8" bestFit="1" customWidth="1"/>
    <col min="6" max="6" width="9.85546875" bestFit="1" customWidth="1"/>
    <col min="7" max="7" width="9" bestFit="1" customWidth="1"/>
    <col min="8" max="8" width="11.85546875" bestFit="1" customWidth="1"/>
  </cols>
  <sheetData>
    <row r="1" spans="1:8" x14ac:dyDescent="0.25">
      <c r="A1" s="12" t="s">
        <v>95</v>
      </c>
    </row>
    <row r="2" spans="1:8" x14ac:dyDescent="0.25">
      <c r="A2" s="12" t="s">
        <v>93</v>
      </c>
    </row>
    <row r="3" spans="1:8" x14ac:dyDescent="0.25">
      <c r="A3" s="12" t="s">
        <v>97</v>
      </c>
    </row>
    <row r="6" spans="1:8" ht="15.75" thickBot="1" x14ac:dyDescent="0.3">
      <c r="A6" t="s">
        <v>15</v>
      </c>
    </row>
    <row r="7" spans="1:8" x14ac:dyDescent="0.25">
      <c r="B7" s="17"/>
      <c r="C7" s="17"/>
      <c r="D7" s="17" t="s">
        <v>26</v>
      </c>
      <c r="E7" s="17" t="s">
        <v>28</v>
      </c>
      <c r="F7" s="17" t="s">
        <v>30</v>
      </c>
      <c r="G7" s="17" t="s">
        <v>32</v>
      </c>
      <c r="H7" s="17" t="s">
        <v>32</v>
      </c>
    </row>
    <row r="8" spans="1:8" ht="15.75" thickBot="1" x14ac:dyDescent="0.3">
      <c r="B8" s="18" t="s">
        <v>11</v>
      </c>
      <c r="C8" s="18" t="s">
        <v>12</v>
      </c>
      <c r="D8" s="18" t="s">
        <v>27</v>
      </c>
      <c r="E8" s="18" t="s">
        <v>29</v>
      </c>
      <c r="F8" s="18" t="s">
        <v>31</v>
      </c>
      <c r="G8" s="18" t="s">
        <v>33</v>
      </c>
      <c r="H8" s="18" t="s">
        <v>34</v>
      </c>
    </row>
    <row r="9" spans="1:8" x14ac:dyDescent="0.25">
      <c r="B9" s="15" t="s">
        <v>55</v>
      </c>
      <c r="C9" s="15" t="s">
        <v>2</v>
      </c>
      <c r="D9" s="15">
        <v>2000</v>
      </c>
      <c r="E9" s="15">
        <v>0</v>
      </c>
      <c r="F9" s="15">
        <v>0</v>
      </c>
      <c r="G9" s="15">
        <v>450</v>
      </c>
      <c r="H9" s="15">
        <v>50</v>
      </c>
    </row>
    <row r="10" spans="1:8" x14ac:dyDescent="0.25">
      <c r="B10" s="15" t="s">
        <v>22</v>
      </c>
      <c r="C10" s="15" t="s">
        <v>3</v>
      </c>
      <c r="D10" s="15">
        <v>1700</v>
      </c>
      <c r="E10" s="15">
        <v>0</v>
      </c>
      <c r="F10" s="15">
        <v>0</v>
      </c>
      <c r="G10" s="15">
        <v>450</v>
      </c>
      <c r="H10" s="15">
        <v>50</v>
      </c>
    </row>
    <row r="11" spans="1:8" x14ac:dyDescent="0.25">
      <c r="B11" s="15" t="s">
        <v>56</v>
      </c>
      <c r="C11" s="15" t="s">
        <v>57</v>
      </c>
      <c r="D11" s="15">
        <v>0</v>
      </c>
      <c r="E11" s="15">
        <v>50</v>
      </c>
      <c r="F11" s="15">
        <v>0</v>
      </c>
      <c r="G11" s="15">
        <v>1E+30</v>
      </c>
      <c r="H11" s="15">
        <v>50</v>
      </c>
    </row>
    <row r="12" spans="1:8" x14ac:dyDescent="0.25">
      <c r="B12" s="15" t="s">
        <v>58</v>
      </c>
      <c r="C12" s="15" t="s">
        <v>59</v>
      </c>
      <c r="D12" s="15">
        <v>0</v>
      </c>
      <c r="E12" s="15">
        <v>450</v>
      </c>
      <c r="F12" s="15">
        <v>500</v>
      </c>
      <c r="G12" s="15">
        <v>1E+30</v>
      </c>
      <c r="H12" s="15">
        <v>450</v>
      </c>
    </row>
    <row r="13" spans="1:8" x14ac:dyDescent="0.25">
      <c r="B13" s="15" t="s">
        <v>60</v>
      </c>
      <c r="C13" s="15" t="s">
        <v>61</v>
      </c>
      <c r="D13" s="15">
        <v>0</v>
      </c>
      <c r="E13" s="15">
        <v>50</v>
      </c>
      <c r="F13" s="15">
        <v>0</v>
      </c>
      <c r="G13" s="15">
        <v>1E+30</v>
      </c>
      <c r="H13" s="15">
        <v>50</v>
      </c>
    </row>
    <row r="14" spans="1:8" x14ac:dyDescent="0.25">
      <c r="B14" s="15" t="s">
        <v>62</v>
      </c>
      <c r="C14" s="15" t="s">
        <v>63</v>
      </c>
      <c r="D14" s="15">
        <v>0</v>
      </c>
      <c r="E14" s="15">
        <v>450</v>
      </c>
      <c r="F14" s="15">
        <v>500</v>
      </c>
      <c r="G14" s="15">
        <v>1E+30</v>
      </c>
      <c r="H14" s="15">
        <v>450</v>
      </c>
    </row>
    <row r="15" spans="1:8" x14ac:dyDescent="0.25">
      <c r="B15" s="15" t="s">
        <v>64</v>
      </c>
      <c r="C15" s="15" t="s">
        <v>65</v>
      </c>
      <c r="D15" s="15">
        <v>1700</v>
      </c>
      <c r="E15" s="15">
        <v>0</v>
      </c>
      <c r="F15" s="15">
        <v>50</v>
      </c>
      <c r="G15" s="15">
        <v>450</v>
      </c>
      <c r="H15" s="15">
        <v>50</v>
      </c>
    </row>
    <row r="16" spans="1:8" x14ac:dyDescent="0.25">
      <c r="B16" s="15" t="s">
        <v>66</v>
      </c>
      <c r="C16" s="15" t="s">
        <v>67</v>
      </c>
      <c r="D16" s="15">
        <v>0</v>
      </c>
      <c r="E16" s="15">
        <v>150</v>
      </c>
      <c r="F16" s="15">
        <v>100</v>
      </c>
      <c r="G16" s="15">
        <v>1E+30</v>
      </c>
      <c r="H16" s="15">
        <v>150</v>
      </c>
    </row>
    <row r="17" spans="1:8" x14ac:dyDescent="0.25">
      <c r="B17" s="15" t="s">
        <v>68</v>
      </c>
      <c r="C17" s="15" t="s">
        <v>69</v>
      </c>
      <c r="D17" s="15">
        <v>750000</v>
      </c>
      <c r="E17" s="15">
        <v>0</v>
      </c>
      <c r="F17" s="15">
        <v>0</v>
      </c>
      <c r="G17" s="15">
        <v>0.75</v>
      </c>
      <c r="H17" s="15">
        <v>8.3333333333333329E-2</v>
      </c>
    </row>
    <row r="18" spans="1:8" ht="15.75" thickBot="1" x14ac:dyDescent="0.3">
      <c r="B18" s="13" t="s">
        <v>70</v>
      </c>
      <c r="C18" s="13" t="s">
        <v>71</v>
      </c>
      <c r="D18" s="13">
        <v>0</v>
      </c>
      <c r="E18" s="13">
        <v>10</v>
      </c>
      <c r="F18" s="13">
        <v>10</v>
      </c>
      <c r="G18" s="13">
        <v>1E+30</v>
      </c>
      <c r="H18" s="13">
        <v>10</v>
      </c>
    </row>
    <row r="20" spans="1:8" ht="15.75" thickBot="1" x14ac:dyDescent="0.3">
      <c r="A20" t="s">
        <v>17</v>
      </c>
    </row>
    <row r="21" spans="1:8" x14ac:dyDescent="0.25">
      <c r="B21" s="17"/>
      <c r="C21" s="17"/>
      <c r="D21" s="17" t="s">
        <v>26</v>
      </c>
      <c r="E21" s="17" t="s">
        <v>35</v>
      </c>
      <c r="F21" s="17" t="s">
        <v>36</v>
      </c>
      <c r="G21" s="17" t="s">
        <v>32</v>
      </c>
      <c r="H21" s="17" t="s">
        <v>32</v>
      </c>
    </row>
    <row r="22" spans="1:8" ht="15.75" thickBot="1" x14ac:dyDescent="0.3">
      <c r="B22" s="18" t="s">
        <v>11</v>
      </c>
      <c r="C22" s="18" t="s">
        <v>12</v>
      </c>
      <c r="D22" s="18" t="s">
        <v>27</v>
      </c>
      <c r="E22" s="18" t="s">
        <v>4</v>
      </c>
      <c r="F22" s="18" t="s">
        <v>37</v>
      </c>
      <c r="G22" s="18" t="s">
        <v>33</v>
      </c>
      <c r="H22" s="18" t="s">
        <v>34</v>
      </c>
    </row>
    <row r="23" spans="1:8" x14ac:dyDescent="0.25">
      <c r="B23" s="15" t="s">
        <v>72</v>
      </c>
      <c r="C23" s="15" t="s">
        <v>73</v>
      </c>
      <c r="D23" s="15">
        <v>2000</v>
      </c>
      <c r="E23" s="15">
        <v>50</v>
      </c>
      <c r="F23" s="15">
        <v>2000</v>
      </c>
      <c r="G23" s="15">
        <v>1E+30</v>
      </c>
      <c r="H23" s="15">
        <v>1000</v>
      </c>
    </row>
    <row r="24" spans="1:8" x14ac:dyDescent="0.25">
      <c r="B24" s="15" t="s">
        <v>75</v>
      </c>
      <c r="C24" s="15" t="s">
        <v>48</v>
      </c>
      <c r="D24" s="15">
        <v>0</v>
      </c>
      <c r="E24" s="15">
        <v>0</v>
      </c>
      <c r="F24" s="15">
        <v>0</v>
      </c>
      <c r="G24" s="15">
        <v>0</v>
      </c>
      <c r="H24" s="15">
        <v>1E+30</v>
      </c>
    </row>
    <row r="25" spans="1:8" x14ac:dyDescent="0.25">
      <c r="B25" s="15" t="s">
        <v>77</v>
      </c>
      <c r="C25" s="15" t="s">
        <v>78</v>
      </c>
      <c r="D25" s="15">
        <v>1700</v>
      </c>
      <c r="E25" s="15">
        <v>50</v>
      </c>
      <c r="F25" s="15">
        <v>1700</v>
      </c>
      <c r="G25" s="15">
        <v>1E+30</v>
      </c>
      <c r="H25" s="15">
        <v>900</v>
      </c>
    </row>
    <row r="26" spans="1:8" x14ac:dyDescent="0.25">
      <c r="B26" s="15" t="s">
        <v>80</v>
      </c>
      <c r="C26" s="15" t="s">
        <v>48</v>
      </c>
      <c r="D26" s="15">
        <v>0</v>
      </c>
      <c r="E26" s="15">
        <v>0</v>
      </c>
      <c r="F26" s="15">
        <v>0</v>
      </c>
      <c r="G26" s="15">
        <v>0</v>
      </c>
      <c r="H26" s="15">
        <v>1E+30</v>
      </c>
    </row>
    <row r="27" spans="1:8" x14ac:dyDescent="0.25">
      <c r="B27" s="15" t="s">
        <v>82</v>
      </c>
      <c r="C27" s="15" t="s">
        <v>83</v>
      </c>
      <c r="D27" s="15">
        <v>2000</v>
      </c>
      <c r="E27" s="15">
        <v>-50</v>
      </c>
      <c r="F27" s="15">
        <v>2000</v>
      </c>
      <c r="G27" s="15">
        <v>1700</v>
      </c>
      <c r="H27" s="15">
        <v>1E+30</v>
      </c>
    </row>
    <row r="28" spans="1:8" x14ac:dyDescent="0.25">
      <c r="B28" s="15" t="s">
        <v>85</v>
      </c>
      <c r="C28" s="15" t="s">
        <v>48</v>
      </c>
      <c r="D28" s="15">
        <v>0</v>
      </c>
      <c r="E28" s="15">
        <v>0</v>
      </c>
      <c r="F28" s="15">
        <v>0</v>
      </c>
      <c r="G28" s="15">
        <v>0</v>
      </c>
      <c r="H28" s="15">
        <v>1E+30</v>
      </c>
    </row>
    <row r="29" spans="1:8" ht="15.75" thickBot="1" x14ac:dyDescent="0.3">
      <c r="B29" s="13" t="s">
        <v>87</v>
      </c>
      <c r="C29" s="13" t="s">
        <v>88</v>
      </c>
      <c r="D29" s="13">
        <v>960000</v>
      </c>
      <c r="E29" s="13">
        <v>0</v>
      </c>
      <c r="F29" s="13">
        <v>960000</v>
      </c>
      <c r="G29" s="13">
        <v>750000</v>
      </c>
      <c r="H29" s="13">
        <v>1E+30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62C4-7AE9-4076-A016-26E5A7C23AC8}">
  <dimension ref="A1:J22"/>
  <sheetViews>
    <sheetView showGridLines="0" workbookViewId="0"/>
  </sheetViews>
  <sheetFormatPr defaultRowHeight="15" x14ac:dyDescent="0.25"/>
  <cols>
    <col min="1" max="1" width="2.140625" customWidth="1"/>
    <col min="2" max="2" width="6.140625" bestFit="1" customWidth="1"/>
    <col min="3" max="3" width="21.85546875" bestFit="1" customWidth="1"/>
    <col min="4" max="4" width="7.5703125" bestFit="1" customWidth="1"/>
    <col min="5" max="5" width="2.140625" customWidth="1"/>
    <col min="6" max="6" width="7.5703125" bestFit="1" customWidth="1"/>
    <col min="8" max="8" width="2.140625" customWidth="1"/>
    <col min="9" max="9" width="7.5703125" bestFit="1" customWidth="1"/>
  </cols>
  <sheetData>
    <row r="1" spans="1:10" x14ac:dyDescent="0.25">
      <c r="A1" s="12" t="s">
        <v>96</v>
      </c>
    </row>
    <row r="2" spans="1:10" x14ac:dyDescent="0.25">
      <c r="A2" s="12" t="s">
        <v>93</v>
      </c>
    </row>
    <row r="3" spans="1:10" x14ac:dyDescent="0.25">
      <c r="A3" s="12" t="s">
        <v>99</v>
      </c>
    </row>
    <row r="5" spans="1:10" ht="15.75" thickBot="1" x14ac:dyDescent="0.3"/>
    <row r="6" spans="1:10" x14ac:dyDescent="0.25">
      <c r="B6" s="17"/>
      <c r="C6" s="17" t="s">
        <v>30</v>
      </c>
      <c r="D6" s="17"/>
    </row>
    <row r="7" spans="1:10" ht="15.75" thickBot="1" x14ac:dyDescent="0.3">
      <c r="B7" s="18" t="s">
        <v>11</v>
      </c>
      <c r="C7" s="18" t="s">
        <v>12</v>
      </c>
      <c r="D7" s="18" t="s">
        <v>27</v>
      </c>
    </row>
    <row r="8" spans="1:10" ht="15.75" thickBot="1" x14ac:dyDescent="0.3">
      <c r="B8" s="13" t="s">
        <v>54</v>
      </c>
      <c r="C8" s="13" t="s">
        <v>52</v>
      </c>
      <c r="D8" s="13">
        <v>85000</v>
      </c>
    </row>
    <row r="10" spans="1:10" ht="15.75" thickBot="1" x14ac:dyDescent="0.3"/>
    <row r="11" spans="1:10" x14ac:dyDescent="0.25">
      <c r="B11" s="17"/>
      <c r="C11" s="17" t="s">
        <v>38</v>
      </c>
      <c r="D11" s="17"/>
      <c r="F11" s="17" t="s">
        <v>39</v>
      </c>
      <c r="G11" s="17" t="s">
        <v>30</v>
      </c>
      <c r="I11" s="17" t="s">
        <v>42</v>
      </c>
      <c r="J11" s="17" t="s">
        <v>30</v>
      </c>
    </row>
    <row r="12" spans="1:10" ht="15.75" thickBot="1" x14ac:dyDescent="0.3">
      <c r="B12" s="18" t="s">
        <v>11</v>
      </c>
      <c r="C12" s="18" t="s">
        <v>12</v>
      </c>
      <c r="D12" s="18" t="s">
        <v>27</v>
      </c>
      <c r="F12" s="18" t="s">
        <v>40</v>
      </c>
      <c r="G12" s="18" t="s">
        <v>41</v>
      </c>
      <c r="I12" s="18" t="s">
        <v>40</v>
      </c>
      <c r="J12" s="18" t="s">
        <v>41</v>
      </c>
    </row>
    <row r="13" spans="1:10" x14ac:dyDescent="0.25">
      <c r="B13" s="15" t="s">
        <v>55</v>
      </c>
      <c r="C13" s="15" t="s">
        <v>2</v>
      </c>
      <c r="D13" s="15">
        <v>2000</v>
      </c>
      <c r="F13" s="15">
        <v>2000.0000000000002</v>
      </c>
      <c r="G13" s="15">
        <v>85000</v>
      </c>
      <c r="I13" s="15">
        <v>2000.0000000000002</v>
      </c>
      <c r="J13" s="15">
        <v>85000</v>
      </c>
    </row>
    <row r="14" spans="1:10" x14ac:dyDescent="0.25">
      <c r="B14" s="15" t="s">
        <v>22</v>
      </c>
      <c r="C14" s="15" t="s">
        <v>3</v>
      </c>
      <c r="D14" s="15">
        <v>1700</v>
      </c>
      <c r="F14" s="15">
        <v>1700</v>
      </c>
      <c r="G14" s="15">
        <v>85000</v>
      </c>
      <c r="I14" s="15">
        <v>1700</v>
      </c>
      <c r="J14" s="15">
        <v>85000</v>
      </c>
    </row>
    <row r="15" spans="1:10" x14ac:dyDescent="0.25">
      <c r="B15" s="15" t="s">
        <v>56</v>
      </c>
      <c r="C15" s="15" t="s">
        <v>57</v>
      </c>
      <c r="D15" s="16">
        <v>0</v>
      </c>
      <c r="F15" s="16">
        <v>0</v>
      </c>
      <c r="G15" s="16">
        <v>85000</v>
      </c>
      <c r="I15" s="16">
        <v>0</v>
      </c>
      <c r="J15" s="16">
        <v>85000</v>
      </c>
    </row>
    <row r="16" spans="1:10" x14ac:dyDescent="0.25">
      <c r="B16" s="15" t="s">
        <v>58</v>
      </c>
      <c r="C16" s="15" t="s">
        <v>59</v>
      </c>
      <c r="D16" s="16">
        <v>0</v>
      </c>
      <c r="F16" s="16">
        <v>0</v>
      </c>
      <c r="G16" s="16">
        <v>85000</v>
      </c>
      <c r="I16" s="16">
        <v>0</v>
      </c>
      <c r="J16" s="16">
        <v>85000</v>
      </c>
    </row>
    <row r="17" spans="2:10" x14ac:dyDescent="0.25">
      <c r="B17" s="15" t="s">
        <v>60</v>
      </c>
      <c r="C17" s="15" t="s">
        <v>61</v>
      </c>
      <c r="D17" s="16">
        <v>0</v>
      </c>
      <c r="F17" s="16">
        <v>0</v>
      </c>
      <c r="G17" s="16">
        <v>85000</v>
      </c>
      <c r="I17" s="16">
        <v>0</v>
      </c>
      <c r="J17" s="16">
        <v>85000</v>
      </c>
    </row>
    <row r="18" spans="2:10" x14ac:dyDescent="0.25">
      <c r="B18" s="15" t="s">
        <v>62</v>
      </c>
      <c r="C18" s="15" t="s">
        <v>63</v>
      </c>
      <c r="D18" s="16">
        <v>0</v>
      </c>
      <c r="F18" s="16">
        <v>0</v>
      </c>
      <c r="G18" s="16">
        <v>85000</v>
      </c>
      <c r="I18" s="16">
        <v>0</v>
      </c>
      <c r="J18" s="16">
        <v>85000</v>
      </c>
    </row>
    <row r="19" spans="2:10" x14ac:dyDescent="0.25">
      <c r="B19" s="15" t="s">
        <v>64</v>
      </c>
      <c r="C19" s="15" t="s">
        <v>65</v>
      </c>
      <c r="D19" s="16">
        <v>1700</v>
      </c>
      <c r="F19" s="16">
        <v>1700</v>
      </c>
      <c r="G19" s="16">
        <v>85000</v>
      </c>
      <c r="I19" s="16">
        <v>1700</v>
      </c>
      <c r="J19" s="16">
        <v>85000</v>
      </c>
    </row>
    <row r="20" spans="2:10" x14ac:dyDescent="0.25">
      <c r="B20" s="15" t="s">
        <v>66</v>
      </c>
      <c r="C20" s="15" t="s">
        <v>67</v>
      </c>
      <c r="D20" s="16">
        <v>0</v>
      </c>
      <c r="F20" s="16">
        <v>0</v>
      </c>
      <c r="G20" s="16">
        <v>85000</v>
      </c>
      <c r="I20" s="16">
        <v>0</v>
      </c>
      <c r="J20" s="16">
        <v>85000</v>
      </c>
    </row>
    <row r="21" spans="2:10" x14ac:dyDescent="0.25">
      <c r="B21" s="15" t="s">
        <v>68</v>
      </c>
      <c r="C21" s="15" t="s">
        <v>69</v>
      </c>
      <c r="D21" s="15">
        <v>750000</v>
      </c>
      <c r="F21" s="15">
        <v>750000</v>
      </c>
      <c r="G21" s="15">
        <v>85000</v>
      </c>
      <c r="I21" s="15">
        <v>750000</v>
      </c>
      <c r="J21" s="15">
        <v>85000</v>
      </c>
    </row>
    <row r="22" spans="2:10" ht="15.75" thickBot="1" x14ac:dyDescent="0.3">
      <c r="B22" s="13" t="s">
        <v>70</v>
      </c>
      <c r="C22" s="13" t="s">
        <v>71</v>
      </c>
      <c r="D22" s="13">
        <v>0</v>
      </c>
      <c r="F22" s="13">
        <v>0</v>
      </c>
      <c r="G22" s="13">
        <v>85000</v>
      </c>
      <c r="I22" s="13">
        <v>0</v>
      </c>
      <c r="J22" s="13">
        <v>85000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R13"/>
  <sheetViews>
    <sheetView tabSelected="1" workbookViewId="0">
      <selection activeCell="H9" sqref="H9"/>
    </sheetView>
  </sheetViews>
  <sheetFormatPr defaultRowHeight="15" x14ac:dyDescent="0.25"/>
  <cols>
    <col min="4" max="4" width="14" customWidth="1"/>
    <col min="5" max="5" width="12.5703125" bestFit="1" customWidth="1"/>
    <col min="6" max="9" width="12.5703125" customWidth="1"/>
    <col min="11" max="11" width="15" customWidth="1"/>
    <col min="12" max="12" width="25.7109375" customWidth="1"/>
    <col min="13" max="13" width="15.85546875" customWidth="1"/>
  </cols>
  <sheetData>
    <row r="1" spans="2:18" x14ac:dyDescent="0.25">
      <c r="E1" t="s">
        <v>45</v>
      </c>
      <c r="F1" t="s">
        <v>46</v>
      </c>
      <c r="G1" t="s">
        <v>47</v>
      </c>
      <c r="H1" t="s">
        <v>48</v>
      </c>
      <c r="I1" t="s">
        <v>49</v>
      </c>
      <c r="J1" t="s">
        <v>43</v>
      </c>
    </row>
    <row r="2" spans="2:18" x14ac:dyDescent="0.25">
      <c r="B2" t="s">
        <v>1</v>
      </c>
      <c r="C2" t="s">
        <v>2</v>
      </c>
      <c r="D2" s="2">
        <v>2000</v>
      </c>
      <c r="E2" s="1">
        <v>600</v>
      </c>
      <c r="F2" s="6">
        <v>0</v>
      </c>
      <c r="G2" s="6">
        <v>0</v>
      </c>
      <c r="H2" s="5">
        <f>D2-F2+G2</f>
        <v>2000</v>
      </c>
      <c r="I2">
        <v>2000</v>
      </c>
      <c r="J2">
        <v>1000</v>
      </c>
    </row>
    <row r="3" spans="2:18" s="9" customFormat="1" x14ac:dyDescent="0.25">
      <c r="E3" s="7"/>
      <c r="F3" s="8">
        <v>0</v>
      </c>
      <c r="G3" s="8">
        <v>500</v>
      </c>
      <c r="H3" s="8">
        <v>0</v>
      </c>
      <c r="I3" s="9">
        <v>0</v>
      </c>
    </row>
    <row r="4" spans="2:18" x14ac:dyDescent="0.25">
      <c r="B4" t="s">
        <v>0</v>
      </c>
      <c r="C4" t="s">
        <v>3</v>
      </c>
      <c r="D4" s="2">
        <v>1700</v>
      </c>
      <c r="E4" s="1">
        <v>300</v>
      </c>
      <c r="F4" s="6">
        <v>0</v>
      </c>
      <c r="G4" s="6">
        <v>0</v>
      </c>
      <c r="H4" s="5">
        <f t="shared" ref="H4:H6" si="0">D4-F4+G4</f>
        <v>1700</v>
      </c>
      <c r="I4">
        <v>1700</v>
      </c>
      <c r="J4">
        <v>800</v>
      </c>
    </row>
    <row r="5" spans="2:18" x14ac:dyDescent="0.25">
      <c r="D5" s="9"/>
      <c r="E5" s="7"/>
      <c r="F5" s="8">
        <v>0</v>
      </c>
      <c r="G5" s="8">
        <v>500</v>
      </c>
      <c r="H5" s="5">
        <v>0</v>
      </c>
      <c r="I5">
        <v>0</v>
      </c>
    </row>
    <row r="6" spans="2:18" x14ac:dyDescent="0.25">
      <c r="B6" t="s">
        <v>50</v>
      </c>
      <c r="D6">
        <f>SUM(D2:D4)</f>
        <v>3700</v>
      </c>
      <c r="F6" s="6">
        <v>1700</v>
      </c>
      <c r="G6" s="6">
        <v>0</v>
      </c>
      <c r="H6" s="5">
        <f t="shared" si="0"/>
        <v>2000</v>
      </c>
      <c r="I6">
        <v>2000</v>
      </c>
    </row>
    <row r="7" spans="2:18" x14ac:dyDescent="0.25">
      <c r="F7" s="8">
        <v>50</v>
      </c>
      <c r="G7" s="8">
        <v>100</v>
      </c>
      <c r="H7" s="5">
        <v>0</v>
      </c>
      <c r="I7">
        <v>0</v>
      </c>
    </row>
    <row r="8" spans="2:18" x14ac:dyDescent="0.25">
      <c r="B8" t="s">
        <v>51</v>
      </c>
      <c r="D8" s="1">
        <f>SUMPRODUCT(D2:D4,E2:E4)</f>
        <v>1710000</v>
      </c>
      <c r="F8" s="2">
        <v>750000</v>
      </c>
      <c r="G8" s="2">
        <v>0</v>
      </c>
      <c r="H8" s="10">
        <f>D8-F8+G8</f>
        <v>960000</v>
      </c>
      <c r="I8" s="1">
        <v>960000</v>
      </c>
      <c r="Q8" s="3"/>
      <c r="R8" s="3"/>
    </row>
    <row r="9" spans="2:18" x14ac:dyDescent="0.25">
      <c r="B9" t="s">
        <v>44</v>
      </c>
      <c r="C9" t="s">
        <v>2</v>
      </c>
      <c r="D9">
        <f>D2</f>
        <v>2000</v>
      </c>
      <c r="F9">
        <v>0</v>
      </c>
      <c r="G9">
        <v>10</v>
      </c>
    </row>
    <row r="10" spans="2:18" x14ac:dyDescent="0.25">
      <c r="C10" t="s">
        <v>3</v>
      </c>
      <c r="D10">
        <f>D4</f>
        <v>1700</v>
      </c>
    </row>
    <row r="11" spans="2:18" x14ac:dyDescent="0.25">
      <c r="Q11" s="4"/>
    </row>
    <row r="13" spans="2:18" x14ac:dyDescent="0.25">
      <c r="B13" t="s">
        <v>52</v>
      </c>
      <c r="D13" s="11">
        <f>SUMPRODUCT(F2:G2,F3:G3)+SUMPRODUCT(F4:G4,F5:G5)+SUMPRODUCT(F6:G6,F7:G7)+SUMPRODUCT(F8:G8,F9:G9)</f>
        <v>85000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 Report 1</vt:lpstr>
      <vt:lpstr>Sensitivity Report 1</vt:lpstr>
      <vt:lpstr>Limits Report 1</vt:lpstr>
      <vt:lpstr>LP Model</vt:lpstr>
      <vt:lpstr>Sheet2</vt:lpstr>
      <vt:lpstr>Sheet3</vt:lpstr>
    </vt:vector>
  </TitlesOfParts>
  <Company>University of Tennessee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Asllani</dc:creator>
  <cp:lastModifiedBy>Bragge Janne TTM23SAI</cp:lastModifiedBy>
  <dcterms:created xsi:type="dcterms:W3CDTF">2014-07-17T07:36:50Z</dcterms:created>
  <dcterms:modified xsi:type="dcterms:W3CDTF">2024-12-30T09:58:50Z</dcterms:modified>
</cp:coreProperties>
</file>