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5 - Goal programming\"/>
    </mc:Choice>
  </mc:AlternateContent>
  <xr:revisionPtr revIDLastSave="0" documentId="13_ncr:1_{E2EC72E2-9B65-438F-A897-374190CF03B6}" xr6:coauthVersionLast="47" xr6:coauthVersionMax="47" xr10:uidLastSave="{00000000-0000-0000-0000-000000000000}"/>
  <bookViews>
    <workbookView xWindow="47895" yWindow="0" windowWidth="19410" windowHeight="23385" firstSheet="1" activeTab="4" xr2:uid="{00000000-000D-0000-FFFF-FFFF00000000}"/>
  </bookViews>
  <sheets>
    <sheet name="Answer Report 1" sheetId="4" r:id="rId1"/>
    <sheet name="Answer Report 2" sheetId="9" r:id="rId2"/>
    <sheet name="Sensitivity Report 1" sheetId="10" r:id="rId3"/>
    <sheet name="Limits Report 1" sheetId="11" r:id="rId4"/>
    <sheet name="RollsBakery_GoalProgramming" sheetId="3" r:id="rId5"/>
  </sheets>
  <definedNames>
    <definedName name="solver_adj" localSheetId="4" hidden="1">RollsBakery_GoalProgramming!$C$6:$C$7,RollsBakery_GoalProgramming!$C$12:$C$23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RollsBakery_GoalProgramming!$H$6:$H$7</definedName>
    <definedName name="solver_lhs2" localSheetId="4" hidden="1">RollsBakery_GoalProgramming!$F$8</definedName>
    <definedName name="solver_lhs3" localSheetId="4" hidden="1">RollsBakery_GoalProgramming!$F$6:$F$7</definedName>
    <definedName name="solver_lhs4" localSheetId="4" hidden="1">RollsBakery_GoalProgramming!$F$9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RollsBakery_GoalProgramming!$C$24</definedName>
    <definedName name="solver_pre" localSheetId="4" hidden="1">0.000001</definedName>
    <definedName name="solver_rbv" localSheetId="4" hidden="1">2</definedName>
    <definedName name="solver_rel1" localSheetId="4" hidden="1">2</definedName>
    <definedName name="solver_rel2" localSheetId="4" hidden="1">2</definedName>
    <definedName name="solver_rel3" localSheetId="4" hidden="1">2</definedName>
    <definedName name="solver_rel4" localSheetId="4" hidden="1">2</definedName>
    <definedName name="solver_rhs1" localSheetId="4" hidden="1">RollsBakery_GoalProgramming!$I$6:$I$7</definedName>
    <definedName name="solver_rhs2" localSheetId="4" hidden="1">RollsBakery_GoalProgramming!$G$8</definedName>
    <definedName name="solver_rhs3" localSheetId="4" hidden="1">RollsBakery_GoalProgramming!$G$6:$G$7</definedName>
    <definedName name="solver_rhs4" localSheetId="4" hidden="1">RollsBakery_GoalProgramming!$G$9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F8" i="3" l="1"/>
  <c r="E8" i="3"/>
  <c r="D12" i="3"/>
  <c r="D13" i="3"/>
  <c r="D14" i="3"/>
  <c r="D15" i="3"/>
  <c r="D16" i="3"/>
  <c r="D17" i="3"/>
  <c r="D18" i="3"/>
  <c r="D19" i="3"/>
  <c r="D20" i="3"/>
  <c r="D21" i="3"/>
  <c r="D22" i="3"/>
  <c r="D23" i="3"/>
  <c r="H7" i="3"/>
  <c r="H6" i="3"/>
  <c r="F7" i="3"/>
  <c r="F6" i="3"/>
  <c r="I2" i="3"/>
  <c r="G6" i="3" s="1"/>
  <c r="I3" i="3"/>
  <c r="G7" i="3" s="1"/>
  <c r="E7" i="3"/>
  <c r="E6" i="3"/>
  <c r="D3" i="3"/>
  <c r="D2" i="3"/>
  <c r="G2" i="3" s="1"/>
  <c r="G3" i="3" l="1"/>
  <c r="D7" i="3" s="1"/>
  <c r="D6" i="3"/>
  <c r="D9" i="3" s="1"/>
  <c r="F9" i="3" s="1"/>
</calcChain>
</file>

<file path=xl/sharedStrings.xml><?xml version="1.0" encoding="utf-8"?>
<sst xmlns="http://schemas.openxmlformats.org/spreadsheetml/2006/main" count="321" uniqueCount="156">
  <si>
    <t>Wholesale Price per Case</t>
  </si>
  <si>
    <t>Wholesale Price per Lot</t>
  </si>
  <si>
    <t>Cost of Raw Materials per Lot</t>
  </si>
  <si>
    <t>Net Profit per Lot</t>
  </si>
  <si>
    <t xml:space="preserve">Demand for Cases </t>
  </si>
  <si>
    <t>Demand for Production Lots</t>
  </si>
  <si>
    <t>Dinner Roll Case (DRC)</t>
  </si>
  <si>
    <t>Sandwich Roll Case (SRC)</t>
  </si>
  <si>
    <t>Processing Time (in hours) per Lot</t>
  </si>
  <si>
    <t>Number of Lots per Week</t>
  </si>
  <si>
    <t>Total Machine Time Used (in hours)</t>
  </si>
  <si>
    <t>Products</t>
  </si>
  <si>
    <t>Net Profit Per Lot</t>
  </si>
  <si>
    <t>Microsoft Excel 14.0 Answer Report</t>
  </si>
  <si>
    <t>Worksheet: [Rolls_Bakery_Solver.xlsx]Sheet1</t>
  </si>
  <si>
    <t>Report Created: 12/11/2013 3:55:14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</si>
  <si>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</si>
  <si>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</si>
  <si>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</si>
  <si>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</si>
  <si>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</si>
  <si>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</si>
  <si>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</si>
  <si>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</si>
  <si>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</si>
  <si>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</si>
  <si>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</si>
  <si>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</si>
  <si>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</si>
  <si>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</si>
  <si>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</si>
  <si>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</si>
  <si>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</si>
  <si>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</si>
  <si>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</si>
  <si>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</si>
  <si>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$C$10</t>
  </si>
  <si>
    <t>Total:  Net Profit Per Lot</t>
  </si>
  <si>
    <t>$B$8</t>
  </si>
  <si>
    <t>Dinner Roll Case Lots Number of Lots per Week</t>
  </si>
  <si>
    <t>Contin</t>
  </si>
  <si>
    <t>$B$9</t>
  </si>
  <si>
    <t>Sandwich Roll Case Lots Number of Lots per Week</t>
  </si>
  <si>
    <t>$D$10</t>
  </si>
  <si>
    <t>Total:  Total Machine Time Used (in hours)</t>
  </si>
  <si>
    <t>$D$10&lt;=$E$10</t>
  </si>
  <si>
    <t>Binding</t>
  </si>
  <si>
    <t>$B$8&gt;=$E$8</t>
  </si>
  <si>
    <t>Not Binding</t>
  </si>
  <si>
    <t>$B$9&gt;=$E$9</t>
  </si>
  <si>
    <t>Cost</t>
  </si>
  <si>
    <t>DRC Lots (x1)</t>
  </si>
  <si>
    <t>SRC Lots (x2)</t>
  </si>
  <si>
    <t>s1negative</t>
  </si>
  <si>
    <t>s1positive</t>
  </si>
  <si>
    <t>Functional Variables</t>
  </si>
  <si>
    <t>Deviational Variables</t>
  </si>
  <si>
    <t>s2negative</t>
  </si>
  <si>
    <t>s2positive</t>
  </si>
  <si>
    <t>s3negative</t>
  </si>
  <si>
    <t>s3positive</t>
  </si>
  <si>
    <t>s4negative</t>
  </si>
  <si>
    <t>s4positive</t>
  </si>
  <si>
    <t>s5negative</t>
  </si>
  <si>
    <t>s5positive</t>
  </si>
  <si>
    <t>s6negative</t>
  </si>
  <si>
    <t>s6positive</t>
  </si>
  <si>
    <t>Priorities</t>
  </si>
  <si>
    <t>P1</t>
  </si>
  <si>
    <t>Value</t>
  </si>
  <si>
    <t>P2</t>
  </si>
  <si>
    <t>P3</t>
  </si>
  <si>
    <t>P4</t>
  </si>
  <si>
    <t>Objective Function</t>
  </si>
  <si>
    <t>Priority</t>
  </si>
  <si>
    <t>No Priority</t>
  </si>
  <si>
    <t>Values</t>
  </si>
  <si>
    <t>Priority Value</t>
  </si>
  <si>
    <t>Aspiration Level for Minimum</t>
  </si>
  <si>
    <t>Aspiration Level for Maximum</t>
  </si>
  <si>
    <t>Worksheet: [Rolls_Bakery_Solver.xlsx]Sheet3</t>
  </si>
  <si>
    <t>Solution Time: 0 Seconds.</t>
  </si>
  <si>
    <t>Iterations: 7 Subproblems: 0</t>
  </si>
  <si>
    <t>Max Time Unlimited,  Iterations Unlimited, Precision 0.000001</t>
  </si>
  <si>
    <t>Objective Cell (Min)</t>
  </si>
  <si>
    <t>$C$24</t>
  </si>
  <si>
    <t>Objective Function Values</t>
  </si>
  <si>
    <t>$C$8</t>
  </si>
  <si>
    <t>DRC Lots (x1) Number of Lots per Week</t>
  </si>
  <si>
    <t>$C$9</t>
  </si>
  <si>
    <t>SRC Lots (x2) Number of Lots per Week</t>
  </si>
  <si>
    <t>$C$12</t>
  </si>
  <si>
    <t>s1negative Values</t>
  </si>
  <si>
    <t>$C$13</t>
  </si>
  <si>
    <t>s1positive Values</t>
  </si>
  <si>
    <t>$C$14</t>
  </si>
  <si>
    <t>s2negative Values</t>
  </si>
  <si>
    <t>$C$15</t>
  </si>
  <si>
    <t>s2positive Values</t>
  </si>
  <si>
    <t>$C$16</t>
  </si>
  <si>
    <t>s3negative Values</t>
  </si>
  <si>
    <t>$C$17</t>
  </si>
  <si>
    <t>s3positive Values</t>
  </si>
  <si>
    <t>$C$18</t>
  </si>
  <si>
    <t>s4negative Values</t>
  </si>
  <si>
    <t>$C$19</t>
  </si>
  <si>
    <t>s4positive Values</t>
  </si>
  <si>
    <t>$C$20</t>
  </si>
  <si>
    <t>s5negative Values</t>
  </si>
  <si>
    <t>$C$21</t>
  </si>
  <si>
    <t>s5positive Values</t>
  </si>
  <si>
    <t>$C$22</t>
  </si>
  <si>
    <t>s6negative Values</t>
  </si>
  <si>
    <t>$C$23</t>
  </si>
  <si>
    <t>s6positive Values</t>
  </si>
  <si>
    <t>$D$25</t>
  </si>
  <si>
    <t>Achievement Level Priority Value</t>
  </si>
  <si>
    <t>$D$25=$D$26</t>
  </si>
  <si>
    <t>$E$25</t>
  </si>
  <si>
    <t>Achievement Level Total Machine Time Used (in hours)</t>
  </si>
  <si>
    <t>$E$25=$E$26</t>
  </si>
  <si>
    <t>$F$8</t>
  </si>
  <si>
    <t>DRC Lots (x1) Achievement Level for Min</t>
  </si>
  <si>
    <t>$F$8=$G$8</t>
  </si>
  <si>
    <t>$F$9</t>
  </si>
  <si>
    <t>SRC Lots (x2) Achievement Level for Min</t>
  </si>
  <si>
    <t>$F$9=$G$9</t>
  </si>
  <si>
    <t>$H$8</t>
  </si>
  <si>
    <t>DRC Lots (x1) Achivement level for max</t>
  </si>
  <si>
    <t>$H$8=$I$8</t>
  </si>
  <si>
    <t>$H$9</t>
  </si>
  <si>
    <t>SRC Lots (x2) Achivement level for max</t>
  </si>
  <si>
    <t>$H$9=$I$9</t>
  </si>
  <si>
    <t>Microsoft Excel 14.0 Sensitivity Report</t>
  </si>
  <si>
    <t>Final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</si>
  <si>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</si>
  <si>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</si>
  <si>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</si>
  <si>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</si>
  <si>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</si>
  <si>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</si>
  <si>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</si>
  <si>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</si>
  <si>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</si>
  <si>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</si>
  <si>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</si>
  <si>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</si>
  <si>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</si>
  <si>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</si>
  <si>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</si>
  <si>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</si>
  <si>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Report Created: 12/31/2013 2:50:13 AM</t>
  </si>
  <si>
    <t>Achievement Level for Minimum</t>
  </si>
  <si>
    <t>Achivement Level for Maximum</t>
  </si>
  <si>
    <t>Profit</t>
  </si>
  <si>
    <t>Machine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</si>
</sst>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3" xfId="0" applyBorder="1"/>
    <xf numFmtId="0" fontId="5" fillId="0" borderId="2" xfId="0" applyFont="1" applyBorder="1" applyAlignment="1">
      <alignment horizontal="center"/>
    </xf>
    <xf numFmtId="0" fontId="0" fillId="0" borderId="4" xfId="0" applyBorder="1"/>
    <xf numFmtId="164" fontId="0" fillId="0" borderId="3" xfId="0" applyNumberForma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164" fontId="0" fillId="0" borderId="4" xfId="0" applyNumberForma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0" fillId="0" borderId="4" xfId="0" applyNumberFormat="1" applyBorder="1"/>
    <xf numFmtId="0" fontId="3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166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right" vertical="top"/>
    </xf>
    <xf numFmtId="0" fontId="4" fillId="2" borderId="1" xfId="0" applyFont="1" applyFill="1" applyBorder="1" applyAlignment="1">
      <alignment vertical="top"/>
    </xf>
    <xf numFmtId="0" fontId="4" fillId="0" borderId="5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0" fillId="0" borderId="9" xfId="0" applyBorder="1" applyAlignment="1">
      <alignment vertical="top"/>
    </xf>
    <xf numFmtId="0" fontId="4" fillId="0" borderId="10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CA72C3D-AAD6-4883-8B8C-0BBA4722EAB5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opLeftCell="A6" workbookViewId="0"/>
  </sheetViews>
  <sheetFormatPr defaultRowHeight="15" x14ac:dyDescent="0.25"/>
  <cols>
    <col min="1" max="1" width="2.28515625" customWidth="1"/>
    <col min="2" max="2" width="6.28515625" customWidth="1"/>
    <col min="3" max="3" width="46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15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19</v>
      </c>
    </row>
    <row r="8" spans="1:5" x14ac:dyDescent="0.25">
      <c r="A8" s="1"/>
      <c r="B8" t="s">
        <v>20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3" t="s">
        <v>25</v>
      </c>
      <c r="C15" s="3" t="s">
        <v>26</v>
      </c>
      <c r="D15" s="3" t="s">
        <v>27</v>
      </c>
      <c r="E15" s="3" t="s">
        <v>28</v>
      </c>
    </row>
    <row r="16" spans="1:5" ht="15.75" thickBot="1" x14ac:dyDescent="0.3">
      <c r="B16" s="2" t="s">
        <v>36</v>
      </c>
      <c r="C16" s="2" t="s">
        <v>37</v>
      </c>
      <c r="D16" s="5">
        <v>700</v>
      </c>
      <c r="E16" s="5">
        <v>4800</v>
      </c>
    </row>
    <row r="19" spans="1:7" ht="15.75" thickBot="1" x14ac:dyDescent="0.3">
      <c r="A19" t="s">
        <v>29</v>
      </c>
    </row>
    <row r="20" spans="1:7" ht="15.75" thickBot="1" x14ac:dyDescent="0.3">
      <c r="B20" s="3" t="s">
        <v>25</v>
      </c>
      <c r="C20" s="3" t="s">
        <v>26</v>
      </c>
      <c r="D20" s="3" t="s">
        <v>27</v>
      </c>
      <c r="E20" s="3" t="s">
        <v>28</v>
      </c>
      <c r="F20" s="3" t="s">
        <v>30</v>
      </c>
    </row>
    <row r="21" spans="1:7" x14ac:dyDescent="0.25">
      <c r="B21" s="4" t="s">
        <v>38</v>
      </c>
      <c r="C21" s="4" t="s">
        <v>39</v>
      </c>
      <c r="D21" s="4">
        <v>1</v>
      </c>
      <c r="E21" s="4">
        <v>9</v>
      </c>
      <c r="F21" s="4" t="s">
        <v>40</v>
      </c>
    </row>
    <row r="22" spans="1:7" ht="15.75" thickBot="1" x14ac:dyDescent="0.3">
      <c r="B22" s="2" t="s">
        <v>41</v>
      </c>
      <c r="C22" s="2" t="s">
        <v>42</v>
      </c>
      <c r="D22" s="2">
        <v>1</v>
      </c>
      <c r="E22" s="2">
        <v>4</v>
      </c>
      <c r="F22" s="2" t="s">
        <v>40</v>
      </c>
    </row>
    <row r="25" spans="1:7" ht="15.75" thickBot="1" x14ac:dyDescent="0.3">
      <c r="A25" t="s">
        <v>31</v>
      </c>
    </row>
    <row r="26" spans="1:7" ht="15.75" thickBot="1" x14ac:dyDescent="0.3">
      <c r="B26" s="3" t="s">
        <v>25</v>
      </c>
      <c r="C26" s="3" t="s">
        <v>26</v>
      </c>
      <c r="D26" s="3" t="s">
        <v>32</v>
      </c>
      <c r="E26" s="3" t="s">
        <v>33</v>
      </c>
      <c r="F26" s="3" t="s">
        <v>34</v>
      </c>
      <c r="G26" s="3" t="s">
        <v>35</v>
      </c>
    </row>
    <row r="27" spans="1:7" x14ac:dyDescent="0.25">
      <c r="B27" s="4" t="s">
        <v>43</v>
      </c>
      <c r="C27" s="4" t="s">
        <v>44</v>
      </c>
      <c r="D27" s="4">
        <v>150</v>
      </c>
      <c r="E27" s="4" t="s">
        <v>45</v>
      </c>
      <c r="F27" s="4" t="s">
        <v>46</v>
      </c>
      <c r="G27" s="4">
        <v>0</v>
      </c>
    </row>
    <row r="28" spans="1:7" x14ac:dyDescent="0.25">
      <c r="B28" s="4" t="s">
        <v>38</v>
      </c>
      <c r="C28" s="4" t="s">
        <v>39</v>
      </c>
      <c r="D28" s="4">
        <v>9</v>
      </c>
      <c r="E28" s="4" t="s">
        <v>47</v>
      </c>
      <c r="F28" s="4" t="s">
        <v>48</v>
      </c>
      <c r="G28" s="4">
        <v>6</v>
      </c>
    </row>
    <row r="29" spans="1:7" ht="15.75" thickBot="1" x14ac:dyDescent="0.3">
      <c r="B29" s="2" t="s">
        <v>41</v>
      </c>
      <c r="C29" s="2" t="s">
        <v>42</v>
      </c>
      <c r="D29" s="2">
        <v>4</v>
      </c>
      <c r="E29" s="2" t="s">
        <v>49</v>
      </c>
      <c r="F29" s="2" t="s">
        <v>46</v>
      </c>
      <c r="G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showGridLines="0" topLeftCell="A13" zoomScale="140" zoomScaleNormal="140" workbookViewId="0"/>
  </sheetViews>
  <sheetFormatPr defaultRowHeight="15" x14ac:dyDescent="0.25"/>
  <cols>
    <col min="1" max="1" width="2.28515625" customWidth="1"/>
    <col min="2" max="2" width="6.28515625" customWidth="1"/>
    <col min="3" max="3" width="51" customWidth="1"/>
    <col min="4" max="4" width="13.7109375" bestFit="1" customWidth="1"/>
    <col min="5" max="5" width="12.5703125" bestFit="1" customWidth="1"/>
    <col min="6" max="6" width="7.7109375" customWidth="1"/>
    <col min="7" max="7" width="5.42578125" customWidth="1"/>
  </cols>
  <sheetData>
    <row r="1" spans="1:5" x14ac:dyDescent="0.25">
      <c r="A1" s="1" t="s">
        <v>13</v>
      </c>
    </row>
    <row r="2" spans="1:5" x14ac:dyDescent="0.25">
      <c r="A2" s="1" t="s">
        <v>80</v>
      </c>
    </row>
    <row r="3" spans="1:5" x14ac:dyDescent="0.25">
      <c r="A3" s="1" t="s">
        <v>151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81</v>
      </c>
    </row>
    <row r="8" spans="1:5" x14ac:dyDescent="0.25">
      <c r="A8" s="1"/>
      <c r="B8" t="s">
        <v>82</v>
      </c>
    </row>
    <row r="9" spans="1:5" x14ac:dyDescent="0.25">
      <c r="A9" s="1" t="s">
        <v>21</v>
      </c>
    </row>
    <row r="10" spans="1:5" x14ac:dyDescent="0.25">
      <c r="B10" t="s">
        <v>83</v>
      </c>
    </row>
    <row r="11" spans="1:5" x14ac:dyDescent="0.25">
      <c r="B11" t="s">
        <v>23</v>
      </c>
    </row>
    <row r="14" spans="1:5" ht="15.75" thickBot="1" x14ac:dyDescent="0.3">
      <c r="A14" t="s">
        <v>84</v>
      </c>
    </row>
    <row r="15" spans="1:5" ht="15.75" thickBot="1" x14ac:dyDescent="0.3">
      <c r="B15" s="8" t="s">
        <v>25</v>
      </c>
      <c r="C15" s="8" t="s">
        <v>26</v>
      </c>
      <c r="D15" s="8" t="s">
        <v>27</v>
      </c>
      <c r="E15" s="8" t="s">
        <v>28</v>
      </c>
    </row>
    <row r="16" spans="1:5" ht="15.75" thickBot="1" x14ac:dyDescent="0.3">
      <c r="B16" s="2" t="s">
        <v>85</v>
      </c>
      <c r="C16" s="2" t="s">
        <v>86</v>
      </c>
      <c r="D16" s="2">
        <v>0</v>
      </c>
      <c r="E16" s="2">
        <v>1050</v>
      </c>
    </row>
    <row r="19" spans="1:6" ht="15.75" thickBot="1" x14ac:dyDescent="0.3">
      <c r="A19" t="s">
        <v>29</v>
      </c>
    </row>
    <row r="20" spans="1:6" ht="15.75" thickBot="1" x14ac:dyDescent="0.3">
      <c r="B20" s="8" t="s">
        <v>25</v>
      </c>
      <c r="C20" s="8" t="s">
        <v>26</v>
      </c>
      <c r="D20" s="8" t="s">
        <v>27</v>
      </c>
      <c r="E20" s="8" t="s">
        <v>28</v>
      </c>
      <c r="F20" s="8" t="s">
        <v>30</v>
      </c>
    </row>
    <row r="21" spans="1:6" x14ac:dyDescent="0.25">
      <c r="B21" s="4" t="s">
        <v>87</v>
      </c>
      <c r="C21" s="4" t="s">
        <v>88</v>
      </c>
      <c r="D21" s="4">
        <v>0</v>
      </c>
      <c r="E21" s="4">
        <v>7.5</v>
      </c>
      <c r="F21" s="4" t="s">
        <v>40</v>
      </c>
    </row>
    <row r="22" spans="1:6" x14ac:dyDescent="0.25">
      <c r="B22" s="4" t="s">
        <v>89</v>
      </c>
      <c r="C22" s="4" t="s">
        <v>90</v>
      </c>
      <c r="D22" s="4">
        <v>0</v>
      </c>
      <c r="E22" s="4">
        <v>6</v>
      </c>
      <c r="F22" s="4" t="s">
        <v>40</v>
      </c>
    </row>
    <row r="23" spans="1:6" x14ac:dyDescent="0.25">
      <c r="B23" s="4" t="s">
        <v>91</v>
      </c>
      <c r="C23" s="4" t="s">
        <v>92</v>
      </c>
      <c r="D23" s="4">
        <v>0</v>
      </c>
      <c r="E23" s="4">
        <v>0</v>
      </c>
      <c r="F23" s="4" t="s">
        <v>40</v>
      </c>
    </row>
    <row r="24" spans="1:6" x14ac:dyDescent="0.25">
      <c r="B24" s="4" t="s">
        <v>93</v>
      </c>
      <c r="C24" s="4" t="s">
        <v>94</v>
      </c>
      <c r="D24" s="4">
        <v>0</v>
      </c>
      <c r="E24" s="4">
        <v>15</v>
      </c>
      <c r="F24" s="4" t="s">
        <v>40</v>
      </c>
    </row>
    <row r="25" spans="1:6" x14ac:dyDescent="0.25">
      <c r="B25" s="4" t="s">
        <v>95</v>
      </c>
      <c r="C25" s="4" t="s">
        <v>96</v>
      </c>
      <c r="D25" s="4">
        <v>0</v>
      </c>
      <c r="E25" s="4">
        <v>0</v>
      </c>
      <c r="F25" s="4" t="s">
        <v>40</v>
      </c>
    </row>
    <row r="26" spans="1:6" x14ac:dyDescent="0.25">
      <c r="B26" s="4" t="s">
        <v>97</v>
      </c>
      <c r="C26" s="4" t="s">
        <v>98</v>
      </c>
      <c r="D26" s="4">
        <v>0</v>
      </c>
      <c r="E26" s="4">
        <v>4.5</v>
      </c>
      <c r="F26" s="4" t="s">
        <v>40</v>
      </c>
    </row>
    <row r="27" spans="1:6" x14ac:dyDescent="0.25">
      <c r="B27" s="4" t="s">
        <v>99</v>
      </c>
      <c r="C27" s="4" t="s">
        <v>100</v>
      </c>
      <c r="D27" s="4">
        <v>0</v>
      </c>
      <c r="E27" s="4">
        <v>0</v>
      </c>
      <c r="F27" s="4" t="s">
        <v>40</v>
      </c>
    </row>
    <row r="28" spans="1:6" x14ac:dyDescent="0.25">
      <c r="B28" s="4" t="s">
        <v>101</v>
      </c>
      <c r="C28" s="4" t="s">
        <v>102</v>
      </c>
      <c r="D28" s="4">
        <v>0</v>
      </c>
      <c r="E28" s="4">
        <v>2</v>
      </c>
      <c r="F28" s="4" t="s">
        <v>40</v>
      </c>
    </row>
    <row r="29" spans="1:6" x14ac:dyDescent="0.25">
      <c r="B29" s="4" t="s">
        <v>103</v>
      </c>
      <c r="C29" s="4" t="s">
        <v>104</v>
      </c>
      <c r="D29" s="4">
        <v>0</v>
      </c>
      <c r="E29" s="4">
        <v>0</v>
      </c>
      <c r="F29" s="4" t="s">
        <v>40</v>
      </c>
    </row>
    <row r="30" spans="1:6" x14ac:dyDescent="0.25">
      <c r="B30" s="4" t="s">
        <v>105</v>
      </c>
      <c r="C30" s="4" t="s">
        <v>106</v>
      </c>
      <c r="D30" s="4">
        <v>0</v>
      </c>
      <c r="E30" s="4">
        <v>2.5</v>
      </c>
      <c r="F30" s="4" t="s">
        <v>40</v>
      </c>
    </row>
    <row r="31" spans="1:6" x14ac:dyDescent="0.25">
      <c r="B31" s="4" t="s">
        <v>107</v>
      </c>
      <c r="C31" s="4" t="s">
        <v>108</v>
      </c>
      <c r="D31" s="4">
        <v>0</v>
      </c>
      <c r="E31" s="4">
        <v>0</v>
      </c>
      <c r="F31" s="4" t="s">
        <v>40</v>
      </c>
    </row>
    <row r="32" spans="1:6" x14ac:dyDescent="0.25">
      <c r="B32" s="4" t="s">
        <v>109</v>
      </c>
      <c r="C32" s="4" t="s">
        <v>110</v>
      </c>
      <c r="D32" s="4">
        <v>0</v>
      </c>
      <c r="E32" s="4">
        <v>0</v>
      </c>
      <c r="F32" s="4" t="s">
        <v>40</v>
      </c>
    </row>
    <row r="33" spans="1:7" x14ac:dyDescent="0.25">
      <c r="B33" s="4" t="s">
        <v>111</v>
      </c>
      <c r="C33" s="4" t="s">
        <v>112</v>
      </c>
      <c r="D33" s="4">
        <v>0</v>
      </c>
      <c r="E33" s="4">
        <v>0</v>
      </c>
      <c r="F33" s="4" t="s">
        <v>40</v>
      </c>
    </row>
    <row r="34" spans="1:7" ht="15.75" thickBot="1" x14ac:dyDescent="0.3">
      <c r="B34" s="2" t="s">
        <v>113</v>
      </c>
      <c r="C34" s="2" t="s">
        <v>114</v>
      </c>
      <c r="D34" s="2">
        <v>0</v>
      </c>
      <c r="E34" s="2">
        <v>0</v>
      </c>
      <c r="F34" s="2" t="s">
        <v>40</v>
      </c>
    </row>
    <row r="37" spans="1:7" ht="15.75" thickBot="1" x14ac:dyDescent="0.3">
      <c r="A37" t="s">
        <v>31</v>
      </c>
    </row>
    <row r="38" spans="1:7" ht="15.75" thickBot="1" x14ac:dyDescent="0.3">
      <c r="B38" s="8" t="s">
        <v>25</v>
      </c>
      <c r="C38" s="8" t="s">
        <v>26</v>
      </c>
      <c r="D38" s="8" t="s">
        <v>32</v>
      </c>
      <c r="E38" s="8" t="s">
        <v>33</v>
      </c>
      <c r="F38" s="8" t="s">
        <v>34</v>
      </c>
      <c r="G38" s="8" t="s">
        <v>35</v>
      </c>
    </row>
    <row r="39" spans="1:7" x14ac:dyDescent="0.25">
      <c r="B39" s="4" t="s">
        <v>115</v>
      </c>
      <c r="C39" s="4" t="s">
        <v>116</v>
      </c>
      <c r="D39" s="9">
        <v>4800</v>
      </c>
      <c r="E39" s="4" t="s">
        <v>117</v>
      </c>
      <c r="F39" s="4" t="s">
        <v>46</v>
      </c>
      <c r="G39" s="4">
        <v>0</v>
      </c>
    </row>
    <row r="40" spans="1:7" x14ac:dyDescent="0.25">
      <c r="B40" s="4" t="s">
        <v>118</v>
      </c>
      <c r="C40" s="4" t="s">
        <v>119</v>
      </c>
      <c r="D40" s="4">
        <v>150</v>
      </c>
      <c r="E40" s="4" t="s">
        <v>120</v>
      </c>
      <c r="F40" s="4" t="s">
        <v>46</v>
      </c>
      <c r="G40" s="4">
        <v>0</v>
      </c>
    </row>
    <row r="41" spans="1:7" x14ac:dyDescent="0.25">
      <c r="B41" s="4" t="s">
        <v>121</v>
      </c>
      <c r="C41" s="4" t="s">
        <v>122</v>
      </c>
      <c r="D41" s="4">
        <v>3</v>
      </c>
      <c r="E41" s="4" t="s">
        <v>123</v>
      </c>
      <c r="F41" s="4" t="s">
        <v>46</v>
      </c>
      <c r="G41" s="4">
        <v>0</v>
      </c>
    </row>
    <row r="42" spans="1:7" x14ac:dyDescent="0.25">
      <c r="B42" s="4" t="s">
        <v>124</v>
      </c>
      <c r="C42" s="4" t="s">
        <v>125</v>
      </c>
      <c r="D42" s="4">
        <v>4</v>
      </c>
      <c r="E42" s="4" t="s">
        <v>126</v>
      </c>
      <c r="F42" s="4" t="s">
        <v>46</v>
      </c>
      <c r="G42" s="4">
        <v>0</v>
      </c>
    </row>
    <row r="43" spans="1:7" x14ac:dyDescent="0.25">
      <c r="B43" s="4" t="s">
        <v>127</v>
      </c>
      <c r="C43" s="4" t="s">
        <v>128</v>
      </c>
      <c r="D43" s="4">
        <v>5</v>
      </c>
      <c r="E43" s="4" t="s">
        <v>129</v>
      </c>
      <c r="F43" s="4" t="s">
        <v>46</v>
      </c>
      <c r="G43" s="4">
        <v>0</v>
      </c>
    </row>
    <row r="44" spans="1:7" ht="15.75" thickBot="1" x14ac:dyDescent="0.3">
      <c r="B44" s="2" t="s">
        <v>130</v>
      </c>
      <c r="C44" s="2" t="s">
        <v>131</v>
      </c>
      <c r="D44" s="2">
        <v>6</v>
      </c>
      <c r="E44" s="2" t="s">
        <v>132</v>
      </c>
      <c r="F44" s="2" t="s">
        <v>46</v>
      </c>
      <c r="G4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showGridLines="0" topLeftCell="A5" zoomScale="130" zoomScaleNormal="130" workbookViewId="0">
      <selection activeCell="A34" sqref="A34"/>
    </sheetView>
  </sheetViews>
  <sheetFormatPr defaultRowHeight="15" x14ac:dyDescent="0.25"/>
  <cols>
    <col min="1" max="1" width="2.28515625" customWidth="1"/>
    <col min="2" max="2" width="6.28515625" bestFit="1" customWidth="1"/>
    <col min="3" max="3" width="51" bestFit="1" customWidth="1"/>
    <col min="4" max="4" width="1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133</v>
      </c>
    </row>
    <row r="2" spans="1:8" x14ac:dyDescent="0.25">
      <c r="A2" s="1" t="s">
        <v>80</v>
      </c>
    </row>
    <row r="3" spans="1:8" x14ac:dyDescent="0.25">
      <c r="A3" s="1" t="s">
        <v>151</v>
      </c>
    </row>
    <row r="6" spans="1:8" ht="15.75" thickBot="1" x14ac:dyDescent="0.3">
      <c r="A6" t="s">
        <v>29</v>
      </c>
    </row>
    <row r="7" spans="1:8" x14ac:dyDescent="0.25">
      <c r="B7" s="10"/>
      <c r="C7" s="10"/>
      <c r="D7" s="10" t="s">
        <v>134</v>
      </c>
      <c r="E7" s="10" t="s">
        <v>135</v>
      </c>
      <c r="F7" s="10" t="s">
        <v>136</v>
      </c>
      <c r="G7" s="10" t="s">
        <v>138</v>
      </c>
      <c r="H7" s="10" t="s">
        <v>138</v>
      </c>
    </row>
    <row r="8" spans="1:8" ht="15.75" thickBot="1" x14ac:dyDescent="0.3">
      <c r="B8" s="11" t="s">
        <v>25</v>
      </c>
      <c r="C8" s="11" t="s">
        <v>26</v>
      </c>
      <c r="D8" s="11" t="s">
        <v>69</v>
      </c>
      <c r="E8" s="11" t="s">
        <v>50</v>
      </c>
      <c r="F8" s="11" t="s">
        <v>137</v>
      </c>
      <c r="G8" s="11" t="s">
        <v>139</v>
      </c>
      <c r="H8" s="11" t="s">
        <v>140</v>
      </c>
    </row>
    <row r="9" spans="1:8" x14ac:dyDescent="0.25">
      <c r="B9" s="4" t="s">
        <v>87</v>
      </c>
      <c r="C9" s="4" t="s">
        <v>88</v>
      </c>
      <c r="D9" s="4">
        <v>7.5</v>
      </c>
      <c r="E9" s="4">
        <v>0</v>
      </c>
      <c r="F9" s="4">
        <v>0</v>
      </c>
      <c r="G9" s="4">
        <v>300</v>
      </c>
      <c r="H9" s="4">
        <v>100</v>
      </c>
    </row>
    <row r="10" spans="1:8" x14ac:dyDescent="0.25">
      <c r="B10" s="4" t="s">
        <v>89</v>
      </c>
      <c r="C10" s="4" t="s">
        <v>90</v>
      </c>
      <c r="D10" s="4">
        <v>6</v>
      </c>
      <c r="E10" s="4">
        <v>0</v>
      </c>
      <c r="F10" s="4">
        <v>0</v>
      </c>
      <c r="G10" s="4">
        <v>75</v>
      </c>
      <c r="H10" s="4">
        <v>225</v>
      </c>
    </row>
    <row r="11" spans="1:8" x14ac:dyDescent="0.25">
      <c r="B11" s="4" t="s">
        <v>91</v>
      </c>
      <c r="C11" s="4" t="s">
        <v>92</v>
      </c>
      <c r="D11" s="4">
        <v>0</v>
      </c>
      <c r="E11" s="4">
        <v>20</v>
      </c>
      <c r="F11" s="4">
        <v>0</v>
      </c>
      <c r="G11" s="4">
        <v>1E+30</v>
      </c>
      <c r="H11" s="4">
        <v>20</v>
      </c>
    </row>
    <row r="12" spans="1:8" x14ac:dyDescent="0.25">
      <c r="B12" s="4" t="s">
        <v>93</v>
      </c>
      <c r="C12" s="4" t="s">
        <v>94</v>
      </c>
      <c r="D12" s="4">
        <v>15</v>
      </c>
      <c r="E12" s="4">
        <v>0</v>
      </c>
      <c r="F12" s="4">
        <v>20</v>
      </c>
      <c r="G12" s="4">
        <v>10</v>
      </c>
      <c r="H12" s="4">
        <v>20</v>
      </c>
    </row>
    <row r="13" spans="1:8" x14ac:dyDescent="0.25">
      <c r="B13" s="4" t="s">
        <v>95</v>
      </c>
      <c r="C13" s="4" t="s">
        <v>96</v>
      </c>
      <c r="D13" s="4">
        <v>0</v>
      </c>
      <c r="E13" s="4">
        <v>300</v>
      </c>
      <c r="F13" s="4">
        <v>300</v>
      </c>
      <c r="G13" s="4">
        <v>1E+30</v>
      </c>
      <c r="H13" s="4">
        <v>300</v>
      </c>
    </row>
    <row r="14" spans="1:8" x14ac:dyDescent="0.25">
      <c r="B14" s="4" t="s">
        <v>97</v>
      </c>
      <c r="C14" s="4" t="s">
        <v>98</v>
      </c>
      <c r="D14" s="4">
        <v>4.5</v>
      </c>
      <c r="E14" s="4">
        <v>0</v>
      </c>
      <c r="F14" s="4">
        <v>0</v>
      </c>
      <c r="G14" s="4">
        <v>300</v>
      </c>
      <c r="H14" s="4">
        <v>100</v>
      </c>
    </row>
    <row r="15" spans="1:8" x14ac:dyDescent="0.25">
      <c r="B15" s="4" t="s">
        <v>99</v>
      </c>
      <c r="C15" s="4" t="s">
        <v>100</v>
      </c>
      <c r="D15" s="4">
        <v>0</v>
      </c>
      <c r="E15" s="4">
        <v>300</v>
      </c>
      <c r="F15" s="4">
        <v>300</v>
      </c>
      <c r="G15" s="4">
        <v>1E+30</v>
      </c>
      <c r="H15" s="4">
        <v>300</v>
      </c>
    </row>
    <row r="16" spans="1:8" x14ac:dyDescent="0.25">
      <c r="B16" s="4" t="s">
        <v>101</v>
      </c>
      <c r="C16" s="4" t="s">
        <v>102</v>
      </c>
      <c r="D16" s="4">
        <v>2</v>
      </c>
      <c r="E16" s="4">
        <v>0</v>
      </c>
      <c r="F16" s="4">
        <v>0</v>
      </c>
      <c r="G16" s="4">
        <v>75</v>
      </c>
      <c r="H16" s="4">
        <v>225</v>
      </c>
    </row>
    <row r="17" spans="1:8" x14ac:dyDescent="0.25">
      <c r="B17" s="4" t="s">
        <v>103</v>
      </c>
      <c r="C17" s="4" t="s">
        <v>104</v>
      </c>
      <c r="D17" s="4">
        <v>0</v>
      </c>
      <c r="E17" s="4">
        <v>300</v>
      </c>
      <c r="F17" s="4">
        <v>0</v>
      </c>
      <c r="G17" s="4">
        <v>1E+30</v>
      </c>
      <c r="H17" s="4">
        <v>300</v>
      </c>
    </row>
    <row r="18" spans="1:8" x14ac:dyDescent="0.25">
      <c r="B18" s="4" t="s">
        <v>105</v>
      </c>
      <c r="C18" s="4" t="s">
        <v>106</v>
      </c>
      <c r="D18" s="4">
        <v>2.5</v>
      </c>
      <c r="E18" s="4">
        <v>0</v>
      </c>
      <c r="F18" s="4">
        <v>300</v>
      </c>
      <c r="G18" s="4">
        <v>300</v>
      </c>
      <c r="H18" s="4">
        <v>100</v>
      </c>
    </row>
    <row r="19" spans="1:8" x14ac:dyDescent="0.25">
      <c r="B19" s="4" t="s">
        <v>107</v>
      </c>
      <c r="C19" s="4" t="s">
        <v>108</v>
      </c>
      <c r="D19" s="4">
        <v>0</v>
      </c>
      <c r="E19" s="4">
        <v>75</v>
      </c>
      <c r="F19" s="4">
        <v>0</v>
      </c>
      <c r="G19" s="4">
        <v>1E+30</v>
      </c>
      <c r="H19" s="4">
        <v>75</v>
      </c>
    </row>
    <row r="20" spans="1:8" x14ac:dyDescent="0.25">
      <c r="B20" s="4" t="s">
        <v>109</v>
      </c>
      <c r="C20" s="4" t="s">
        <v>110</v>
      </c>
      <c r="D20" s="4">
        <v>0</v>
      </c>
      <c r="E20" s="4">
        <v>225</v>
      </c>
      <c r="F20" s="4">
        <v>300</v>
      </c>
      <c r="G20" s="4">
        <v>1E+30</v>
      </c>
      <c r="H20" s="4">
        <v>225</v>
      </c>
    </row>
    <row r="21" spans="1:8" x14ac:dyDescent="0.25">
      <c r="B21" s="4" t="s">
        <v>111</v>
      </c>
      <c r="C21" s="4" t="s">
        <v>112</v>
      </c>
      <c r="D21" s="4">
        <v>0</v>
      </c>
      <c r="E21" s="4">
        <v>8.75</v>
      </c>
      <c r="F21" s="4">
        <v>10</v>
      </c>
      <c r="G21" s="4">
        <v>1E+30</v>
      </c>
      <c r="H21" s="4">
        <v>8.75</v>
      </c>
    </row>
    <row r="22" spans="1:8" ht="15.75" thickBot="1" x14ac:dyDescent="0.3">
      <c r="B22" s="2" t="s">
        <v>113</v>
      </c>
      <c r="C22" s="2" t="s">
        <v>114</v>
      </c>
      <c r="D22" s="2">
        <v>0</v>
      </c>
      <c r="E22" s="2">
        <v>1.25</v>
      </c>
      <c r="F22" s="2">
        <v>0</v>
      </c>
      <c r="G22" s="2">
        <v>1E+30</v>
      </c>
      <c r="H22" s="2">
        <v>1.25</v>
      </c>
    </row>
    <row r="24" spans="1:8" ht="15.75" thickBot="1" x14ac:dyDescent="0.3">
      <c r="A24" t="s">
        <v>31</v>
      </c>
    </row>
    <row r="25" spans="1:8" x14ac:dyDescent="0.25">
      <c r="B25" s="10"/>
      <c r="C25" s="10"/>
      <c r="D25" s="10" t="s">
        <v>134</v>
      </c>
      <c r="E25" s="10" t="s">
        <v>141</v>
      </c>
      <c r="F25" s="10" t="s">
        <v>143</v>
      </c>
      <c r="G25" s="10" t="s">
        <v>138</v>
      </c>
      <c r="H25" s="10" t="s">
        <v>138</v>
      </c>
    </row>
    <row r="26" spans="1:8" ht="15.75" thickBot="1" x14ac:dyDescent="0.3">
      <c r="B26" s="11" t="s">
        <v>25</v>
      </c>
      <c r="C26" s="11" t="s">
        <v>26</v>
      </c>
      <c r="D26" s="11" t="s">
        <v>69</v>
      </c>
      <c r="E26" s="11" t="s">
        <v>142</v>
      </c>
      <c r="F26" s="11" t="s">
        <v>144</v>
      </c>
      <c r="G26" s="11" t="s">
        <v>139</v>
      </c>
      <c r="H26" s="11" t="s">
        <v>140</v>
      </c>
    </row>
    <row r="27" spans="1:8" x14ac:dyDescent="0.25">
      <c r="B27" s="4" t="s">
        <v>115</v>
      </c>
      <c r="C27" s="4" t="s">
        <v>116</v>
      </c>
      <c r="D27" s="12">
        <v>4800</v>
      </c>
      <c r="E27" s="4">
        <v>1.25</v>
      </c>
      <c r="F27" s="4">
        <v>4800</v>
      </c>
      <c r="G27" s="4">
        <v>1E+30</v>
      </c>
      <c r="H27" s="4">
        <v>600</v>
      </c>
    </row>
    <row r="28" spans="1:8" x14ac:dyDescent="0.25">
      <c r="B28" s="4" t="s">
        <v>118</v>
      </c>
      <c r="C28" s="4" t="s">
        <v>119</v>
      </c>
      <c r="D28" s="4">
        <v>150</v>
      </c>
      <c r="E28" s="4">
        <v>-20</v>
      </c>
      <c r="F28" s="4">
        <v>150</v>
      </c>
      <c r="G28" s="4">
        <v>15</v>
      </c>
      <c r="H28" s="4">
        <v>1E+30</v>
      </c>
    </row>
    <row r="29" spans="1:8" x14ac:dyDescent="0.25">
      <c r="B29" s="4" t="s">
        <v>121</v>
      </c>
      <c r="C29" s="4" t="s">
        <v>122</v>
      </c>
      <c r="D29" s="4">
        <v>3</v>
      </c>
      <c r="E29" s="4">
        <v>0</v>
      </c>
      <c r="F29" s="4">
        <v>3</v>
      </c>
      <c r="G29" s="4">
        <v>4.5</v>
      </c>
      <c r="H29" s="4">
        <v>1E+30</v>
      </c>
    </row>
    <row r="30" spans="1:8" x14ac:dyDescent="0.25">
      <c r="B30" s="4" t="s">
        <v>124</v>
      </c>
      <c r="C30" s="4" t="s">
        <v>125</v>
      </c>
      <c r="D30" s="4">
        <v>4</v>
      </c>
      <c r="E30" s="4">
        <v>0</v>
      </c>
      <c r="F30" s="4">
        <v>4</v>
      </c>
      <c r="G30" s="4">
        <v>2</v>
      </c>
      <c r="H30" s="4">
        <v>1E+30</v>
      </c>
    </row>
    <row r="31" spans="1:8" x14ac:dyDescent="0.25">
      <c r="B31" s="4" t="s">
        <v>127</v>
      </c>
      <c r="C31" s="4" t="s">
        <v>128</v>
      </c>
      <c r="D31" s="4">
        <v>5</v>
      </c>
      <c r="E31" s="4">
        <v>-300</v>
      </c>
      <c r="F31" s="4">
        <v>5</v>
      </c>
      <c r="G31" s="4">
        <v>2.5</v>
      </c>
      <c r="H31" s="4">
        <v>1E+30</v>
      </c>
    </row>
    <row r="32" spans="1:8" ht="15.75" thickBot="1" x14ac:dyDescent="0.3">
      <c r="B32" s="2" t="s">
        <v>130</v>
      </c>
      <c r="C32" s="2" t="s">
        <v>131</v>
      </c>
      <c r="D32" s="2">
        <v>6</v>
      </c>
      <c r="E32" s="2">
        <v>-75</v>
      </c>
      <c r="F32" s="2">
        <v>6</v>
      </c>
      <c r="G32" s="2">
        <v>3.3333333333333335</v>
      </c>
      <c r="H32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showGridLines="0" zoomScale="130" zoomScaleNormal="130" workbookViewId="0"/>
  </sheetViews>
  <sheetFormatPr defaultRowHeight="15" x14ac:dyDescent="0.25"/>
  <cols>
    <col min="1" max="1" width="2.28515625" customWidth="1"/>
    <col min="2" max="2" width="6.140625" bestFit="1" customWidth="1"/>
    <col min="3" max="3" width="36.285156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145</v>
      </c>
    </row>
    <row r="2" spans="1:10" x14ac:dyDescent="0.25">
      <c r="A2" s="1" t="s">
        <v>80</v>
      </c>
    </row>
    <row r="3" spans="1:10" x14ac:dyDescent="0.25">
      <c r="A3" s="1" t="s">
        <v>151</v>
      </c>
    </row>
    <row r="5" spans="1:10" ht="15.75" thickBot="1" x14ac:dyDescent="0.3"/>
    <row r="6" spans="1:10" x14ac:dyDescent="0.25">
      <c r="B6" s="10"/>
      <c r="C6" s="10" t="s">
        <v>136</v>
      </c>
      <c r="D6" s="10"/>
    </row>
    <row r="7" spans="1:10" ht="15.75" thickBot="1" x14ac:dyDescent="0.3">
      <c r="B7" s="11" t="s">
        <v>25</v>
      </c>
      <c r="C7" s="11" t="s">
        <v>26</v>
      </c>
      <c r="D7" s="11" t="s">
        <v>69</v>
      </c>
    </row>
    <row r="8" spans="1:10" ht="15.75" thickBot="1" x14ac:dyDescent="0.3">
      <c r="B8" s="2" t="s">
        <v>85</v>
      </c>
      <c r="C8" s="2" t="s">
        <v>86</v>
      </c>
      <c r="D8" s="2">
        <v>1050</v>
      </c>
    </row>
    <row r="10" spans="1:10" ht="15.75" thickBot="1" x14ac:dyDescent="0.3"/>
    <row r="11" spans="1:10" x14ac:dyDescent="0.25">
      <c r="B11" s="10"/>
      <c r="C11" s="10" t="s">
        <v>146</v>
      </c>
      <c r="D11" s="10"/>
      <c r="F11" s="10" t="s">
        <v>147</v>
      </c>
      <c r="G11" s="10" t="s">
        <v>136</v>
      </c>
      <c r="I11" s="10" t="s">
        <v>150</v>
      </c>
      <c r="J11" s="10" t="s">
        <v>136</v>
      </c>
    </row>
    <row r="12" spans="1:10" ht="15.75" thickBot="1" x14ac:dyDescent="0.3">
      <c r="B12" s="11" t="s">
        <v>25</v>
      </c>
      <c r="C12" s="11" t="s">
        <v>26</v>
      </c>
      <c r="D12" s="11" t="s">
        <v>69</v>
      </c>
      <c r="F12" s="11" t="s">
        <v>148</v>
      </c>
      <c r="G12" s="11" t="s">
        <v>149</v>
      </c>
      <c r="I12" s="11" t="s">
        <v>148</v>
      </c>
      <c r="J12" s="11" t="s">
        <v>149</v>
      </c>
    </row>
    <row r="13" spans="1:10" x14ac:dyDescent="0.25">
      <c r="B13" s="4" t="s">
        <v>87</v>
      </c>
      <c r="C13" s="4" t="s">
        <v>88</v>
      </c>
      <c r="D13" s="4">
        <v>7.5</v>
      </c>
      <c r="F13" s="4">
        <v>7.5</v>
      </c>
      <c r="G13" s="4">
        <v>1050</v>
      </c>
      <c r="I13" s="4">
        <v>7.5</v>
      </c>
      <c r="J13" s="4">
        <v>1050</v>
      </c>
    </row>
    <row r="14" spans="1:10" x14ac:dyDescent="0.25">
      <c r="B14" s="4" t="s">
        <v>89</v>
      </c>
      <c r="C14" s="4" t="s">
        <v>90</v>
      </c>
      <c r="D14" s="4">
        <v>6</v>
      </c>
      <c r="F14" s="4">
        <v>6</v>
      </c>
      <c r="G14" s="4">
        <v>1050</v>
      </c>
      <c r="I14" s="4">
        <v>6</v>
      </c>
      <c r="J14" s="4">
        <v>1050</v>
      </c>
    </row>
    <row r="15" spans="1:10" x14ac:dyDescent="0.25">
      <c r="B15" s="4" t="s">
        <v>91</v>
      </c>
      <c r="C15" s="4" t="s">
        <v>92</v>
      </c>
      <c r="D15" s="4">
        <v>0</v>
      </c>
      <c r="F15" s="4">
        <v>0</v>
      </c>
      <c r="G15" s="4">
        <v>1050</v>
      </c>
      <c r="I15" s="4">
        <v>0</v>
      </c>
      <c r="J15" s="4">
        <v>1050</v>
      </c>
    </row>
    <row r="16" spans="1:10" x14ac:dyDescent="0.25">
      <c r="B16" s="4" t="s">
        <v>93</v>
      </c>
      <c r="C16" s="4" t="s">
        <v>94</v>
      </c>
      <c r="D16" s="4">
        <v>15</v>
      </c>
      <c r="F16" s="4">
        <v>15</v>
      </c>
      <c r="G16" s="4">
        <v>1050</v>
      </c>
      <c r="I16" s="4">
        <v>15</v>
      </c>
      <c r="J16" s="4">
        <v>1050</v>
      </c>
    </row>
    <row r="17" spans="2:10" x14ac:dyDescent="0.25">
      <c r="B17" s="4" t="s">
        <v>95</v>
      </c>
      <c r="C17" s="4" t="s">
        <v>96</v>
      </c>
      <c r="D17" s="4">
        <v>0</v>
      </c>
      <c r="F17" s="4">
        <v>0</v>
      </c>
      <c r="G17" s="4">
        <v>1050</v>
      </c>
      <c r="I17" s="4">
        <v>0</v>
      </c>
      <c r="J17" s="4">
        <v>1050</v>
      </c>
    </row>
    <row r="18" spans="2:10" x14ac:dyDescent="0.25">
      <c r="B18" s="4" t="s">
        <v>97</v>
      </c>
      <c r="C18" s="4" t="s">
        <v>98</v>
      </c>
      <c r="D18" s="4">
        <v>4.5</v>
      </c>
      <c r="F18" s="4">
        <v>4.5</v>
      </c>
      <c r="G18" s="4">
        <v>1050</v>
      </c>
      <c r="I18" s="4">
        <v>4.5</v>
      </c>
      <c r="J18" s="4">
        <v>1050</v>
      </c>
    </row>
    <row r="19" spans="2:10" x14ac:dyDescent="0.25">
      <c r="B19" s="4" t="s">
        <v>99</v>
      </c>
      <c r="C19" s="4" t="s">
        <v>100</v>
      </c>
      <c r="D19" s="4">
        <v>0</v>
      </c>
      <c r="F19" s="4">
        <v>0</v>
      </c>
      <c r="G19" s="4">
        <v>1050</v>
      </c>
      <c r="I19" s="4">
        <v>0</v>
      </c>
      <c r="J19" s="4">
        <v>1050</v>
      </c>
    </row>
    <row r="20" spans="2:10" x14ac:dyDescent="0.25">
      <c r="B20" s="4" t="s">
        <v>101</v>
      </c>
      <c r="C20" s="4" t="s">
        <v>102</v>
      </c>
      <c r="D20" s="4">
        <v>2</v>
      </c>
      <c r="F20" s="4">
        <v>2</v>
      </c>
      <c r="G20" s="4">
        <v>1050</v>
      </c>
      <c r="I20" s="4">
        <v>2</v>
      </c>
      <c r="J20" s="4">
        <v>1050</v>
      </c>
    </row>
    <row r="21" spans="2:10" x14ac:dyDescent="0.25">
      <c r="B21" s="4" t="s">
        <v>103</v>
      </c>
      <c r="C21" s="4" t="s">
        <v>104</v>
      </c>
      <c r="D21" s="4">
        <v>0</v>
      </c>
      <c r="F21" s="4">
        <v>0</v>
      </c>
      <c r="G21" s="4">
        <v>1050</v>
      </c>
      <c r="I21" s="4">
        <v>0</v>
      </c>
      <c r="J21" s="4">
        <v>1050</v>
      </c>
    </row>
    <row r="22" spans="2:10" x14ac:dyDescent="0.25">
      <c r="B22" s="4" t="s">
        <v>105</v>
      </c>
      <c r="C22" s="4" t="s">
        <v>106</v>
      </c>
      <c r="D22" s="4">
        <v>2.5</v>
      </c>
      <c r="F22" s="4">
        <v>2.5</v>
      </c>
      <c r="G22" s="4">
        <v>1050</v>
      </c>
      <c r="I22" s="4">
        <v>2.5</v>
      </c>
      <c r="J22" s="4">
        <v>1050</v>
      </c>
    </row>
    <row r="23" spans="2:10" x14ac:dyDescent="0.25">
      <c r="B23" s="4" t="s">
        <v>107</v>
      </c>
      <c r="C23" s="4" t="s">
        <v>108</v>
      </c>
      <c r="D23" s="4">
        <v>0</v>
      </c>
      <c r="F23" s="4">
        <v>0</v>
      </c>
      <c r="G23" s="4">
        <v>1050</v>
      </c>
      <c r="I23" s="4">
        <v>0</v>
      </c>
      <c r="J23" s="4">
        <v>1050</v>
      </c>
    </row>
    <row r="24" spans="2:10" x14ac:dyDescent="0.25">
      <c r="B24" s="4" t="s">
        <v>109</v>
      </c>
      <c r="C24" s="4" t="s">
        <v>110</v>
      </c>
      <c r="D24" s="4">
        <v>0</v>
      </c>
      <c r="F24" s="4">
        <v>0</v>
      </c>
      <c r="G24" s="4">
        <v>1050</v>
      </c>
      <c r="I24" s="4">
        <v>0</v>
      </c>
      <c r="J24" s="4">
        <v>1050</v>
      </c>
    </row>
    <row r="25" spans="2:10" x14ac:dyDescent="0.25">
      <c r="B25" s="4" t="s">
        <v>111</v>
      </c>
      <c r="C25" s="4" t="s">
        <v>112</v>
      </c>
      <c r="D25" s="4">
        <v>0</v>
      </c>
      <c r="F25" s="4">
        <v>0</v>
      </c>
      <c r="G25" s="4">
        <v>1050</v>
      </c>
      <c r="I25" s="4">
        <v>0</v>
      </c>
      <c r="J25" s="4">
        <v>1050</v>
      </c>
    </row>
    <row r="26" spans="2:10" ht="15.75" thickBot="1" x14ac:dyDescent="0.3">
      <c r="B26" s="2" t="s">
        <v>113</v>
      </c>
      <c r="C26" s="2" t="s">
        <v>114</v>
      </c>
      <c r="D26" s="2">
        <v>0</v>
      </c>
      <c r="F26" s="2">
        <v>0</v>
      </c>
      <c r="G26" s="2">
        <v>1050</v>
      </c>
      <c r="I26" s="2">
        <v>0</v>
      </c>
      <c r="J26" s="2">
        <v>1050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"/>
  <sheetViews>
    <sheetView tabSelected="1" zoomScale="130" zoomScaleNormal="130" workbookViewId="0">
      <selection activeCell="C25" sqref="C25"/>
    </sheetView>
  </sheetViews>
  <sheetFormatPr defaultRowHeight="15" x14ac:dyDescent="0.25"/>
  <cols>
    <col min="1" max="1" width="10.5703125" style="14" bestFit="1" customWidth="1"/>
    <col min="2" max="2" width="25.85546875" style="14" bestFit="1" customWidth="1"/>
    <col min="3" max="3" width="14.28515625" style="14" bestFit="1" customWidth="1"/>
    <col min="4" max="4" width="19.140625" style="32" customWidth="1"/>
    <col min="5" max="5" width="19.5703125" style="14" bestFit="1" customWidth="1"/>
    <col min="6" max="6" width="18.28515625" style="14" bestFit="1" customWidth="1"/>
    <col min="7" max="7" width="15.7109375" style="14" bestFit="1" customWidth="1"/>
    <col min="8" max="8" width="17.85546875" style="14" bestFit="1" customWidth="1"/>
    <col min="9" max="9" width="15.7109375" style="14" bestFit="1" customWidth="1"/>
    <col min="10" max="10" width="9.140625" style="14"/>
    <col min="11" max="11" width="10.7109375" style="14" bestFit="1" customWidth="1"/>
    <col min="12" max="12" width="4.42578125" style="14" bestFit="1" customWidth="1"/>
    <col min="13" max="16384" width="9.140625" style="14"/>
  </cols>
  <sheetData>
    <row r="1" spans="1:12" ht="31.5" x14ac:dyDescent="0.25">
      <c r="B1" s="38" t="s">
        <v>11</v>
      </c>
      <c r="C1" s="6" t="s">
        <v>0</v>
      </c>
      <c r="D1" s="6" t="s">
        <v>1</v>
      </c>
      <c r="E1" s="7" t="s">
        <v>8</v>
      </c>
      <c r="F1" s="6" t="s">
        <v>2</v>
      </c>
      <c r="G1" s="6" t="s">
        <v>3</v>
      </c>
      <c r="H1" s="6" t="s">
        <v>4</v>
      </c>
      <c r="I1" s="6" t="s">
        <v>5</v>
      </c>
      <c r="J1" s="15"/>
      <c r="K1" s="15"/>
      <c r="L1" s="15"/>
    </row>
    <row r="2" spans="1:12" ht="15.75" x14ac:dyDescent="0.25">
      <c r="B2" s="38" t="s">
        <v>6</v>
      </c>
      <c r="C2" s="16">
        <v>0.75</v>
      </c>
      <c r="D2" s="17">
        <f>C2*1000</f>
        <v>750</v>
      </c>
      <c r="E2" s="6">
        <v>10</v>
      </c>
      <c r="F2" s="17">
        <v>250</v>
      </c>
      <c r="G2" s="17">
        <f>D2-E2*10-F2</f>
        <v>400</v>
      </c>
      <c r="H2" s="6">
        <v>3000</v>
      </c>
      <c r="I2" s="7">
        <f>H2/1000</f>
        <v>3</v>
      </c>
      <c r="J2" s="15"/>
      <c r="K2" s="15"/>
      <c r="L2" s="15"/>
    </row>
    <row r="3" spans="1:12" ht="15.75" x14ac:dyDescent="0.25">
      <c r="B3" s="38" t="s">
        <v>7</v>
      </c>
      <c r="C3" s="16">
        <v>0.65</v>
      </c>
      <c r="D3" s="17">
        <f>C3*1000</f>
        <v>650</v>
      </c>
      <c r="E3" s="6">
        <v>15</v>
      </c>
      <c r="F3" s="17">
        <v>200</v>
      </c>
      <c r="G3" s="17">
        <f>D3-E3*10-F3</f>
        <v>300</v>
      </c>
      <c r="H3" s="6">
        <v>4000</v>
      </c>
      <c r="I3" s="7">
        <f>H3/1000</f>
        <v>4</v>
      </c>
      <c r="J3" s="15"/>
      <c r="K3" s="15"/>
      <c r="L3" s="15"/>
    </row>
    <row r="4" spans="1:12" ht="15.75" x14ac:dyDescent="0.25">
      <c r="B4" s="39"/>
      <c r="C4" s="18"/>
      <c r="D4" s="19"/>
      <c r="E4" s="18"/>
      <c r="F4" s="18"/>
      <c r="G4" s="18"/>
      <c r="H4" s="18"/>
      <c r="I4" s="18"/>
      <c r="J4" s="15"/>
      <c r="K4" s="15"/>
      <c r="L4" s="15"/>
    </row>
    <row r="5" spans="1:12" ht="31.5" x14ac:dyDescent="0.25">
      <c r="B5" s="42" t="s">
        <v>55</v>
      </c>
      <c r="C5" s="6" t="s">
        <v>9</v>
      </c>
      <c r="D5" s="6" t="s">
        <v>12</v>
      </c>
      <c r="E5" s="7" t="s">
        <v>10</v>
      </c>
      <c r="F5" s="6" t="s">
        <v>152</v>
      </c>
      <c r="G5" s="13" t="s">
        <v>78</v>
      </c>
      <c r="H5" s="6" t="s">
        <v>153</v>
      </c>
      <c r="I5" s="13" t="s">
        <v>79</v>
      </c>
      <c r="J5" s="15"/>
      <c r="K5" s="15"/>
      <c r="L5" s="15"/>
    </row>
    <row r="6" spans="1:12" ht="15.75" x14ac:dyDescent="0.25">
      <c r="B6" s="38" t="s">
        <v>51</v>
      </c>
      <c r="C6" s="20">
        <v>7.5</v>
      </c>
      <c r="D6" s="17">
        <f>C6*G2</f>
        <v>3000</v>
      </c>
      <c r="E6" s="6">
        <f>C6*E2</f>
        <v>75</v>
      </c>
      <c r="F6" s="33">
        <f>C6+SUMPRODUCT(C14:C15,E14:E15)</f>
        <v>3</v>
      </c>
      <c r="G6" s="21">
        <f>I2</f>
        <v>3</v>
      </c>
      <c r="H6" s="33">
        <f>C6+SUMPRODUCT(C18:C19,E18:E19)</f>
        <v>5</v>
      </c>
      <c r="I6" s="22">
        <v>5</v>
      </c>
      <c r="J6" s="15"/>
      <c r="K6" s="15"/>
      <c r="L6" s="15"/>
    </row>
    <row r="7" spans="1:12" ht="15.75" x14ac:dyDescent="0.25">
      <c r="B7" s="38" t="s">
        <v>52</v>
      </c>
      <c r="C7" s="20">
        <v>6</v>
      </c>
      <c r="D7" s="17">
        <f>C7*G3</f>
        <v>1800</v>
      </c>
      <c r="E7" s="6">
        <f>C7*E3</f>
        <v>90</v>
      </c>
      <c r="F7" s="33">
        <f>C7+SUMPRODUCT(C16:C17,E16:E17)</f>
        <v>4</v>
      </c>
      <c r="G7" s="21">
        <f>I3</f>
        <v>4</v>
      </c>
      <c r="H7" s="33">
        <f>C7+SUMPRODUCT(C20:C21,E20:E21)</f>
        <v>6</v>
      </c>
      <c r="I7" s="22">
        <v>6</v>
      </c>
      <c r="J7" s="15"/>
      <c r="K7" s="15"/>
      <c r="L7" s="15"/>
    </row>
    <row r="8" spans="1:12" ht="15.75" x14ac:dyDescent="0.25">
      <c r="B8" s="38" t="s">
        <v>155</v>
      </c>
      <c r="C8" s="23"/>
      <c r="D8" s="17"/>
      <c r="E8" s="6">
        <f>E6+E7</f>
        <v>165</v>
      </c>
      <c r="F8" s="33">
        <f>E8+SUMPRODUCT(C12:C13, E12:E13)</f>
        <v>150</v>
      </c>
      <c r="G8" s="34">
        <v>150</v>
      </c>
      <c r="H8" s="33"/>
      <c r="I8" s="22"/>
      <c r="J8" s="15"/>
      <c r="K8" s="15"/>
      <c r="L8" s="15"/>
    </row>
    <row r="9" spans="1:12" ht="15.75" x14ac:dyDescent="0.25">
      <c r="B9" s="38" t="s">
        <v>154</v>
      </c>
      <c r="C9" s="23"/>
      <c r="D9" s="17">
        <f>D6+D7</f>
        <v>4800</v>
      </c>
      <c r="E9" s="6"/>
      <c r="F9" s="35">
        <f>D9+SUMPRODUCT(C22:C23,E22:E23)</f>
        <v>4800</v>
      </c>
      <c r="G9" s="36">
        <v>4800</v>
      </c>
      <c r="H9" s="33"/>
      <c r="I9" s="22"/>
      <c r="J9" s="15"/>
      <c r="K9" s="15"/>
      <c r="L9" s="15"/>
    </row>
    <row r="10" spans="1:12" ht="15.75" x14ac:dyDescent="0.25">
      <c r="A10" s="40"/>
      <c r="B10" s="6"/>
      <c r="C10" s="23"/>
      <c r="D10" s="17"/>
      <c r="E10" s="6"/>
      <c r="F10" s="24"/>
      <c r="G10" s="25"/>
      <c r="H10" s="25"/>
      <c r="I10" s="25"/>
      <c r="J10" s="15"/>
    </row>
    <row r="11" spans="1:12" ht="15.75" x14ac:dyDescent="0.25">
      <c r="A11" s="37" t="s">
        <v>74</v>
      </c>
      <c r="B11" s="26" t="s">
        <v>56</v>
      </c>
      <c r="C11" s="26" t="s">
        <v>76</v>
      </c>
      <c r="D11" s="27" t="s">
        <v>77</v>
      </c>
      <c r="E11" s="18"/>
      <c r="F11" s="41"/>
      <c r="G11" s="43" t="s">
        <v>67</v>
      </c>
      <c r="H11" s="44"/>
      <c r="I11" s="28"/>
      <c r="J11" s="15"/>
    </row>
    <row r="12" spans="1:12" ht="15.75" x14ac:dyDescent="0.25">
      <c r="A12" s="33" t="s">
        <v>75</v>
      </c>
      <c r="B12" s="18" t="s">
        <v>53</v>
      </c>
      <c r="C12" s="29">
        <v>0</v>
      </c>
      <c r="D12" s="19">
        <f t="shared" ref="D12:D23" si="0">VLOOKUP(A12, $G$12:$H$16, 2, FALSE)</f>
        <v>0</v>
      </c>
      <c r="E12" s="18">
        <v>1</v>
      </c>
      <c r="G12" s="18" t="s">
        <v>68</v>
      </c>
      <c r="H12" s="18">
        <v>300</v>
      </c>
      <c r="I12" s="18"/>
      <c r="J12" s="15"/>
    </row>
    <row r="13" spans="1:12" ht="15.75" x14ac:dyDescent="0.25">
      <c r="A13" s="33" t="s">
        <v>71</v>
      </c>
      <c r="B13" s="18" t="s">
        <v>54</v>
      </c>
      <c r="C13" s="29">
        <v>15</v>
      </c>
      <c r="D13" s="19">
        <f t="shared" si="0"/>
        <v>20</v>
      </c>
      <c r="E13" s="18">
        <v>-1</v>
      </c>
      <c r="G13" s="18" t="s">
        <v>70</v>
      </c>
      <c r="H13" s="18">
        <v>300</v>
      </c>
      <c r="I13" s="18"/>
      <c r="J13" s="15"/>
    </row>
    <row r="14" spans="1:12" ht="15.75" x14ac:dyDescent="0.25">
      <c r="A14" s="33" t="s">
        <v>70</v>
      </c>
      <c r="B14" s="18" t="s">
        <v>57</v>
      </c>
      <c r="C14" s="29">
        <v>0</v>
      </c>
      <c r="D14" s="19">
        <f t="shared" si="0"/>
        <v>300</v>
      </c>
      <c r="E14" s="18">
        <v>1</v>
      </c>
      <c r="G14" s="18" t="s">
        <v>71</v>
      </c>
      <c r="H14" s="18">
        <v>20</v>
      </c>
      <c r="I14" s="18"/>
      <c r="J14" s="15"/>
    </row>
    <row r="15" spans="1:12" ht="15.75" x14ac:dyDescent="0.25">
      <c r="A15" s="33" t="s">
        <v>75</v>
      </c>
      <c r="B15" s="18" t="s">
        <v>58</v>
      </c>
      <c r="C15" s="29">
        <v>4.5</v>
      </c>
      <c r="D15" s="19">
        <f t="shared" si="0"/>
        <v>0</v>
      </c>
      <c r="E15" s="18">
        <v>-1</v>
      </c>
      <c r="G15" s="18" t="s">
        <v>72</v>
      </c>
      <c r="H15" s="18">
        <v>10</v>
      </c>
      <c r="I15" s="18"/>
      <c r="J15" s="15"/>
    </row>
    <row r="16" spans="1:12" ht="15.75" x14ac:dyDescent="0.25">
      <c r="A16" s="33" t="s">
        <v>70</v>
      </c>
      <c r="B16" s="18" t="s">
        <v>59</v>
      </c>
      <c r="C16" s="29">
        <v>0</v>
      </c>
      <c r="D16" s="19">
        <f t="shared" si="0"/>
        <v>300</v>
      </c>
      <c r="E16" s="18">
        <v>1</v>
      </c>
      <c r="G16" s="18" t="s">
        <v>75</v>
      </c>
      <c r="H16" s="18">
        <v>0</v>
      </c>
      <c r="I16" s="18"/>
      <c r="J16" s="15"/>
      <c r="K16" s="15"/>
      <c r="L16" s="15"/>
    </row>
    <row r="17" spans="1:12" ht="15.75" x14ac:dyDescent="0.25">
      <c r="A17" s="33" t="s">
        <v>75</v>
      </c>
      <c r="B17" s="18" t="s">
        <v>60</v>
      </c>
      <c r="C17" s="29">
        <v>2</v>
      </c>
      <c r="D17" s="19">
        <f t="shared" si="0"/>
        <v>0</v>
      </c>
      <c r="E17" s="18">
        <v>-1</v>
      </c>
      <c r="F17" s="18"/>
      <c r="G17" s="18"/>
      <c r="H17" s="18"/>
      <c r="I17" s="18"/>
      <c r="J17" s="15"/>
      <c r="K17" s="15"/>
      <c r="L17" s="15"/>
    </row>
    <row r="18" spans="1:12" ht="15.75" x14ac:dyDescent="0.25">
      <c r="A18" s="33" t="s">
        <v>75</v>
      </c>
      <c r="B18" s="18" t="s">
        <v>61</v>
      </c>
      <c r="C18" s="29">
        <v>0</v>
      </c>
      <c r="D18" s="19">
        <f t="shared" si="0"/>
        <v>0</v>
      </c>
      <c r="E18" s="18">
        <v>1</v>
      </c>
      <c r="F18" s="18"/>
      <c r="G18" s="18"/>
      <c r="H18" s="18"/>
      <c r="I18" s="18"/>
      <c r="J18" s="15"/>
      <c r="K18" s="15"/>
      <c r="L18" s="15"/>
    </row>
    <row r="19" spans="1:12" ht="15.75" x14ac:dyDescent="0.25">
      <c r="A19" s="33" t="s">
        <v>68</v>
      </c>
      <c r="B19" s="18" t="s">
        <v>62</v>
      </c>
      <c r="C19" s="29">
        <v>2.5</v>
      </c>
      <c r="D19" s="19">
        <f t="shared" si="0"/>
        <v>300</v>
      </c>
      <c r="E19" s="18">
        <v>-1</v>
      </c>
      <c r="F19" s="18"/>
      <c r="G19" s="18"/>
      <c r="H19" s="18"/>
      <c r="I19" s="18"/>
      <c r="J19" s="15"/>
      <c r="K19" s="15"/>
      <c r="L19" s="15"/>
    </row>
    <row r="20" spans="1:12" ht="15.75" x14ac:dyDescent="0.25">
      <c r="A20" s="33" t="s">
        <v>75</v>
      </c>
      <c r="B20" s="18" t="s">
        <v>63</v>
      </c>
      <c r="C20" s="29">
        <v>0</v>
      </c>
      <c r="D20" s="19">
        <f t="shared" si="0"/>
        <v>0</v>
      </c>
      <c r="E20" s="18">
        <v>1</v>
      </c>
      <c r="F20" s="18"/>
      <c r="G20" s="18"/>
      <c r="H20" s="18"/>
      <c r="I20" s="18"/>
      <c r="J20" s="15"/>
      <c r="K20" s="15"/>
      <c r="L20" s="15"/>
    </row>
    <row r="21" spans="1:12" ht="15.75" x14ac:dyDescent="0.25">
      <c r="A21" s="33" t="s">
        <v>68</v>
      </c>
      <c r="B21" s="18" t="s">
        <v>64</v>
      </c>
      <c r="C21" s="29">
        <v>0</v>
      </c>
      <c r="D21" s="19">
        <f t="shared" si="0"/>
        <v>300</v>
      </c>
      <c r="E21" s="18">
        <v>-1</v>
      </c>
      <c r="F21" s="18"/>
      <c r="G21" s="18"/>
      <c r="H21" s="18"/>
      <c r="I21" s="18"/>
      <c r="J21" s="15"/>
      <c r="K21" s="15"/>
      <c r="L21" s="15"/>
    </row>
    <row r="22" spans="1:12" ht="15.75" x14ac:dyDescent="0.25">
      <c r="A22" s="33" t="s">
        <v>72</v>
      </c>
      <c r="B22" s="18" t="s">
        <v>65</v>
      </c>
      <c r="C22" s="29">
        <v>0</v>
      </c>
      <c r="D22" s="19">
        <f t="shared" si="0"/>
        <v>10</v>
      </c>
      <c r="E22" s="18">
        <v>1</v>
      </c>
      <c r="F22" s="18"/>
      <c r="G22" s="18"/>
      <c r="H22" s="18"/>
      <c r="I22" s="18"/>
      <c r="J22" s="15"/>
      <c r="K22" s="15"/>
      <c r="L22" s="15"/>
    </row>
    <row r="23" spans="1:12" ht="15.75" x14ac:dyDescent="0.25">
      <c r="A23" s="33" t="s">
        <v>75</v>
      </c>
      <c r="B23" s="18" t="s">
        <v>66</v>
      </c>
      <c r="C23" s="29">
        <v>0</v>
      </c>
      <c r="D23" s="19">
        <f t="shared" si="0"/>
        <v>0</v>
      </c>
      <c r="E23" s="18">
        <v>-1</v>
      </c>
      <c r="F23" s="18"/>
      <c r="G23" s="18"/>
      <c r="H23" s="18"/>
      <c r="I23" s="18"/>
      <c r="J23" s="15"/>
      <c r="K23" s="15"/>
      <c r="L23" s="15"/>
    </row>
    <row r="24" spans="1:12" ht="15.75" x14ac:dyDescent="0.25">
      <c r="B24" s="30" t="s">
        <v>73</v>
      </c>
      <c r="C24" s="31">
        <f>SUMPRODUCT(C12:C23,D12:D23)</f>
        <v>1050</v>
      </c>
    </row>
    <row r="25" spans="1:12" ht="15.75" x14ac:dyDescent="0.25">
      <c r="B25" s="15"/>
    </row>
  </sheetData>
  <mergeCells count="1">
    <mergeCell ref="G11:H11"/>
  </mergeCells>
  <pageMargins left="0.7" right="0.7" top="0.75" bottom="0.75" header="0.3" footer="0.3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Answer Report 2</vt:lpstr>
      <vt:lpstr>Sensitivity Report 1</vt:lpstr>
      <vt:lpstr>Limits Report 1</vt:lpstr>
      <vt:lpstr>RollsBakery_GoalProgramming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2013-12-11T20:15:45Z</dcterms:created>
  <dcterms:modified xsi:type="dcterms:W3CDTF">2024-12-31T12:15:30Z</dcterms:modified>
</cp:coreProperties>
</file>