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\Desktop\"/>
    </mc:Choice>
  </mc:AlternateContent>
  <bookViews>
    <workbookView xWindow="240" yWindow="75" windowWidth="20115" windowHeight="7995" activeTab="2"/>
  </bookViews>
  <sheets>
    <sheet name="Answer Report 1" sheetId="4" r:id="rId1"/>
    <sheet name="Sensitivity Report 1" sheetId="5" r:id="rId2"/>
    <sheet name="Transportation" sheetId="1" r:id="rId3"/>
    <sheet name="Transshipment" sheetId="2" r:id="rId4"/>
    <sheet name="Sheet3" sheetId="3" r:id="rId5"/>
  </sheets>
  <definedNames>
    <definedName name="solver_adj" localSheetId="2" hidden="1">Transportation!$C$13:$E$16</definedName>
    <definedName name="solver_adj" localSheetId="3" hidden="1">Transshipment!$K$5:$O$7,Transshipment!$K$11:$O$16</definedName>
    <definedName name="solver_cvg" localSheetId="2" hidden="1">0.0001</definedName>
    <definedName name="solver_cvg" localSheetId="3" hidden="1">0.0001</definedName>
    <definedName name="solver_drv" localSheetId="2" hidden="1">2</definedName>
    <definedName name="solver_drv" localSheetId="3" hidden="1">1</definedName>
    <definedName name="solver_eng" localSheetId="2" hidden="1">2</definedName>
    <definedName name="solver_eng" localSheetId="3" hidden="1">2</definedName>
    <definedName name="solver_est" localSheetId="2" hidden="1">1</definedName>
    <definedName name="solver_est" localSheetId="3" hidden="1">1</definedName>
    <definedName name="solver_itr" localSheetId="2" hidden="1">2147483647</definedName>
    <definedName name="solver_itr" localSheetId="3" hidden="1">2147483647</definedName>
    <definedName name="solver_lhs1" localSheetId="2" hidden="1">Transportation!$C$17:$E$17</definedName>
    <definedName name="solver_lhs1" localSheetId="3" hidden="1">Transshipment!$K$8:$O$8</definedName>
    <definedName name="solver_lhs2" localSheetId="2" hidden="1">Transportation!$F$13:$F$16</definedName>
    <definedName name="solver_lhs2" localSheetId="3" hidden="1">Transshipment!$P$11:$P$16</definedName>
    <definedName name="solver_lhs3" localSheetId="3" hidden="1">Transshipment!$P$5:$P$7</definedName>
    <definedName name="solver_mip" localSheetId="2" hidden="1">2147483647</definedName>
    <definedName name="solver_mip" localSheetId="3" hidden="1">2147483647</definedName>
    <definedName name="solver_mni" localSheetId="2" hidden="1">30</definedName>
    <definedName name="solver_mni" localSheetId="3" hidden="1">30</definedName>
    <definedName name="solver_mrt" localSheetId="2" hidden="1">0.075</definedName>
    <definedName name="solver_mrt" localSheetId="3" hidden="1">0.075</definedName>
    <definedName name="solver_msl" localSheetId="2" hidden="1">2</definedName>
    <definedName name="solver_msl" localSheetId="3" hidden="1">2</definedName>
    <definedName name="solver_neg" localSheetId="2" hidden="1">1</definedName>
    <definedName name="solver_neg" localSheetId="3" hidden="1">1</definedName>
    <definedName name="solver_nod" localSheetId="2" hidden="1">2147483647</definedName>
    <definedName name="solver_nod" localSheetId="3" hidden="1">2147483647</definedName>
    <definedName name="solver_num" localSheetId="2" hidden="1">2</definedName>
    <definedName name="solver_num" localSheetId="3" hidden="1">3</definedName>
    <definedName name="solver_nwt" localSheetId="2" hidden="1">1</definedName>
    <definedName name="solver_nwt" localSheetId="3" hidden="1">1</definedName>
    <definedName name="solver_opt" localSheetId="2" hidden="1">Transportation!$B$20</definedName>
    <definedName name="solver_opt" localSheetId="3" hidden="1">Transshipment!$J$20</definedName>
    <definedName name="solver_pre" localSheetId="2" hidden="1">0.000001</definedName>
    <definedName name="solver_pre" localSheetId="3" hidden="1">0.000001</definedName>
    <definedName name="solver_rbv" localSheetId="2" hidden="1">2</definedName>
    <definedName name="solver_rbv" localSheetId="3" hidden="1">1</definedName>
    <definedName name="solver_rel1" localSheetId="2" hidden="1">3</definedName>
    <definedName name="solver_rel1" localSheetId="3" hidden="1">2</definedName>
    <definedName name="solver_rel2" localSheetId="2" hidden="1">1</definedName>
    <definedName name="solver_rel2" localSheetId="3" hidden="1">3</definedName>
    <definedName name="solver_rel3" localSheetId="3" hidden="1">1</definedName>
    <definedName name="solver_rhs1" localSheetId="2" hidden="1">Transportation!$C$9:$E$9</definedName>
    <definedName name="solver_rhs1" localSheetId="3" hidden="1">Transshipment!$K$17:$O$17</definedName>
    <definedName name="solver_rhs2" localSheetId="2" hidden="1">Transportation!$F$5:$F$8</definedName>
    <definedName name="solver_rhs2" localSheetId="3" hidden="1">Transshipment!$H$11:$H$16</definedName>
    <definedName name="solver_rhs3" localSheetId="3" hidden="1">Transshipment!$H$5:$H$7</definedName>
    <definedName name="solver_rlx" localSheetId="2" hidden="1">2</definedName>
    <definedName name="solver_rlx" localSheetId="3" hidden="1">2</definedName>
    <definedName name="solver_rsd" localSheetId="2" hidden="1">0</definedName>
    <definedName name="solver_rsd" localSheetId="3" hidden="1">0</definedName>
    <definedName name="solver_scl" localSheetId="2" hidden="1">2</definedName>
    <definedName name="solver_scl" localSheetId="3" hidden="1">1</definedName>
    <definedName name="solver_sho" localSheetId="2" hidden="1">2</definedName>
    <definedName name="solver_sho" localSheetId="3" hidden="1">2</definedName>
    <definedName name="solver_ssz" localSheetId="2" hidden="1">100</definedName>
    <definedName name="solver_ssz" localSheetId="3" hidden="1">100</definedName>
    <definedName name="solver_tim" localSheetId="2" hidden="1">2147483647</definedName>
    <definedName name="solver_tim" localSheetId="3" hidden="1">2147483647</definedName>
    <definedName name="solver_tol" localSheetId="2" hidden="1">0.01</definedName>
    <definedName name="solver_tol" localSheetId="3" hidden="1">0.01</definedName>
    <definedName name="solver_typ" localSheetId="2" hidden="1">2</definedName>
    <definedName name="solver_typ" localSheetId="3" hidden="1">2</definedName>
    <definedName name="solver_val" localSheetId="2" hidden="1">0</definedName>
    <definedName name="solver_val" localSheetId="3" hidden="1">0</definedName>
    <definedName name="solver_ver" localSheetId="2" hidden="1">3</definedName>
    <definedName name="solver_ver" localSheetId="3" hidden="1">3</definedName>
  </definedNames>
  <calcPr calcId="171027"/>
  <fileRecoveryPr repairLoad="1"/>
</workbook>
</file>

<file path=xl/calcChain.xml><?xml version="1.0" encoding="utf-8"?>
<calcChain xmlns="http://schemas.openxmlformats.org/spreadsheetml/2006/main">
  <c r="J17" i="2" l="1"/>
  <c r="J8" i="2"/>
  <c r="Q12" i="2" l="1"/>
  <c r="Q13" i="2"/>
  <c r="Q14" i="2"/>
  <c r="Q15" i="2"/>
  <c r="Q16" i="2"/>
  <c r="Q11" i="2"/>
  <c r="Q7" i="2"/>
  <c r="Q6" i="2"/>
  <c r="Q5" i="2"/>
  <c r="L17" i="2"/>
  <c r="M17" i="2"/>
  <c r="N17" i="2"/>
  <c r="O17" i="2"/>
  <c r="K17" i="2"/>
  <c r="L8" i="2"/>
  <c r="M8" i="2"/>
  <c r="N8" i="2"/>
  <c r="O8" i="2"/>
  <c r="K8" i="2"/>
  <c r="K4" i="2"/>
  <c r="L4" i="2"/>
  <c r="M4" i="2"/>
  <c r="N4" i="2"/>
  <c r="O4" i="2"/>
  <c r="P4" i="2"/>
  <c r="P10" i="2"/>
  <c r="J5" i="2"/>
  <c r="J6" i="2"/>
  <c r="J7" i="2"/>
  <c r="J10" i="2"/>
  <c r="J11" i="2"/>
  <c r="J12" i="2"/>
  <c r="J13" i="2"/>
  <c r="J14" i="2"/>
  <c r="J15" i="2"/>
  <c r="J16" i="2"/>
  <c r="J4" i="2"/>
  <c r="H8" i="2"/>
  <c r="H17" i="2"/>
  <c r="F10" i="2"/>
  <c r="N10" i="2" s="1"/>
  <c r="G10" i="2"/>
  <c r="O10" i="2" s="1"/>
  <c r="E10" i="2"/>
  <c r="M10" i="2" s="1"/>
  <c r="D10" i="2"/>
  <c r="L10" i="2" s="1"/>
  <c r="C10" i="2"/>
  <c r="K10" i="2" s="1"/>
  <c r="E17" i="1" l="1"/>
  <c r="D17" i="1"/>
  <c r="C17" i="1"/>
  <c r="F16" i="1"/>
  <c r="F15" i="1"/>
  <c r="F14" i="1"/>
  <c r="F13" i="1"/>
  <c r="B20" i="1"/>
  <c r="C12" i="1"/>
  <c r="D12" i="1"/>
  <c r="E12" i="1"/>
  <c r="B13" i="1"/>
  <c r="B14" i="1"/>
  <c r="B15" i="1"/>
  <c r="B16" i="1"/>
  <c r="B12" i="1"/>
</calcChain>
</file>

<file path=xl/sharedStrings.xml><?xml version="1.0" encoding="utf-8"?>
<sst xmlns="http://schemas.openxmlformats.org/spreadsheetml/2006/main" count="217" uniqueCount="137">
  <si>
    <t>Parameters</t>
  </si>
  <si>
    <t>Warehouse 1</t>
  </si>
  <si>
    <t>Warehouse 2</t>
  </si>
  <si>
    <t>Warehouse 3</t>
  </si>
  <si>
    <t>Atlanta</t>
  </si>
  <si>
    <t>Boston</t>
  </si>
  <si>
    <t>Chicago</t>
  </si>
  <si>
    <t>Denver</t>
  </si>
  <si>
    <t xml:space="preserve">Monthly Demand </t>
  </si>
  <si>
    <t>From/To</t>
  </si>
  <si>
    <t>Monthly Production Capacity</t>
  </si>
  <si>
    <t>Decisions</t>
  </si>
  <si>
    <t xml:space="preserve">Delivered </t>
  </si>
  <si>
    <t>Received</t>
  </si>
  <si>
    <t>Objective function</t>
  </si>
  <si>
    <t>=SUMPRODUCT(C5:E8, C13:E16)</t>
  </si>
  <si>
    <t>=SUM(C13:E13)</t>
  </si>
  <si>
    <t>=SUM(C14:E14)</t>
  </si>
  <si>
    <t>=SUM(C15:E15)</t>
  </si>
  <si>
    <t>=SUM(C16:E16)</t>
  </si>
  <si>
    <t>=SUM(C13:C16)</t>
  </si>
  <si>
    <t>=SUM(D13:D16)</t>
  </si>
  <si>
    <t>=SUM(E13:E16)</t>
  </si>
  <si>
    <t>Microsoft Excel 14.0 Answer Report</t>
  </si>
  <si>
    <t>Worksheet: [Book1]Sheet1</t>
  </si>
  <si>
    <t>Report Created: 1/26/2014 2:15:18 AM</t>
  </si>
  <si>
    <t>Result: Solver found a solution.  All Constraints and optimality conditions are satisfied.</t>
  </si>
  <si>
    <t>Solver Engine</t>
  </si>
  <si>
    <t>Engine: Simplex LP</t>
  </si>
  <si>
    <t>Solution Time: 0.015 Seconds.</t>
  </si>
  <si>
    <t>Iterations: 13 Subproblems: 0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</si>
  <si>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</si>
  <si>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</si>
  <si>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</si>
  <si>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</si>
  <si>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</si>
  <si>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</si>
  <si>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</si>
  <si>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</si>
  <si>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</si>
  <si>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</si>
  <si>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</si>
  <si>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</si>
  <si>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</si>
  <si>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</si>
  <si>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</si>
  <si>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$B$20</t>
  </si>
  <si>
    <t>$C$13</t>
  </si>
  <si>
    <t>Atlanta Warehouse 1</t>
  </si>
  <si>
    <t>Contin</t>
  </si>
  <si>
    <t>$D$13</t>
  </si>
  <si>
    <t>Atlanta Warehouse 2</t>
  </si>
  <si>
    <t>$E$13</t>
  </si>
  <si>
    <t>Atlanta Warehouse 3</t>
  </si>
  <si>
    <t>$C$14</t>
  </si>
  <si>
    <t>Boston Warehouse 1</t>
  </si>
  <si>
    <t>$D$14</t>
  </si>
  <si>
    <t>Boston Warehouse 2</t>
  </si>
  <si>
    <t>$E$14</t>
  </si>
  <si>
    <t>Boston Warehouse 3</t>
  </si>
  <si>
    <t>$C$15</t>
  </si>
  <si>
    <t>Chicago Warehouse 1</t>
  </si>
  <si>
    <t>$D$15</t>
  </si>
  <si>
    <t>Chicago Warehouse 2</t>
  </si>
  <si>
    <t>$E$15</t>
  </si>
  <si>
    <t>Chicago Warehouse 3</t>
  </si>
  <si>
    <t>$C$16</t>
  </si>
  <si>
    <t>Denver Warehouse 1</t>
  </si>
  <si>
    <t>$D$16</t>
  </si>
  <si>
    <t>Denver Warehouse 2</t>
  </si>
  <si>
    <t>$E$16</t>
  </si>
  <si>
    <t>Denver Warehouse 3</t>
  </si>
  <si>
    <t>$C$17</t>
  </si>
  <si>
    <t>Received Warehouse 1</t>
  </si>
  <si>
    <t>$C$17&gt;=$C$9</t>
  </si>
  <si>
    <t>Binding</t>
  </si>
  <si>
    <t>$D$17</t>
  </si>
  <si>
    <t>Received Warehouse 2</t>
  </si>
  <si>
    <t>$D$17&gt;=$D$9</t>
  </si>
  <si>
    <t>$E$17</t>
  </si>
  <si>
    <t>Received Warehouse 3</t>
  </si>
  <si>
    <t>$E$17&gt;=$E$9</t>
  </si>
  <si>
    <t>$F$13</t>
  </si>
  <si>
    <t xml:space="preserve">Atlanta Delivered </t>
  </si>
  <si>
    <t>$F$13&lt;=$F$5</t>
  </si>
  <si>
    <t>Not Binding</t>
  </si>
  <si>
    <t>$F$14</t>
  </si>
  <si>
    <t xml:space="preserve">Boston Delivered </t>
  </si>
  <si>
    <t>$F$14&lt;=$F$6</t>
  </si>
  <si>
    <t>$F$15</t>
  </si>
  <si>
    <t xml:space="preserve">Chicago Delivered </t>
  </si>
  <si>
    <t>$F$15&lt;=$F$7</t>
  </si>
  <si>
    <t>$F$16</t>
  </si>
  <si>
    <t xml:space="preserve">Denver Delivered </t>
  </si>
  <si>
    <t>$F$16&lt;=$F$8</t>
  </si>
  <si>
    <t>Microsoft Excel 14.0 Sensitivity Report</t>
  </si>
  <si>
    <t>Worksheet: [NXC_transportation_model.xlsx]Sheet1</t>
  </si>
  <si>
    <t>Report Created: 1/27/2014 1:12:51 AM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</si>
  <si>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</si>
  <si>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</si>
  <si>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</si>
  <si>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</si>
  <si>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</si>
  <si>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</si>
  <si>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</si>
  <si>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</si>
  <si>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</si>
  <si>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</si>
  <si>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</si>
  <si>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</si>
  <si>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</si>
  <si>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Transshipment Model</t>
  </si>
  <si>
    <t>Plant 1</t>
  </si>
  <si>
    <t>Plant 2</t>
  </si>
  <si>
    <t>Plant 3</t>
  </si>
  <si>
    <t>Warehouse 4</t>
  </si>
  <si>
    <t>Warehouse 5</t>
  </si>
  <si>
    <t>To/From</t>
  </si>
  <si>
    <t>Retail store 1</t>
  </si>
  <si>
    <t>Retail store 2</t>
  </si>
  <si>
    <t>Retail store 3</t>
  </si>
  <si>
    <t>Retail store 4</t>
  </si>
  <si>
    <t>Retail store 5</t>
  </si>
  <si>
    <t>Retail store 6</t>
  </si>
  <si>
    <t>Parameters: from Warehouses to Retail Stores</t>
  </si>
  <si>
    <t>Monthly Demand</t>
  </si>
  <si>
    <t>Monthly Production</t>
  </si>
  <si>
    <t>Decision variables:</t>
  </si>
  <si>
    <t>Xik</t>
  </si>
  <si>
    <t>Decision Variables:</t>
  </si>
  <si>
    <t>Ykj</t>
  </si>
  <si>
    <t>=SUMPRODUCT(C5:G7, K5:O7)+SUMPRODUCT(C11:G16, K11:O16)</t>
  </si>
  <si>
    <t>Unused Capacity</t>
  </si>
  <si>
    <t>Unmet Demand</t>
  </si>
  <si>
    <t>Parameters: from Plants to Warehouses</t>
  </si>
  <si>
    <t>Total</t>
  </si>
  <si>
    <t>NXT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</si>
</sst>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0" fillId="0" borderId="0" xfId="0" applyAlignment="1">
      <alignment horizontal="right"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right" wrapText="1"/>
    </xf>
    <xf numFmtId="0" fontId="3" fillId="0" borderId="1" xfId="0" applyFont="1" applyBorder="1"/>
    <xf numFmtId="0" fontId="3" fillId="0" borderId="1" xfId="0" applyFont="1" applyBorder="1" applyAlignment="1">
      <alignment horizontal="right" wrapText="1"/>
    </xf>
    <xf numFmtId="49" fontId="0" fillId="0" borderId="0" xfId="0" applyNumberFormat="1"/>
    <xf numFmtId="49" fontId="4" fillId="0" borderId="0" xfId="0" applyNumberFormat="1" applyFont="1"/>
    <xf numFmtId="49" fontId="0" fillId="0" borderId="0" xfId="0" applyNumberFormat="1" applyAlignment="1">
      <alignment horizontal="right" wrapText="1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4" fillId="0" borderId="0" xfId="0" applyNumberFormat="1" applyFont="1" applyAlignment="1">
      <alignment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2" borderId="1" xfId="0" applyFill="1" applyBorder="1" applyAlignment="1">
      <alignment horizontal="center" wrapText="1"/>
    </xf>
    <xf numFmtId="49" fontId="7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showGridLines="0" workbookViewId="0"/>
  </sheetViews>
  <sheetFormatPr defaultRowHeight="15" x14ac:dyDescent="0.25"/>
  <cols>
    <col min="1" max="1" width="2.28515625" customWidth="1"/>
    <col min="2" max="2" width="6.28515625" customWidth="1"/>
    <col min="3" max="3" width="21.5703125" customWidth="1"/>
    <col min="4" max="4" width="13.7109375" bestFit="1" customWidth="1"/>
    <col min="5" max="5" width="12.5703125" bestFit="1" customWidth="1"/>
    <col min="6" max="6" width="11.42578125" customWidth="1"/>
    <col min="7" max="7" width="5.42578125" customWidth="1"/>
  </cols>
  <sheetData>
    <row r="1" spans="1:5" x14ac:dyDescent="0.25">
      <c r="A1" s="1" t="s">
        <v>23</v>
      </c>
    </row>
    <row r="2" spans="1:5" x14ac:dyDescent="0.25">
      <c r="A2" s="1" t="s">
        <v>24</v>
      </c>
    </row>
    <row r="3" spans="1:5" x14ac:dyDescent="0.25">
      <c r="A3" s="1" t="s">
        <v>25</v>
      </c>
    </row>
    <row r="4" spans="1:5" x14ac:dyDescent="0.25">
      <c r="A4" s="1" t="s">
        <v>26</v>
      </c>
    </row>
    <row r="5" spans="1:5" x14ac:dyDescent="0.25">
      <c r="A5" s="1" t="s">
        <v>27</v>
      </c>
    </row>
    <row r="6" spans="1:5" x14ac:dyDescent="0.25">
      <c r="A6" s="1"/>
      <c r="B6" t="s">
        <v>28</v>
      </c>
    </row>
    <row r="7" spans="1:5" x14ac:dyDescent="0.25">
      <c r="A7" s="1"/>
      <c r="B7" t="s">
        <v>29</v>
      </c>
    </row>
    <row r="8" spans="1:5" x14ac:dyDescent="0.25">
      <c r="A8" s="1"/>
      <c r="B8" t="s">
        <v>30</v>
      </c>
    </row>
    <row r="9" spans="1:5" x14ac:dyDescent="0.25">
      <c r="A9" s="1" t="s">
        <v>31</v>
      </c>
    </row>
    <row r="10" spans="1:5" x14ac:dyDescent="0.25">
      <c r="B10" t="s">
        <v>32</v>
      </c>
    </row>
    <row r="11" spans="1:5" x14ac:dyDescent="0.25">
      <c r="B11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12" t="s">
        <v>35</v>
      </c>
      <c r="C15" s="12" t="s">
        <v>36</v>
      </c>
      <c r="D15" s="12" t="s">
        <v>37</v>
      </c>
      <c r="E15" s="12" t="s">
        <v>38</v>
      </c>
    </row>
    <row r="16" spans="1:5" ht="15.75" thickBot="1" x14ac:dyDescent="0.3">
      <c r="B16" s="11" t="s">
        <v>46</v>
      </c>
      <c r="C16" s="11" t="s">
        <v>13</v>
      </c>
      <c r="D16" s="14">
        <v>0</v>
      </c>
      <c r="E16" s="14">
        <v>10025</v>
      </c>
    </row>
    <row r="19" spans="1:6" ht="15.75" thickBot="1" x14ac:dyDescent="0.3">
      <c r="A19" t="s">
        <v>39</v>
      </c>
    </row>
    <row r="20" spans="1:6" ht="15.75" thickBot="1" x14ac:dyDescent="0.3">
      <c r="B20" s="12" t="s">
        <v>35</v>
      </c>
      <c r="C20" s="12" t="s">
        <v>36</v>
      </c>
      <c r="D20" s="12" t="s">
        <v>37</v>
      </c>
      <c r="E20" s="12" t="s">
        <v>38</v>
      </c>
      <c r="F20" s="12" t="s">
        <v>40</v>
      </c>
    </row>
    <row r="21" spans="1:6" x14ac:dyDescent="0.25">
      <c r="B21" s="13" t="s">
        <v>47</v>
      </c>
      <c r="C21" s="13" t="s">
        <v>48</v>
      </c>
      <c r="D21" s="15">
        <v>0</v>
      </c>
      <c r="E21" s="15">
        <v>0</v>
      </c>
      <c r="F21" s="13" t="s">
        <v>49</v>
      </c>
    </row>
    <row r="22" spans="1:6" x14ac:dyDescent="0.25">
      <c r="B22" s="13" t="s">
        <v>50</v>
      </c>
      <c r="C22" s="13" t="s">
        <v>51</v>
      </c>
      <c r="D22" s="15">
        <v>0</v>
      </c>
      <c r="E22" s="15">
        <v>35</v>
      </c>
      <c r="F22" s="13" t="s">
        <v>49</v>
      </c>
    </row>
    <row r="23" spans="1:6" x14ac:dyDescent="0.25">
      <c r="B23" s="13" t="s">
        <v>52</v>
      </c>
      <c r="C23" s="13" t="s">
        <v>53</v>
      </c>
      <c r="D23" s="15">
        <v>0</v>
      </c>
      <c r="E23" s="15">
        <v>15</v>
      </c>
      <c r="F23" s="13" t="s">
        <v>49</v>
      </c>
    </row>
    <row r="24" spans="1:6" x14ac:dyDescent="0.25">
      <c r="B24" s="13" t="s">
        <v>54</v>
      </c>
      <c r="C24" s="13" t="s">
        <v>55</v>
      </c>
      <c r="D24" s="15">
        <v>0</v>
      </c>
      <c r="E24" s="15">
        <v>0</v>
      </c>
      <c r="F24" s="13" t="s">
        <v>49</v>
      </c>
    </row>
    <row r="25" spans="1:6" x14ac:dyDescent="0.25">
      <c r="B25" s="13" t="s">
        <v>56</v>
      </c>
      <c r="C25" s="13" t="s">
        <v>57</v>
      </c>
      <c r="D25" s="15">
        <v>0</v>
      </c>
      <c r="E25" s="15">
        <v>85</v>
      </c>
      <c r="F25" s="13" t="s">
        <v>49</v>
      </c>
    </row>
    <row r="26" spans="1:6" x14ac:dyDescent="0.25">
      <c r="B26" s="13" t="s">
        <v>58</v>
      </c>
      <c r="C26" s="13" t="s">
        <v>59</v>
      </c>
      <c r="D26" s="15">
        <v>0</v>
      </c>
      <c r="E26" s="15">
        <v>0</v>
      </c>
      <c r="F26" s="13" t="s">
        <v>49</v>
      </c>
    </row>
    <row r="27" spans="1:6" x14ac:dyDescent="0.25">
      <c r="B27" s="13" t="s">
        <v>60</v>
      </c>
      <c r="C27" s="13" t="s">
        <v>61</v>
      </c>
      <c r="D27" s="15">
        <v>0</v>
      </c>
      <c r="E27" s="15">
        <v>90</v>
      </c>
      <c r="F27" s="13" t="s">
        <v>49</v>
      </c>
    </row>
    <row r="28" spans="1:6" x14ac:dyDescent="0.25">
      <c r="B28" s="13" t="s">
        <v>62</v>
      </c>
      <c r="C28" s="13" t="s">
        <v>63</v>
      </c>
      <c r="D28" s="15">
        <v>0</v>
      </c>
      <c r="E28" s="15">
        <v>0</v>
      </c>
      <c r="F28" s="13" t="s">
        <v>49</v>
      </c>
    </row>
    <row r="29" spans="1:6" x14ac:dyDescent="0.25">
      <c r="B29" s="13" t="s">
        <v>64</v>
      </c>
      <c r="C29" s="13" t="s">
        <v>65</v>
      </c>
      <c r="D29" s="15">
        <v>0</v>
      </c>
      <c r="E29" s="15">
        <v>5</v>
      </c>
      <c r="F29" s="13" t="s">
        <v>49</v>
      </c>
    </row>
    <row r="30" spans="1:6" x14ac:dyDescent="0.25">
      <c r="B30" s="13" t="s">
        <v>66</v>
      </c>
      <c r="C30" s="13" t="s">
        <v>67</v>
      </c>
      <c r="D30" s="15">
        <v>0</v>
      </c>
      <c r="E30" s="15">
        <v>0</v>
      </c>
      <c r="F30" s="13" t="s">
        <v>49</v>
      </c>
    </row>
    <row r="31" spans="1:6" x14ac:dyDescent="0.25">
      <c r="B31" s="13" t="s">
        <v>68</v>
      </c>
      <c r="C31" s="13" t="s">
        <v>69</v>
      </c>
      <c r="D31" s="15">
        <v>0</v>
      </c>
      <c r="E31" s="15">
        <v>0</v>
      </c>
      <c r="F31" s="13" t="s">
        <v>49</v>
      </c>
    </row>
    <row r="32" spans="1:6" ht="15.75" thickBot="1" x14ac:dyDescent="0.3">
      <c r="B32" s="11" t="s">
        <v>70</v>
      </c>
      <c r="C32" s="11" t="s">
        <v>71</v>
      </c>
      <c r="D32" s="14">
        <v>0</v>
      </c>
      <c r="E32" s="14">
        <v>80</v>
      </c>
      <c r="F32" s="11" t="s">
        <v>49</v>
      </c>
    </row>
    <row r="35" spans="1:7" ht="15.75" thickBot="1" x14ac:dyDescent="0.3">
      <c r="A35" t="s">
        <v>41</v>
      </c>
    </row>
    <row r="36" spans="1:7" ht="15.75" thickBot="1" x14ac:dyDescent="0.3">
      <c r="B36" s="12" t="s">
        <v>35</v>
      </c>
      <c r="C36" s="12" t="s">
        <v>36</v>
      </c>
      <c r="D36" s="12" t="s">
        <v>42</v>
      </c>
      <c r="E36" s="12" t="s">
        <v>43</v>
      </c>
      <c r="F36" s="12" t="s">
        <v>44</v>
      </c>
      <c r="G36" s="12" t="s">
        <v>45</v>
      </c>
    </row>
    <row r="37" spans="1:7" x14ac:dyDescent="0.25">
      <c r="B37" s="13" t="s">
        <v>72</v>
      </c>
      <c r="C37" s="13" t="s">
        <v>73</v>
      </c>
      <c r="D37" s="15">
        <v>90</v>
      </c>
      <c r="E37" s="13" t="s">
        <v>74</v>
      </c>
      <c r="F37" s="13" t="s">
        <v>75</v>
      </c>
      <c r="G37" s="15">
        <v>0</v>
      </c>
    </row>
    <row r="38" spans="1:7" x14ac:dyDescent="0.25">
      <c r="B38" s="13" t="s">
        <v>76</v>
      </c>
      <c r="C38" s="13" t="s">
        <v>77</v>
      </c>
      <c r="D38" s="15">
        <v>120</v>
      </c>
      <c r="E38" s="13" t="s">
        <v>78</v>
      </c>
      <c r="F38" s="13" t="s">
        <v>75</v>
      </c>
      <c r="G38" s="15">
        <v>0</v>
      </c>
    </row>
    <row r="39" spans="1:7" x14ac:dyDescent="0.25">
      <c r="B39" s="13" t="s">
        <v>79</v>
      </c>
      <c r="C39" s="13" t="s">
        <v>80</v>
      </c>
      <c r="D39" s="15">
        <v>100</v>
      </c>
      <c r="E39" s="13" t="s">
        <v>81</v>
      </c>
      <c r="F39" s="13" t="s">
        <v>75</v>
      </c>
      <c r="G39" s="15">
        <v>0</v>
      </c>
    </row>
    <row r="40" spans="1:7" x14ac:dyDescent="0.25">
      <c r="B40" s="13" t="s">
        <v>82</v>
      </c>
      <c r="C40" s="13" t="s">
        <v>83</v>
      </c>
      <c r="D40" s="15">
        <v>50</v>
      </c>
      <c r="E40" s="13" t="s">
        <v>84</v>
      </c>
      <c r="F40" s="13" t="s">
        <v>85</v>
      </c>
      <c r="G40" s="13">
        <v>25</v>
      </c>
    </row>
    <row r="41" spans="1:7" x14ac:dyDescent="0.25">
      <c r="B41" s="13" t="s">
        <v>86</v>
      </c>
      <c r="C41" s="13" t="s">
        <v>87</v>
      </c>
      <c r="D41" s="15">
        <v>85</v>
      </c>
      <c r="E41" s="13" t="s">
        <v>88</v>
      </c>
      <c r="F41" s="13" t="s">
        <v>75</v>
      </c>
      <c r="G41" s="13">
        <v>0</v>
      </c>
    </row>
    <row r="42" spans="1:7" x14ac:dyDescent="0.25">
      <c r="B42" s="13" t="s">
        <v>89</v>
      </c>
      <c r="C42" s="13" t="s">
        <v>90</v>
      </c>
      <c r="D42" s="15">
        <v>95</v>
      </c>
      <c r="E42" s="13" t="s">
        <v>91</v>
      </c>
      <c r="F42" s="13" t="s">
        <v>75</v>
      </c>
      <c r="G42" s="13">
        <v>0</v>
      </c>
    </row>
    <row r="43" spans="1:7" ht="15.75" thickBot="1" x14ac:dyDescent="0.3">
      <c r="B43" s="11" t="s">
        <v>92</v>
      </c>
      <c r="C43" s="11" t="s">
        <v>93</v>
      </c>
      <c r="D43" s="14">
        <v>80</v>
      </c>
      <c r="E43" s="11" t="s">
        <v>94</v>
      </c>
      <c r="F43" s="11" t="s">
        <v>75</v>
      </c>
      <c r="G43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showGridLines="0" topLeftCell="A4" zoomScale="90" zoomScaleNormal="90" workbookViewId="0">
      <selection activeCell="K8" sqref="K8"/>
    </sheetView>
  </sheetViews>
  <sheetFormatPr defaultRowHeight="15" x14ac:dyDescent="0.25"/>
  <cols>
    <col min="1" max="1" width="2.28515625" customWidth="1"/>
    <col min="2" max="2" width="6.28515625" bestFit="1" customWidth="1"/>
    <col min="3" max="3" width="21.5703125" bestFit="1" customWidth="1"/>
    <col min="4" max="4" width="6.140625" customWidth="1"/>
    <col min="5" max="5" width="8.7109375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95</v>
      </c>
    </row>
    <row r="2" spans="1:8" x14ac:dyDescent="0.25">
      <c r="A2" s="1" t="s">
        <v>96</v>
      </c>
    </row>
    <row r="3" spans="1:8" x14ac:dyDescent="0.25">
      <c r="A3" s="1" t="s">
        <v>97</v>
      </c>
    </row>
    <row r="6" spans="1:8" ht="15.75" thickBot="1" x14ac:dyDescent="0.3">
      <c r="A6" t="s">
        <v>39</v>
      </c>
    </row>
    <row r="7" spans="1:8" x14ac:dyDescent="0.25">
      <c r="B7" s="16"/>
      <c r="C7" s="16"/>
      <c r="D7" s="16" t="s">
        <v>98</v>
      </c>
      <c r="E7" s="16" t="s">
        <v>100</v>
      </c>
      <c r="F7" s="16" t="s">
        <v>102</v>
      </c>
      <c r="G7" s="16" t="s">
        <v>104</v>
      </c>
      <c r="H7" s="16" t="s">
        <v>104</v>
      </c>
    </row>
    <row r="8" spans="1:8" ht="15.75" thickBot="1" x14ac:dyDescent="0.3">
      <c r="B8" s="17" t="s">
        <v>35</v>
      </c>
      <c r="C8" s="17" t="s">
        <v>36</v>
      </c>
      <c r="D8" s="17" t="s">
        <v>99</v>
      </c>
      <c r="E8" s="17" t="s">
        <v>101</v>
      </c>
      <c r="F8" s="17" t="s">
        <v>103</v>
      </c>
      <c r="G8" s="17" t="s">
        <v>105</v>
      </c>
      <c r="H8" s="17" t="s">
        <v>106</v>
      </c>
    </row>
    <row r="9" spans="1:8" x14ac:dyDescent="0.25">
      <c r="B9" s="13" t="s">
        <v>47</v>
      </c>
      <c r="C9" s="13" t="s">
        <v>48</v>
      </c>
      <c r="D9" s="13">
        <v>0</v>
      </c>
      <c r="E9" s="13">
        <v>30</v>
      </c>
      <c r="F9" s="13">
        <v>60</v>
      </c>
      <c r="G9" s="13">
        <v>1E+30</v>
      </c>
      <c r="H9" s="13">
        <v>30</v>
      </c>
    </row>
    <row r="10" spans="1:8" x14ac:dyDescent="0.25">
      <c r="B10" s="13" t="s">
        <v>50</v>
      </c>
      <c r="C10" s="13" t="s">
        <v>51</v>
      </c>
      <c r="D10" s="13">
        <v>35</v>
      </c>
      <c r="E10" s="13">
        <v>0</v>
      </c>
      <c r="F10" s="13">
        <v>35</v>
      </c>
      <c r="G10" s="13">
        <v>5</v>
      </c>
      <c r="H10" s="13">
        <v>5</v>
      </c>
    </row>
    <row r="11" spans="1:8" x14ac:dyDescent="0.25">
      <c r="B11" s="13" t="s">
        <v>52</v>
      </c>
      <c r="C11" s="13" t="s">
        <v>53</v>
      </c>
      <c r="D11" s="13">
        <v>15</v>
      </c>
      <c r="E11" s="13">
        <v>0</v>
      </c>
      <c r="F11" s="13">
        <v>65</v>
      </c>
      <c r="G11" s="13">
        <v>10</v>
      </c>
      <c r="H11" s="13">
        <v>5</v>
      </c>
    </row>
    <row r="12" spans="1:8" x14ac:dyDescent="0.25">
      <c r="B12" s="13" t="s">
        <v>54</v>
      </c>
      <c r="C12" s="13" t="s">
        <v>55</v>
      </c>
      <c r="D12" s="13">
        <v>0</v>
      </c>
      <c r="E12" s="13">
        <v>30</v>
      </c>
      <c r="F12" s="13">
        <v>55</v>
      </c>
      <c r="G12" s="13">
        <v>1E+30</v>
      </c>
      <c r="H12" s="13">
        <v>30</v>
      </c>
    </row>
    <row r="13" spans="1:8" x14ac:dyDescent="0.25">
      <c r="B13" s="13" t="s">
        <v>56</v>
      </c>
      <c r="C13" s="13" t="s">
        <v>57</v>
      </c>
      <c r="D13" s="13">
        <v>85</v>
      </c>
      <c r="E13" s="13">
        <v>0</v>
      </c>
      <c r="F13" s="13">
        <v>30</v>
      </c>
      <c r="G13" s="13">
        <v>5</v>
      </c>
      <c r="H13" s="13">
        <v>1E+30</v>
      </c>
    </row>
    <row r="14" spans="1:8" x14ac:dyDescent="0.25">
      <c r="B14" s="13" t="s">
        <v>58</v>
      </c>
      <c r="C14" s="13" t="s">
        <v>59</v>
      </c>
      <c r="D14" s="13">
        <v>0</v>
      </c>
      <c r="E14" s="13">
        <v>10</v>
      </c>
      <c r="F14" s="13">
        <v>70</v>
      </c>
      <c r="G14" s="13">
        <v>1E+30</v>
      </c>
      <c r="H14" s="13">
        <v>10</v>
      </c>
    </row>
    <row r="15" spans="1:8" x14ac:dyDescent="0.25">
      <c r="B15" s="13" t="s">
        <v>60</v>
      </c>
      <c r="C15" s="13" t="s">
        <v>61</v>
      </c>
      <c r="D15" s="13">
        <v>90</v>
      </c>
      <c r="E15" s="13">
        <v>0</v>
      </c>
      <c r="F15" s="13">
        <v>20</v>
      </c>
      <c r="G15" s="13">
        <v>30</v>
      </c>
      <c r="H15" s="13">
        <v>30</v>
      </c>
    </row>
    <row r="16" spans="1:8" x14ac:dyDescent="0.25">
      <c r="B16" s="13" t="s">
        <v>62</v>
      </c>
      <c r="C16" s="13" t="s">
        <v>63</v>
      </c>
      <c r="D16" s="13">
        <v>0</v>
      </c>
      <c r="E16" s="13">
        <v>5</v>
      </c>
      <c r="F16" s="13">
        <v>30</v>
      </c>
      <c r="G16" s="13">
        <v>1E+30</v>
      </c>
      <c r="H16" s="13">
        <v>5</v>
      </c>
    </row>
    <row r="17" spans="1:8" x14ac:dyDescent="0.25">
      <c r="B17" s="13" t="s">
        <v>64</v>
      </c>
      <c r="C17" s="13" t="s">
        <v>65</v>
      </c>
      <c r="D17" s="13">
        <v>5</v>
      </c>
      <c r="E17" s="13">
        <v>0</v>
      </c>
      <c r="F17" s="13">
        <v>55</v>
      </c>
      <c r="G17" s="13">
        <v>5</v>
      </c>
      <c r="H17" s="13">
        <v>30</v>
      </c>
    </row>
    <row r="18" spans="1:8" x14ac:dyDescent="0.25">
      <c r="B18" s="13" t="s">
        <v>66</v>
      </c>
      <c r="C18" s="13" t="s">
        <v>67</v>
      </c>
      <c r="D18" s="13">
        <v>0</v>
      </c>
      <c r="E18" s="13">
        <v>35</v>
      </c>
      <c r="F18" s="13">
        <v>40</v>
      </c>
      <c r="G18" s="13">
        <v>1E+30</v>
      </c>
      <c r="H18" s="13">
        <v>35</v>
      </c>
    </row>
    <row r="19" spans="1:8" x14ac:dyDescent="0.25">
      <c r="B19" s="13" t="s">
        <v>68</v>
      </c>
      <c r="C19" s="13" t="s">
        <v>69</v>
      </c>
      <c r="D19" s="13">
        <v>0</v>
      </c>
      <c r="E19" s="13">
        <v>50</v>
      </c>
      <c r="F19" s="13">
        <v>60</v>
      </c>
      <c r="G19" s="13">
        <v>1E+30</v>
      </c>
      <c r="H19" s="13">
        <v>50</v>
      </c>
    </row>
    <row r="20" spans="1:8" ht="15.75" thickBot="1" x14ac:dyDescent="0.3">
      <c r="B20" s="11" t="s">
        <v>70</v>
      </c>
      <c r="C20" s="11" t="s">
        <v>71</v>
      </c>
      <c r="D20" s="11">
        <v>80</v>
      </c>
      <c r="E20" s="11">
        <v>0</v>
      </c>
      <c r="F20" s="11">
        <v>40</v>
      </c>
      <c r="G20" s="11">
        <v>25</v>
      </c>
      <c r="H20" s="11">
        <v>1E+30</v>
      </c>
    </row>
    <row r="22" spans="1:8" ht="15.75" thickBot="1" x14ac:dyDescent="0.3">
      <c r="A22" t="s">
        <v>41</v>
      </c>
    </row>
    <row r="23" spans="1:8" x14ac:dyDescent="0.25">
      <c r="B23" s="16"/>
      <c r="C23" s="16"/>
      <c r="D23" s="16" t="s">
        <v>98</v>
      </c>
      <c r="E23" s="16" t="s">
        <v>107</v>
      </c>
      <c r="F23" s="16" t="s">
        <v>109</v>
      </c>
      <c r="G23" s="16" t="s">
        <v>104</v>
      </c>
      <c r="H23" s="16" t="s">
        <v>104</v>
      </c>
    </row>
    <row r="24" spans="1:8" ht="15.75" thickBot="1" x14ac:dyDescent="0.3">
      <c r="B24" s="17" t="s">
        <v>35</v>
      </c>
      <c r="C24" s="17" t="s">
        <v>36</v>
      </c>
      <c r="D24" s="17" t="s">
        <v>99</v>
      </c>
      <c r="E24" s="17" t="s">
        <v>108</v>
      </c>
      <c r="F24" s="17" t="s">
        <v>110</v>
      </c>
      <c r="G24" s="17" t="s">
        <v>105</v>
      </c>
      <c r="H24" s="17" t="s">
        <v>106</v>
      </c>
    </row>
    <row r="25" spans="1:8" x14ac:dyDescent="0.25">
      <c r="B25" s="13" t="s">
        <v>72</v>
      </c>
      <c r="C25" s="13" t="s">
        <v>73</v>
      </c>
      <c r="D25" s="13">
        <v>90</v>
      </c>
      <c r="E25" s="13">
        <v>30</v>
      </c>
      <c r="F25" s="13">
        <v>90</v>
      </c>
      <c r="G25" s="13">
        <v>5</v>
      </c>
      <c r="H25" s="13">
        <v>15</v>
      </c>
    </row>
    <row r="26" spans="1:8" x14ac:dyDescent="0.25">
      <c r="B26" s="13" t="s">
        <v>76</v>
      </c>
      <c r="C26" s="13" t="s">
        <v>77</v>
      </c>
      <c r="D26" s="13">
        <v>120</v>
      </c>
      <c r="E26" s="13">
        <v>35</v>
      </c>
      <c r="F26" s="13">
        <v>120</v>
      </c>
      <c r="G26" s="13">
        <v>25</v>
      </c>
      <c r="H26" s="13">
        <v>35</v>
      </c>
    </row>
    <row r="27" spans="1:8" x14ac:dyDescent="0.25">
      <c r="B27" s="13" t="s">
        <v>79</v>
      </c>
      <c r="C27" s="13" t="s">
        <v>80</v>
      </c>
      <c r="D27" s="13">
        <v>100</v>
      </c>
      <c r="E27" s="13">
        <v>65</v>
      </c>
      <c r="F27" s="13">
        <v>100</v>
      </c>
      <c r="G27" s="13">
        <v>25</v>
      </c>
      <c r="H27" s="13">
        <v>15</v>
      </c>
    </row>
    <row r="28" spans="1:8" x14ac:dyDescent="0.25">
      <c r="B28" s="13" t="s">
        <v>82</v>
      </c>
      <c r="C28" s="13" t="s">
        <v>83</v>
      </c>
      <c r="D28" s="13">
        <v>50</v>
      </c>
      <c r="E28" s="13">
        <v>0</v>
      </c>
      <c r="F28" s="13">
        <v>75</v>
      </c>
      <c r="G28" s="13">
        <v>1E+30</v>
      </c>
      <c r="H28" s="13">
        <v>25</v>
      </c>
    </row>
    <row r="29" spans="1:8" x14ac:dyDescent="0.25">
      <c r="B29" s="13" t="s">
        <v>86</v>
      </c>
      <c r="C29" s="13" t="s">
        <v>87</v>
      </c>
      <c r="D29" s="13">
        <v>85</v>
      </c>
      <c r="E29" s="13">
        <v>-5</v>
      </c>
      <c r="F29" s="13">
        <v>85</v>
      </c>
      <c r="G29" s="13">
        <v>35</v>
      </c>
      <c r="H29" s="13">
        <v>25</v>
      </c>
    </row>
    <row r="30" spans="1:8" x14ac:dyDescent="0.25">
      <c r="B30" s="13" t="s">
        <v>89</v>
      </c>
      <c r="C30" s="13" t="s">
        <v>90</v>
      </c>
      <c r="D30" s="13">
        <v>95</v>
      </c>
      <c r="E30" s="13">
        <v>-10</v>
      </c>
      <c r="F30" s="13">
        <v>95</v>
      </c>
      <c r="G30" s="13">
        <v>15</v>
      </c>
      <c r="H30" s="13">
        <v>5</v>
      </c>
    </row>
    <row r="31" spans="1:8" ht="15.75" thickBot="1" x14ac:dyDescent="0.3">
      <c r="B31" s="11" t="s">
        <v>92</v>
      </c>
      <c r="C31" s="11" t="s">
        <v>93</v>
      </c>
      <c r="D31" s="11">
        <v>80</v>
      </c>
      <c r="E31" s="11">
        <v>-25</v>
      </c>
      <c r="F31" s="11">
        <v>80</v>
      </c>
      <c r="G31" s="11">
        <v>15</v>
      </c>
      <c r="H31" s="11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zoomScale="130" zoomScaleNormal="130" workbookViewId="0"/>
  </sheetViews>
  <sheetFormatPr defaultRowHeight="15" x14ac:dyDescent="0.25"/>
  <cols>
    <col min="1" max="1" width="7.42578125" customWidth="1"/>
    <col min="2" max="2" width="16.85546875" customWidth="1"/>
    <col min="3" max="3" width="16.42578125" customWidth="1"/>
    <col min="4" max="4" width="17.7109375" customWidth="1"/>
    <col min="5" max="5" width="12.5703125" bestFit="1" customWidth="1"/>
    <col min="6" max="6" width="18.85546875" style="2" bestFit="1" customWidth="1"/>
    <col min="7" max="7" width="9.140625" style="8"/>
  </cols>
  <sheetData>
    <row r="1" spans="1:8" x14ac:dyDescent="0.25">
      <c r="A1" s="1" t="s">
        <v>136</v>
      </c>
    </row>
    <row r="3" spans="1:8" x14ac:dyDescent="0.25">
      <c r="A3" t="s">
        <v>0</v>
      </c>
    </row>
    <row r="4" spans="1:8" ht="45" x14ac:dyDescent="0.25">
      <c r="B4" s="4" t="s">
        <v>9</v>
      </c>
      <c r="C4" s="6" t="s">
        <v>1</v>
      </c>
      <c r="D4" s="6" t="s">
        <v>2</v>
      </c>
      <c r="E4" s="6" t="s">
        <v>3</v>
      </c>
      <c r="F4" s="7" t="s">
        <v>10</v>
      </c>
    </row>
    <row r="5" spans="1:8" x14ac:dyDescent="0.25">
      <c r="B5" s="3" t="s">
        <v>4</v>
      </c>
      <c r="C5" s="3">
        <v>60</v>
      </c>
      <c r="D5" s="3">
        <v>35</v>
      </c>
      <c r="E5" s="3">
        <v>65</v>
      </c>
      <c r="F5" s="7">
        <v>75</v>
      </c>
    </row>
    <row r="6" spans="1:8" x14ac:dyDescent="0.25">
      <c r="B6" s="3" t="s">
        <v>5</v>
      </c>
      <c r="C6" s="3">
        <v>55</v>
      </c>
      <c r="D6" s="3">
        <v>30</v>
      </c>
      <c r="E6" s="3">
        <v>70</v>
      </c>
      <c r="F6" s="7">
        <v>85</v>
      </c>
    </row>
    <row r="7" spans="1:8" x14ac:dyDescent="0.25">
      <c r="B7" s="3" t="s">
        <v>6</v>
      </c>
      <c r="C7" s="3">
        <v>20</v>
      </c>
      <c r="D7" s="3">
        <v>30</v>
      </c>
      <c r="E7" s="3">
        <v>55</v>
      </c>
      <c r="F7" s="7">
        <v>95</v>
      </c>
    </row>
    <row r="8" spans="1:8" x14ac:dyDescent="0.25">
      <c r="B8" s="3" t="s">
        <v>7</v>
      </c>
      <c r="C8" s="3">
        <v>40</v>
      </c>
      <c r="D8" s="3">
        <v>60</v>
      </c>
      <c r="E8" s="3">
        <v>40</v>
      </c>
      <c r="F8" s="7">
        <v>80</v>
      </c>
    </row>
    <row r="9" spans="1:8" x14ac:dyDescent="0.25">
      <c r="B9" s="6" t="s">
        <v>8</v>
      </c>
      <c r="C9" s="6">
        <v>90</v>
      </c>
      <c r="D9" s="6">
        <v>120</v>
      </c>
      <c r="E9" s="6">
        <v>100</v>
      </c>
      <c r="F9" s="5"/>
      <c r="H9" s="8"/>
    </row>
    <row r="11" spans="1:8" x14ac:dyDescent="0.25">
      <c r="A11" t="s">
        <v>11</v>
      </c>
    </row>
    <row r="12" spans="1:8" x14ac:dyDescent="0.25">
      <c r="B12" s="4" t="str">
        <f>B4</f>
        <v>From/To</v>
      </c>
      <c r="C12" s="4" t="str">
        <f t="shared" ref="C12:E12" si="0">C4</f>
        <v>Warehouse 1</v>
      </c>
      <c r="D12" s="4" t="str">
        <f t="shared" si="0"/>
        <v>Warehouse 2</v>
      </c>
      <c r="E12" s="4" t="str">
        <f t="shared" si="0"/>
        <v>Warehouse 3</v>
      </c>
      <c r="F12" s="4" t="s">
        <v>12</v>
      </c>
    </row>
    <row r="13" spans="1:8" x14ac:dyDescent="0.25">
      <c r="B13" s="4" t="str">
        <f t="shared" ref="B13:B16" si="1">B5</f>
        <v>Atlanta</v>
      </c>
      <c r="C13" s="3">
        <v>0</v>
      </c>
      <c r="D13" s="3">
        <v>35</v>
      </c>
      <c r="E13" s="3">
        <v>15</v>
      </c>
      <c r="F13" s="6">
        <f>SUM(C13:E13)</f>
        <v>50</v>
      </c>
      <c r="G13" s="9" t="s">
        <v>16</v>
      </c>
    </row>
    <row r="14" spans="1:8" x14ac:dyDescent="0.25">
      <c r="B14" s="4" t="str">
        <f t="shared" si="1"/>
        <v>Boston</v>
      </c>
      <c r="C14" s="3">
        <v>0</v>
      </c>
      <c r="D14" s="3">
        <v>85</v>
      </c>
      <c r="E14" s="3">
        <v>0</v>
      </c>
      <c r="F14" s="6">
        <f t="shared" ref="F14" si="2">SUM(C14:E14)</f>
        <v>85</v>
      </c>
      <c r="G14" s="9" t="s">
        <v>17</v>
      </c>
    </row>
    <row r="15" spans="1:8" x14ac:dyDescent="0.25">
      <c r="B15" s="4" t="str">
        <f t="shared" si="1"/>
        <v>Chicago</v>
      </c>
      <c r="C15" s="3">
        <v>90</v>
      </c>
      <c r="D15" s="3">
        <v>0</v>
      </c>
      <c r="E15" s="3">
        <v>5</v>
      </c>
      <c r="F15" s="6">
        <f>SUM(C15:E15)</f>
        <v>95</v>
      </c>
      <c r="G15" s="9" t="s">
        <v>18</v>
      </c>
    </row>
    <row r="16" spans="1:8" x14ac:dyDescent="0.25">
      <c r="B16" s="4" t="str">
        <f t="shared" si="1"/>
        <v>Denver</v>
      </c>
      <c r="C16" s="3">
        <v>0</v>
      </c>
      <c r="D16" s="3">
        <v>0</v>
      </c>
      <c r="E16" s="3">
        <v>80</v>
      </c>
      <c r="F16" s="6">
        <f>SUM(C16:E16)</f>
        <v>80</v>
      </c>
      <c r="G16" s="9" t="s">
        <v>19</v>
      </c>
    </row>
    <row r="17" spans="1:7" x14ac:dyDescent="0.25">
      <c r="B17" s="4" t="s">
        <v>13</v>
      </c>
      <c r="C17" s="6">
        <f>SUM(C13:C16)</f>
        <v>90</v>
      </c>
      <c r="D17" s="6">
        <f>SUM(D13:D16)</f>
        <v>120</v>
      </c>
      <c r="E17" s="6">
        <f>SUM(E13:E16)</f>
        <v>100</v>
      </c>
      <c r="F17" s="3"/>
      <c r="G17" s="9"/>
    </row>
    <row r="18" spans="1:7" x14ac:dyDescent="0.25">
      <c r="C18" s="9" t="s">
        <v>20</v>
      </c>
      <c r="D18" s="9" t="s">
        <v>21</v>
      </c>
      <c r="E18" s="9" t="s">
        <v>22</v>
      </c>
      <c r="F18" s="10"/>
    </row>
    <row r="19" spans="1:7" x14ac:dyDescent="0.25">
      <c r="A19" t="s">
        <v>14</v>
      </c>
    </row>
    <row r="20" spans="1:7" x14ac:dyDescent="0.25">
      <c r="B20">
        <f>SUMPRODUCT(C5:E8, C13:E16)</f>
        <v>10025</v>
      </c>
      <c r="C20" s="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zoomScale="130" zoomScaleNormal="130" workbookViewId="0"/>
  </sheetViews>
  <sheetFormatPr defaultRowHeight="15" x14ac:dyDescent="0.25"/>
  <cols>
    <col min="1" max="1" width="5.28515625" customWidth="1"/>
    <col min="2" max="2" width="15.140625" style="18" customWidth="1"/>
    <col min="3" max="7" width="11.5703125" style="18" customWidth="1"/>
    <col min="8" max="8" width="10.5703125" style="18" customWidth="1"/>
    <col min="9" max="9" width="2.42578125" customWidth="1"/>
    <col min="10" max="10" width="15" customWidth="1"/>
    <col min="11" max="15" width="11.42578125" customWidth="1"/>
    <col min="16" max="16" width="11.28515625" customWidth="1"/>
  </cols>
  <sheetData>
    <row r="1" spans="1:17" x14ac:dyDescent="0.25">
      <c r="A1" s="1" t="s">
        <v>111</v>
      </c>
      <c r="H1" s="2"/>
    </row>
    <row r="2" spans="1:17" x14ac:dyDescent="0.25">
      <c r="H2" s="2"/>
    </row>
    <row r="3" spans="1:17" x14ac:dyDescent="0.25">
      <c r="A3" t="s">
        <v>134</v>
      </c>
      <c r="H3" s="2"/>
      <c r="J3" t="s">
        <v>127</v>
      </c>
      <c r="L3" s="26" t="s">
        <v>128</v>
      </c>
    </row>
    <row r="4" spans="1:17" ht="45" x14ac:dyDescent="0.25">
      <c r="B4" s="23" t="s">
        <v>9</v>
      </c>
      <c r="C4" s="23" t="s">
        <v>1</v>
      </c>
      <c r="D4" s="23" t="s">
        <v>2</v>
      </c>
      <c r="E4" s="23" t="s">
        <v>3</v>
      </c>
      <c r="F4" s="23" t="s">
        <v>115</v>
      </c>
      <c r="G4" s="23" t="s">
        <v>116</v>
      </c>
      <c r="H4" s="24" t="s">
        <v>126</v>
      </c>
      <c r="J4" s="30" t="str">
        <f>B4</f>
        <v>From/To</v>
      </c>
      <c r="K4" s="23" t="str">
        <f t="shared" ref="K4:P10" si="0">C4</f>
        <v>Warehouse 1</v>
      </c>
      <c r="L4" s="23" t="str">
        <f t="shared" si="0"/>
        <v>Warehouse 2</v>
      </c>
      <c r="M4" s="23" t="str">
        <f t="shared" si="0"/>
        <v>Warehouse 3</v>
      </c>
      <c r="N4" s="23" t="str">
        <f t="shared" si="0"/>
        <v>Warehouse 4</v>
      </c>
      <c r="O4" s="23" t="str">
        <f t="shared" si="0"/>
        <v>Warehouse 5</v>
      </c>
      <c r="P4" s="23" t="str">
        <f t="shared" si="0"/>
        <v>Monthly Production</v>
      </c>
      <c r="Q4" s="27" t="s">
        <v>132</v>
      </c>
    </row>
    <row r="5" spans="1:17" x14ac:dyDescent="0.25">
      <c r="B5" s="19" t="s">
        <v>112</v>
      </c>
      <c r="C5" s="21">
        <v>60</v>
      </c>
      <c r="D5" s="21">
        <v>35</v>
      </c>
      <c r="E5" s="21">
        <v>65</v>
      </c>
      <c r="F5" s="21">
        <v>40</v>
      </c>
      <c r="G5" s="21">
        <v>40</v>
      </c>
      <c r="H5" s="25">
        <v>120</v>
      </c>
      <c r="J5" s="23" t="str">
        <f t="shared" ref="J5:J17" si="1">B5</f>
        <v>Plant 1</v>
      </c>
      <c r="K5" s="37"/>
      <c r="L5" s="37"/>
      <c r="M5" s="37"/>
      <c r="N5" s="37"/>
      <c r="O5" s="37"/>
      <c r="P5" s="34"/>
      <c r="Q5">
        <f>H5-P5</f>
        <v>120</v>
      </c>
    </row>
    <row r="6" spans="1:17" x14ac:dyDescent="0.25">
      <c r="B6" s="19" t="s">
        <v>113</v>
      </c>
      <c r="C6" s="21">
        <v>55</v>
      </c>
      <c r="D6" s="21">
        <v>30</v>
      </c>
      <c r="E6" s="21">
        <v>70</v>
      </c>
      <c r="F6" s="21">
        <v>120</v>
      </c>
      <c r="G6" s="21">
        <v>50</v>
      </c>
      <c r="H6" s="25">
        <v>200</v>
      </c>
      <c r="J6" s="23" t="str">
        <f t="shared" si="1"/>
        <v>Plant 2</v>
      </c>
      <c r="K6" s="37"/>
      <c r="L6" s="37"/>
      <c r="M6" s="37"/>
      <c r="N6" s="37"/>
      <c r="O6" s="37"/>
      <c r="P6" s="34"/>
      <c r="Q6">
        <f t="shared" ref="Q6:Q7" si="2">H6-P6</f>
        <v>200</v>
      </c>
    </row>
    <row r="7" spans="1:17" x14ac:dyDescent="0.25">
      <c r="B7" s="19" t="s">
        <v>114</v>
      </c>
      <c r="C7" s="21">
        <v>20</v>
      </c>
      <c r="D7" s="21">
        <v>30</v>
      </c>
      <c r="E7" s="21">
        <v>55</v>
      </c>
      <c r="F7" s="21">
        <v>60</v>
      </c>
      <c r="G7" s="21">
        <v>20</v>
      </c>
      <c r="H7" s="25">
        <v>150</v>
      </c>
      <c r="J7" s="23" t="str">
        <f t="shared" si="1"/>
        <v>Plant 3</v>
      </c>
      <c r="K7" s="37"/>
      <c r="L7" s="37"/>
      <c r="M7" s="37"/>
      <c r="N7" s="37"/>
      <c r="O7" s="37"/>
      <c r="P7" s="34"/>
      <c r="Q7">
        <f t="shared" si="2"/>
        <v>150</v>
      </c>
    </row>
    <row r="8" spans="1:17" x14ac:dyDescent="0.25">
      <c r="B8" s="36" t="s">
        <v>135</v>
      </c>
      <c r="H8" s="31">
        <f>SUM(H5:H7)</f>
        <v>470</v>
      </c>
      <c r="J8" s="27" t="str">
        <f t="shared" si="1"/>
        <v>Total</v>
      </c>
      <c r="K8" s="33">
        <f>SUM(K5:K7)</f>
        <v>0</v>
      </c>
      <c r="L8" s="33">
        <f t="shared" ref="L8:O8" si="3">SUM(L5:L7)</f>
        <v>0</v>
      </c>
      <c r="M8" s="33">
        <f t="shared" si="3"/>
        <v>0</v>
      </c>
      <c r="N8" s="33">
        <f t="shared" si="3"/>
        <v>0</v>
      </c>
      <c r="O8" s="33">
        <f t="shared" si="3"/>
        <v>0</v>
      </c>
      <c r="P8" s="27"/>
    </row>
    <row r="9" spans="1:17" x14ac:dyDescent="0.25">
      <c r="A9" t="s">
        <v>124</v>
      </c>
      <c r="H9" s="2"/>
      <c r="J9" s="28" t="s">
        <v>129</v>
      </c>
      <c r="K9" s="27"/>
      <c r="L9" s="29" t="s">
        <v>130</v>
      </c>
      <c r="M9" s="27"/>
      <c r="N9" s="27"/>
      <c r="O9" s="27"/>
      <c r="P9" s="27"/>
    </row>
    <row r="10" spans="1:17" ht="30" x14ac:dyDescent="0.25">
      <c r="B10" s="19" t="s">
        <v>117</v>
      </c>
      <c r="C10" s="23" t="str">
        <f>C4</f>
        <v>Warehouse 1</v>
      </c>
      <c r="D10" s="23" t="str">
        <f>D4</f>
        <v>Warehouse 2</v>
      </c>
      <c r="E10" s="23" t="str">
        <f>E4</f>
        <v>Warehouse 3</v>
      </c>
      <c r="F10" s="23" t="str">
        <f t="shared" ref="F10:G10" si="4">F4</f>
        <v>Warehouse 4</v>
      </c>
      <c r="G10" s="23" t="str">
        <f t="shared" si="4"/>
        <v>Warehouse 5</v>
      </c>
      <c r="H10" s="19" t="s">
        <v>125</v>
      </c>
      <c r="J10" s="30" t="str">
        <f t="shared" si="1"/>
        <v>To/From</v>
      </c>
      <c r="K10" s="23" t="str">
        <f t="shared" si="0"/>
        <v>Warehouse 1</v>
      </c>
      <c r="L10" s="23" t="str">
        <f t="shared" si="0"/>
        <v>Warehouse 2</v>
      </c>
      <c r="M10" s="23" t="str">
        <f t="shared" si="0"/>
        <v>Warehouse 3</v>
      </c>
      <c r="N10" s="23" t="str">
        <f t="shared" si="0"/>
        <v>Warehouse 4</v>
      </c>
      <c r="O10" s="23" t="str">
        <f t="shared" si="0"/>
        <v>Warehouse 5</v>
      </c>
      <c r="P10" s="23" t="str">
        <f t="shared" si="0"/>
        <v>Monthly Demand</v>
      </c>
      <c r="Q10" s="18" t="s">
        <v>133</v>
      </c>
    </row>
    <row r="11" spans="1:17" x14ac:dyDescent="0.25">
      <c r="B11" s="19" t="s">
        <v>118</v>
      </c>
      <c r="C11" s="3">
        <v>30</v>
      </c>
      <c r="D11" s="3">
        <v>70</v>
      </c>
      <c r="E11" s="3">
        <v>70</v>
      </c>
      <c r="F11" s="3">
        <v>10</v>
      </c>
      <c r="G11" s="3">
        <v>10</v>
      </c>
      <c r="H11" s="3">
        <v>80</v>
      </c>
      <c r="J11" s="23" t="str">
        <f t="shared" si="1"/>
        <v>Retail store 1</v>
      </c>
      <c r="K11" s="37"/>
      <c r="L11" s="37"/>
      <c r="M11" s="37"/>
      <c r="N11" s="37"/>
      <c r="O11" s="37"/>
      <c r="P11" s="34"/>
      <c r="Q11">
        <f>H11-P11</f>
        <v>80</v>
      </c>
    </row>
    <row r="12" spans="1:17" x14ac:dyDescent="0.25">
      <c r="B12" s="19" t="s">
        <v>119</v>
      </c>
      <c r="C12" s="3">
        <v>20</v>
      </c>
      <c r="D12" s="3">
        <v>80</v>
      </c>
      <c r="E12" s="3">
        <v>10</v>
      </c>
      <c r="F12" s="3">
        <v>60</v>
      </c>
      <c r="G12" s="3">
        <v>30</v>
      </c>
      <c r="H12" s="3">
        <v>40</v>
      </c>
      <c r="J12" s="23" t="str">
        <f t="shared" si="1"/>
        <v>Retail store 2</v>
      </c>
      <c r="K12" s="37"/>
      <c r="L12" s="37"/>
      <c r="M12" s="37"/>
      <c r="N12" s="37"/>
      <c r="O12" s="37"/>
      <c r="P12" s="34"/>
      <c r="Q12">
        <f t="shared" ref="Q12:Q16" si="5">H12-P12</f>
        <v>40</v>
      </c>
    </row>
    <row r="13" spans="1:17" x14ac:dyDescent="0.25">
      <c r="B13" s="19" t="s">
        <v>120</v>
      </c>
      <c r="C13" s="3">
        <v>80</v>
      </c>
      <c r="D13" s="3">
        <v>40</v>
      </c>
      <c r="E13" s="3">
        <v>30</v>
      </c>
      <c r="F13" s="3">
        <v>100</v>
      </c>
      <c r="G13" s="3">
        <v>30</v>
      </c>
      <c r="H13" s="3">
        <v>10</v>
      </c>
      <c r="J13" s="23" t="str">
        <f t="shared" si="1"/>
        <v>Retail store 3</v>
      </c>
      <c r="K13" s="37"/>
      <c r="L13" s="37"/>
      <c r="M13" s="37"/>
      <c r="N13" s="37"/>
      <c r="O13" s="37"/>
      <c r="P13" s="34"/>
      <c r="Q13">
        <f t="shared" si="5"/>
        <v>10</v>
      </c>
    </row>
    <row r="14" spans="1:17" x14ac:dyDescent="0.25">
      <c r="B14" s="19" t="s">
        <v>121</v>
      </c>
      <c r="C14" s="3">
        <v>90</v>
      </c>
      <c r="D14" s="3">
        <v>30</v>
      </c>
      <c r="E14" s="3">
        <v>20</v>
      </c>
      <c r="F14" s="3">
        <v>20</v>
      </c>
      <c r="G14" s="3">
        <v>90</v>
      </c>
      <c r="H14" s="3">
        <v>20</v>
      </c>
      <c r="J14" s="23" t="str">
        <f t="shared" si="1"/>
        <v>Retail store 4</v>
      </c>
      <c r="K14" s="37"/>
      <c r="L14" s="37"/>
      <c r="M14" s="37"/>
      <c r="N14" s="37"/>
      <c r="O14" s="37"/>
      <c r="P14" s="34"/>
      <c r="Q14">
        <f t="shared" si="5"/>
        <v>20</v>
      </c>
    </row>
    <row r="15" spans="1:17" x14ac:dyDescent="0.25">
      <c r="B15" s="19" t="s">
        <v>122</v>
      </c>
      <c r="C15" s="3">
        <v>10</v>
      </c>
      <c r="D15" s="3">
        <v>40</v>
      </c>
      <c r="E15" s="3">
        <v>70</v>
      </c>
      <c r="F15" s="3">
        <v>60</v>
      </c>
      <c r="G15" s="3">
        <v>50</v>
      </c>
      <c r="H15" s="3">
        <v>100</v>
      </c>
      <c r="J15" s="23" t="str">
        <f t="shared" si="1"/>
        <v>Retail store 5</v>
      </c>
      <c r="K15" s="37"/>
      <c r="L15" s="37"/>
      <c r="M15" s="37"/>
      <c r="N15" s="37"/>
      <c r="O15" s="37"/>
      <c r="P15" s="34"/>
      <c r="Q15">
        <f t="shared" si="5"/>
        <v>100</v>
      </c>
    </row>
    <row r="16" spans="1:17" x14ac:dyDescent="0.25">
      <c r="B16" s="19" t="s">
        <v>123</v>
      </c>
      <c r="C16" s="3">
        <v>100</v>
      </c>
      <c r="D16" s="3">
        <v>20</v>
      </c>
      <c r="E16" s="3">
        <v>90</v>
      </c>
      <c r="F16" s="3">
        <v>30</v>
      </c>
      <c r="G16" s="3">
        <v>60</v>
      </c>
      <c r="H16" s="3">
        <v>150</v>
      </c>
      <c r="J16" s="23" t="str">
        <f t="shared" si="1"/>
        <v>Retail store 6</v>
      </c>
      <c r="K16" s="37"/>
      <c r="L16" s="37"/>
      <c r="M16" s="37"/>
      <c r="N16" s="37"/>
      <c r="O16" s="37"/>
      <c r="P16" s="34"/>
      <c r="Q16">
        <f t="shared" si="5"/>
        <v>150</v>
      </c>
    </row>
    <row r="17" spans="2:16" x14ac:dyDescent="0.25">
      <c r="B17" s="35" t="s">
        <v>135</v>
      </c>
      <c r="C17" s="20"/>
      <c r="D17" s="20"/>
      <c r="E17" s="20"/>
      <c r="F17" s="20"/>
      <c r="G17" s="20"/>
      <c r="H17" s="32">
        <f>SUM(H11:H16)</f>
        <v>400</v>
      </c>
      <c r="J17" s="27" t="str">
        <f t="shared" si="1"/>
        <v>Total</v>
      </c>
      <c r="K17" s="33">
        <f>SUM(K11:K16)</f>
        <v>0</v>
      </c>
      <c r="L17" s="33">
        <f t="shared" ref="L17:O17" si="6">SUM(L11:L16)</f>
        <v>0</v>
      </c>
      <c r="M17" s="33">
        <f t="shared" si="6"/>
        <v>0</v>
      </c>
      <c r="N17" s="33">
        <f t="shared" si="6"/>
        <v>0</v>
      </c>
      <c r="O17" s="33">
        <f t="shared" si="6"/>
        <v>0</v>
      </c>
      <c r="P17" s="27"/>
    </row>
    <row r="18" spans="2:16" x14ac:dyDescent="0.25">
      <c r="C18" s="22"/>
      <c r="D18" s="22"/>
      <c r="E18" s="22"/>
      <c r="F18" s="22"/>
      <c r="G18" s="22"/>
      <c r="H18" s="10"/>
    </row>
    <row r="19" spans="2:16" x14ac:dyDescent="0.25">
      <c r="H19" s="2"/>
      <c r="J19" t="s">
        <v>14</v>
      </c>
    </row>
    <row r="20" spans="2:16" x14ac:dyDescent="0.25">
      <c r="H20" s="2"/>
      <c r="J20" s="21"/>
      <c r="K20" s="38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Transportation</vt:lpstr>
      <vt:lpstr>Transshipment</vt:lpstr>
      <vt:lpstr>Sheet3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MT</cp:lastModifiedBy>
  <dcterms:created xsi:type="dcterms:W3CDTF">2014-01-26T06:38:06Z</dcterms:created>
  <dcterms:modified xsi:type="dcterms:W3CDTF">2016-09-17T10:39:42Z</dcterms:modified>
</cp:coreProperties>
</file>