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MetropoliaAMK\Excel_Advance\Excel_Advance_MetropoliaAMK\Lectures\lecture 3\"/>
    </mc:Choice>
  </mc:AlternateContent>
  <xr:revisionPtr revIDLastSave="0" documentId="13_ncr:1_{FF572CE1-610A-4515-ABCC-BE9A4AFC83F5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Korrelaatio" sheetId="1" r:id="rId1"/>
  </sheets>
  <definedNames>
    <definedName name="Menot">#REF!</definedName>
    <definedName name="_xlnm.Print_Area" localSheetId="0">Korrelaatio!$A$1:$D$27</definedName>
    <definedName name="Tul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9" i="1"/>
  <c r="E15" i="1"/>
  <c r="E18" i="1"/>
  <c r="E13" i="1"/>
  <c r="E17" i="1"/>
  <c r="E16" i="1"/>
  <c r="E19" i="1"/>
  <c r="E20" i="1"/>
  <c r="E21" i="1"/>
  <c r="E14" i="1"/>
  <c r="E11" i="1"/>
  <c r="E10" i="1"/>
  <c r="E8" i="1"/>
  <c r="E12" i="1"/>
  <c r="B22" i="1"/>
  <c r="D22" i="1"/>
  <c r="F19" i="1"/>
  <c r="F20" i="1"/>
  <c r="C23" i="1"/>
  <c r="D23" i="1"/>
  <c r="S12" i="1"/>
  <c r="S13" i="1"/>
  <c r="S14" i="1"/>
  <c r="S15" i="1"/>
  <c r="S16" i="1"/>
  <c r="S11" i="1"/>
  <c r="N27" i="1"/>
  <c r="J21" i="1" l="1"/>
</calcChain>
</file>

<file path=xl/sharedStrings.xml><?xml version="1.0" encoding="utf-8"?>
<sst xmlns="http://schemas.openxmlformats.org/spreadsheetml/2006/main" count="17" uniqueCount="17">
  <si>
    <r>
      <t>Lämpötila C</t>
    </r>
    <r>
      <rPr>
        <b/>
        <sz val="11"/>
        <color indexed="8"/>
        <rFont val="Calibri"/>
        <family val="2"/>
      </rPr>
      <t>°</t>
    </r>
  </si>
  <si>
    <t>Puikkoja kpl</t>
  </si>
  <si>
    <t>Tötteröitä kpl</t>
  </si>
  <si>
    <t>Myydäänkö jäätelöä enemmän jos ilman lämpötila nousee?</t>
  </si>
  <si>
    <t>Verrannollisuus</t>
  </si>
  <si>
    <t>Päivien määrä</t>
  </si>
  <si>
    <t>Minilämpötila</t>
  </si>
  <si>
    <t>Maksimilämpö</t>
  </si>
  <si>
    <t>Keskilämpö</t>
  </si>
  <si>
    <t>Kumman korrelaatiokerroin on korkeampi, puikkojen vai tötteröiden?</t>
  </si>
  <si>
    <t>Korrelaation laskeminen</t>
  </si>
  <si>
    <t>Turku</t>
  </si>
  <si>
    <t>Kaarina</t>
  </si>
  <si>
    <t>Salo</t>
  </si>
  <si>
    <t>päivämäärä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</si>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</sst>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00FF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1" xfId="0" applyBorder="1"/>
    <xf numFmtId="14" fontId="5" fillId="0" borderId="0" xfId="0" applyNumberFormat="1" applyFont="1"/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/yyyy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Korrelaatio!$C$5</c:f>
              <c:strCache>
                <c:ptCount val="1"/>
                <c:pt idx="0">
                  <c:v>Puikkoja kpl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Korrelaatio!$B$6:$B$21</c:f>
              <c:numCache>
                <c:formatCode>General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</c:numCache>
            </c:numRef>
          </c:xVal>
          <c:yVal>
            <c:numRef>
              <c:f>Korrelaatio!$C$6:$C$21</c:f>
              <c:numCache>
                <c:formatCode>General</c:formatCode>
                <c:ptCount val="16"/>
                <c:pt idx="0">
                  <c:v>39</c:v>
                </c:pt>
                <c:pt idx="1">
                  <c:v>44</c:v>
                </c:pt>
                <c:pt idx="2">
                  <c:v>47</c:v>
                </c:pt>
                <c:pt idx="3">
                  <c:v>46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49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77</c:v>
                </c:pt>
                <c:pt idx="13">
                  <c:v>89</c:v>
                </c:pt>
                <c:pt idx="14">
                  <c:v>101</c:v>
                </c:pt>
                <c:pt idx="1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7-40DE-96C9-9A0622112ADB}"/>
            </c:ext>
          </c:extLst>
        </c:ser>
        <c:ser>
          <c:idx val="1"/>
          <c:order val="1"/>
          <c:tx>
            <c:strRef>
              <c:f>Korrelaatio!$D$5</c:f>
              <c:strCache>
                <c:ptCount val="1"/>
                <c:pt idx="0">
                  <c:v>Tötteröitä kpl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Korrelaatio!$B$6:$B$21</c:f>
              <c:numCache>
                <c:formatCode>General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</c:numCache>
            </c:numRef>
          </c:xVal>
          <c:yVal>
            <c:numRef>
              <c:f>Korrelaatio!$D$6:$D$21</c:f>
              <c:numCache>
                <c:formatCode>General</c:formatCode>
                <c:ptCount val="16"/>
                <c:pt idx="0">
                  <c:v>39</c:v>
                </c:pt>
                <c:pt idx="1">
                  <c:v>44</c:v>
                </c:pt>
                <c:pt idx="2">
                  <c:v>47</c:v>
                </c:pt>
                <c:pt idx="3">
                  <c:v>46</c:v>
                </c:pt>
                <c:pt idx="4">
                  <c:v>49</c:v>
                </c:pt>
                <c:pt idx="5">
                  <c:v>52</c:v>
                </c:pt>
                <c:pt idx="6">
                  <c:v>35</c:v>
                </c:pt>
                <c:pt idx="7">
                  <c:v>55</c:v>
                </c:pt>
                <c:pt idx="8">
                  <c:v>49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77</c:v>
                </c:pt>
                <c:pt idx="13">
                  <c:v>89</c:v>
                </c:pt>
                <c:pt idx="14">
                  <c:v>101</c:v>
                </c:pt>
                <c:pt idx="1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7-40DE-96C9-9A062211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51983"/>
        <c:axId val="731349103"/>
      </c:scatterChart>
      <c:valAx>
        <c:axId val="7313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49103"/>
        <c:crosses val="autoZero"/>
        <c:crossBetween val="midCat"/>
      </c:valAx>
      <c:valAx>
        <c:axId val="7313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090BA7C-272E-4A8A-A65B-CC37C13A5082}" type="doc">
      <dgm:prSet loTypeId="urn:microsoft.com/office/officeart/2005/8/layout/hierarchy2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6BC34F5-BF14-4CC0-A0F1-176B19A9D5EC}">
      <dgm:prSet phldrT="[Text]" phldr="1"/>
      <dgm:spPr/>
      <dgm:t>
        <a:bodyPr/>
        <a:lstStyle/>
        <a:p>
          <a:endParaRPr lang="en-US"/>
        </a:p>
      </dgm:t>
    </dgm:pt>
    <dgm:pt modelId="{2161631D-952A-46E9-B4B1-C38700162F0F}" type="parTrans" cxnId="{C26740C5-BA9A-481F-9B90-C6C3EBAC2F65}">
      <dgm:prSet/>
      <dgm:spPr/>
      <dgm:t>
        <a:bodyPr/>
        <a:lstStyle/>
        <a:p>
          <a:endParaRPr lang="en-US"/>
        </a:p>
      </dgm:t>
    </dgm:pt>
    <dgm:pt modelId="{4E18360C-DC7E-4C90-90DF-0BC99B6B0AD1}" type="sibTrans" cxnId="{C26740C5-BA9A-481F-9B90-C6C3EBAC2F65}">
      <dgm:prSet/>
      <dgm:spPr/>
      <dgm:t>
        <a:bodyPr/>
        <a:lstStyle/>
        <a:p>
          <a:endParaRPr lang="en-US"/>
        </a:p>
      </dgm:t>
    </dgm:pt>
    <dgm:pt modelId="{4ABEE339-8651-4FC7-82B2-EE55D62ED30C}">
      <dgm:prSet phldrT="[Text]" phldr="1"/>
      <dgm:spPr/>
      <dgm:t>
        <a:bodyPr/>
        <a:lstStyle/>
        <a:p>
          <a:endParaRPr lang="en-US"/>
        </a:p>
      </dgm:t>
    </dgm:pt>
    <dgm:pt modelId="{EE165927-8E2A-4ABC-93A3-C09899700851}" type="parTrans" cxnId="{C73AFC61-FE1E-4B4D-9AE8-6EB95D0E957E}">
      <dgm:prSet/>
      <dgm:spPr/>
      <dgm:t>
        <a:bodyPr/>
        <a:lstStyle/>
        <a:p>
          <a:endParaRPr lang="en-US"/>
        </a:p>
      </dgm:t>
    </dgm:pt>
    <dgm:pt modelId="{65C07C83-E010-4B14-B4AC-9EB79F8977D9}" type="sibTrans" cxnId="{C73AFC61-FE1E-4B4D-9AE8-6EB95D0E957E}">
      <dgm:prSet/>
      <dgm:spPr/>
      <dgm:t>
        <a:bodyPr/>
        <a:lstStyle/>
        <a:p>
          <a:endParaRPr lang="en-US"/>
        </a:p>
      </dgm:t>
    </dgm:pt>
    <dgm:pt modelId="{36FFB932-CFED-46DF-9E7A-17A1D189B79D}">
      <dgm:prSet phldrT="[Text]"/>
      <dgm:spPr/>
      <dgm:t>
        <a:bodyPr/>
        <a:lstStyle/>
        <a:p>
          <a:r>
            <a:rPr lang="en-US"/>
            <a:t>a</a:t>
          </a:r>
        </a:p>
      </dgm:t>
    </dgm:pt>
    <dgm:pt modelId="{360C24FA-F648-405D-97D0-33FD76166B94}" type="parTrans" cxnId="{EEB24705-A984-4259-A072-5D64FEE0E749}">
      <dgm:prSet/>
      <dgm:spPr/>
      <dgm:t>
        <a:bodyPr/>
        <a:lstStyle/>
        <a:p>
          <a:endParaRPr lang="en-US"/>
        </a:p>
      </dgm:t>
    </dgm:pt>
    <dgm:pt modelId="{3EC07799-B6C2-4547-A872-3511EDCB9503}" type="sibTrans" cxnId="{EEB24705-A984-4259-A072-5D64FEE0E749}">
      <dgm:prSet/>
      <dgm:spPr/>
      <dgm:t>
        <a:bodyPr/>
        <a:lstStyle/>
        <a:p>
          <a:endParaRPr lang="en-US"/>
        </a:p>
      </dgm:t>
    </dgm:pt>
    <dgm:pt modelId="{AE649547-EB18-4645-82EF-FD96EC327F09}">
      <dgm:prSet phldrT="[Text]"/>
      <dgm:spPr/>
      <dgm:t>
        <a:bodyPr/>
        <a:lstStyle/>
        <a:p>
          <a:r>
            <a:rPr lang="en-US"/>
            <a:t>a</a:t>
          </a:r>
        </a:p>
      </dgm:t>
    </dgm:pt>
    <dgm:pt modelId="{F801390F-9497-44EF-B8C5-91E090A954E6}" type="parTrans" cxnId="{FF6D5739-7A4B-4B7B-83CE-F33486302FAA}">
      <dgm:prSet/>
      <dgm:spPr/>
      <dgm:t>
        <a:bodyPr/>
        <a:lstStyle/>
        <a:p>
          <a:endParaRPr lang="en-US"/>
        </a:p>
      </dgm:t>
    </dgm:pt>
    <dgm:pt modelId="{876279D0-418A-4573-9CE0-9FDF9FEA5DF1}" type="sibTrans" cxnId="{FF6D5739-7A4B-4B7B-83CE-F33486302FAA}">
      <dgm:prSet/>
      <dgm:spPr/>
      <dgm:t>
        <a:bodyPr/>
        <a:lstStyle/>
        <a:p>
          <a:endParaRPr lang="en-US"/>
        </a:p>
      </dgm:t>
    </dgm:pt>
    <dgm:pt modelId="{CC280F31-554D-403D-9828-7159FD94EA0D}">
      <dgm:prSet phldrT="[Text]"/>
      <dgm:spPr/>
      <dgm:t>
        <a:bodyPr/>
        <a:lstStyle/>
        <a:p>
          <a:r>
            <a:rPr lang="en-US"/>
            <a:t>a</a:t>
          </a:r>
        </a:p>
      </dgm:t>
    </dgm:pt>
    <dgm:pt modelId="{901F6362-5254-4751-B1F7-F03735AEC198}" type="parTrans" cxnId="{95C1E184-8F38-440C-9301-1467AF811D6E}">
      <dgm:prSet/>
      <dgm:spPr/>
      <dgm:t>
        <a:bodyPr/>
        <a:lstStyle/>
        <a:p>
          <a:endParaRPr lang="en-US"/>
        </a:p>
      </dgm:t>
    </dgm:pt>
    <dgm:pt modelId="{2F9483F9-B13A-494A-BF5A-94F5317C6488}" type="sibTrans" cxnId="{95C1E184-8F38-440C-9301-1467AF811D6E}">
      <dgm:prSet/>
      <dgm:spPr/>
      <dgm:t>
        <a:bodyPr/>
        <a:lstStyle/>
        <a:p>
          <a:endParaRPr lang="en-US"/>
        </a:p>
      </dgm:t>
    </dgm:pt>
    <dgm:pt modelId="{2B9A48CB-A710-4BB3-85C6-8D120C12330E}">
      <dgm:prSet phldrT="[Text]"/>
      <dgm:spPr/>
      <dgm:t>
        <a:bodyPr/>
        <a:lstStyle/>
        <a:p>
          <a:r>
            <a:rPr lang="en-US"/>
            <a:t>b</a:t>
          </a:r>
        </a:p>
      </dgm:t>
    </dgm:pt>
    <dgm:pt modelId="{9B57F4E0-47ED-43B9-861E-07CA8A6E47CD}" type="parTrans" cxnId="{C704CAC7-629F-4ADE-A95D-8FA76E8F5F15}">
      <dgm:prSet/>
      <dgm:spPr/>
      <dgm:t>
        <a:bodyPr/>
        <a:lstStyle/>
        <a:p>
          <a:endParaRPr lang="en-US"/>
        </a:p>
      </dgm:t>
    </dgm:pt>
    <dgm:pt modelId="{C9A5C046-63E9-4CE0-A64F-6A07734CF6C0}" type="sibTrans" cxnId="{C704CAC7-629F-4ADE-A95D-8FA76E8F5F15}">
      <dgm:prSet/>
      <dgm:spPr/>
      <dgm:t>
        <a:bodyPr/>
        <a:lstStyle/>
        <a:p>
          <a:endParaRPr lang="en-US"/>
        </a:p>
      </dgm:t>
    </dgm:pt>
    <dgm:pt modelId="{B5FFB722-5D39-46B4-B757-2105C860EE0C}">
      <dgm:prSet phldrT="[Text]"/>
      <dgm:spPr/>
      <dgm:t>
        <a:bodyPr/>
        <a:lstStyle/>
        <a:p>
          <a:r>
            <a:rPr lang="en-US"/>
            <a:t>b</a:t>
          </a:r>
        </a:p>
      </dgm:t>
    </dgm:pt>
    <dgm:pt modelId="{F9D145C2-3ACA-482D-B1A6-2ED2E48DC250}" type="parTrans" cxnId="{A9AED4F8-29D1-436A-ADF8-163D98558E9B}">
      <dgm:prSet/>
      <dgm:spPr/>
      <dgm:t>
        <a:bodyPr/>
        <a:lstStyle/>
        <a:p>
          <a:endParaRPr lang="en-US"/>
        </a:p>
      </dgm:t>
    </dgm:pt>
    <dgm:pt modelId="{F8BDCD30-74A0-4A90-806A-CC3CD88A9CB8}" type="sibTrans" cxnId="{A9AED4F8-29D1-436A-ADF8-163D98558E9B}">
      <dgm:prSet/>
      <dgm:spPr/>
      <dgm:t>
        <a:bodyPr/>
        <a:lstStyle/>
        <a:p>
          <a:endParaRPr lang="en-US"/>
        </a:p>
      </dgm:t>
    </dgm:pt>
    <dgm:pt modelId="{FF1CE1A0-CA70-4D1C-8BE4-47959143899F}">
      <dgm:prSet phldrT="[Text]"/>
      <dgm:spPr/>
      <dgm:t>
        <a:bodyPr/>
        <a:lstStyle/>
        <a:p>
          <a:r>
            <a:rPr lang="en-US"/>
            <a:t>s</a:t>
          </a:r>
        </a:p>
      </dgm:t>
    </dgm:pt>
    <dgm:pt modelId="{42477E40-D3DA-4290-9804-CD87F401A61E}" type="parTrans" cxnId="{2EF5BD4B-909F-4F63-99C6-2BADCE3AE576}">
      <dgm:prSet/>
      <dgm:spPr/>
      <dgm:t>
        <a:bodyPr/>
        <a:lstStyle/>
        <a:p>
          <a:endParaRPr lang="en-US"/>
        </a:p>
      </dgm:t>
    </dgm:pt>
    <dgm:pt modelId="{D7B19FAD-28E2-4F08-9924-E8A3DDE4B987}" type="sibTrans" cxnId="{2EF5BD4B-909F-4F63-99C6-2BADCE3AE576}">
      <dgm:prSet/>
      <dgm:spPr/>
      <dgm:t>
        <a:bodyPr/>
        <a:lstStyle/>
        <a:p>
          <a:endParaRPr lang="en-US"/>
        </a:p>
      </dgm:t>
    </dgm:pt>
    <dgm:pt modelId="{11337DD9-CA98-4B02-92A0-40DD3236608C}">
      <dgm:prSet phldrT="[Text]"/>
      <dgm:spPr/>
      <dgm:t>
        <a:bodyPr/>
        <a:lstStyle/>
        <a:p>
          <a:r>
            <a:rPr lang="en-US"/>
            <a:t>dd</a:t>
          </a:r>
        </a:p>
      </dgm:t>
    </dgm:pt>
    <dgm:pt modelId="{9A072EB0-F07A-4999-9A4B-A6E4556EDF16}" type="parTrans" cxnId="{D77972BD-695B-4975-851C-11DB296E6B60}">
      <dgm:prSet/>
      <dgm:spPr/>
      <dgm:t>
        <a:bodyPr/>
        <a:lstStyle/>
        <a:p>
          <a:endParaRPr lang="en-US"/>
        </a:p>
      </dgm:t>
    </dgm:pt>
    <dgm:pt modelId="{17D9C0C3-81B8-4FFA-8258-BBDED91F2E66}" type="sibTrans" cxnId="{D77972BD-695B-4975-851C-11DB296E6B60}">
      <dgm:prSet/>
      <dgm:spPr/>
      <dgm:t>
        <a:bodyPr/>
        <a:lstStyle/>
        <a:p>
          <a:endParaRPr lang="en-US"/>
        </a:p>
      </dgm:t>
    </dgm:pt>
    <dgm:pt modelId="{A009333E-B6F9-464C-918B-79D6572A58CF}">
      <dgm:prSet phldrT="[Text]"/>
      <dgm:spPr/>
      <dgm:t>
        <a:bodyPr/>
        <a:lstStyle/>
        <a:p>
          <a:r>
            <a:rPr lang="en-US"/>
            <a:t>ee</a:t>
          </a:r>
        </a:p>
      </dgm:t>
    </dgm:pt>
    <dgm:pt modelId="{B42253AC-E92B-4CAA-A43A-58B1F1CC1B65}" type="parTrans" cxnId="{40D4486F-B8D0-474C-817C-175B7C8976EA}">
      <dgm:prSet/>
      <dgm:spPr/>
      <dgm:t>
        <a:bodyPr/>
        <a:lstStyle/>
        <a:p>
          <a:endParaRPr lang="en-US"/>
        </a:p>
      </dgm:t>
    </dgm:pt>
    <dgm:pt modelId="{46F4CA8D-7DEA-4591-92F3-3AE5334CC163}" type="sibTrans" cxnId="{40D4486F-B8D0-474C-817C-175B7C8976EA}">
      <dgm:prSet/>
      <dgm:spPr/>
      <dgm:t>
        <a:bodyPr/>
        <a:lstStyle/>
        <a:p>
          <a:endParaRPr lang="en-US"/>
        </a:p>
      </dgm:t>
    </dgm:pt>
    <dgm:pt modelId="{73E30049-1969-432A-9727-B13A460DBEBE}" type="pres">
      <dgm:prSet presAssocID="{7090BA7C-272E-4A8A-A65B-CC37C13A5082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4E1783B4-FC20-41C4-B88D-26756937A221}" type="pres">
      <dgm:prSet presAssocID="{56BC34F5-BF14-4CC0-A0F1-176B19A9D5EC}" presName="root1" presStyleCnt="0"/>
      <dgm:spPr/>
    </dgm:pt>
    <dgm:pt modelId="{98338E1A-01A1-4EDB-A164-283964B5C7C8}" type="pres">
      <dgm:prSet presAssocID="{56BC34F5-BF14-4CC0-A0F1-176B19A9D5EC}" presName="LevelOneTextNode" presStyleLbl="node0" presStyleIdx="0" presStyleCnt="1">
        <dgm:presLayoutVars>
          <dgm:chPref val="3"/>
        </dgm:presLayoutVars>
      </dgm:prSet>
      <dgm:spPr/>
    </dgm:pt>
    <dgm:pt modelId="{DB2D26BA-4E37-4167-BC69-ED19185F33CB}" type="pres">
      <dgm:prSet presAssocID="{56BC34F5-BF14-4CC0-A0F1-176B19A9D5EC}" presName="level2hierChild" presStyleCnt="0"/>
      <dgm:spPr/>
    </dgm:pt>
    <dgm:pt modelId="{BDB3FF71-4D5E-4F09-ADC4-88CA6A72D6C8}" type="pres">
      <dgm:prSet presAssocID="{EE165927-8E2A-4ABC-93A3-C09899700851}" presName="conn2-1" presStyleLbl="parChTrans1D2" presStyleIdx="0" presStyleCnt="2"/>
      <dgm:spPr/>
    </dgm:pt>
    <dgm:pt modelId="{1B50590D-9465-4225-83A0-14CB61496A38}" type="pres">
      <dgm:prSet presAssocID="{EE165927-8E2A-4ABC-93A3-C09899700851}" presName="connTx" presStyleLbl="parChTrans1D2" presStyleIdx="0" presStyleCnt="2"/>
      <dgm:spPr/>
    </dgm:pt>
    <dgm:pt modelId="{78EE1959-F9EC-4B7D-9F02-48B8B8142548}" type="pres">
      <dgm:prSet presAssocID="{4ABEE339-8651-4FC7-82B2-EE55D62ED30C}" presName="root2" presStyleCnt="0"/>
      <dgm:spPr/>
    </dgm:pt>
    <dgm:pt modelId="{B75E57F0-095F-450E-AB80-F6FEED163429}" type="pres">
      <dgm:prSet presAssocID="{4ABEE339-8651-4FC7-82B2-EE55D62ED30C}" presName="LevelTwoTextNode" presStyleLbl="node2" presStyleIdx="0" presStyleCnt="2">
        <dgm:presLayoutVars>
          <dgm:chPref val="3"/>
        </dgm:presLayoutVars>
      </dgm:prSet>
      <dgm:spPr/>
    </dgm:pt>
    <dgm:pt modelId="{3EADD636-48C8-4B4C-9634-C66708357141}" type="pres">
      <dgm:prSet presAssocID="{4ABEE339-8651-4FC7-82B2-EE55D62ED30C}" presName="level3hierChild" presStyleCnt="0"/>
      <dgm:spPr/>
    </dgm:pt>
    <dgm:pt modelId="{D188A952-6CC8-4C2E-973D-60E4EE2E2652}" type="pres">
      <dgm:prSet presAssocID="{360C24FA-F648-405D-97D0-33FD76166B94}" presName="conn2-1" presStyleLbl="parChTrans1D3" presStyleIdx="0" presStyleCnt="3"/>
      <dgm:spPr/>
    </dgm:pt>
    <dgm:pt modelId="{875A7389-1662-463B-ACCA-1564C130FF9E}" type="pres">
      <dgm:prSet presAssocID="{360C24FA-F648-405D-97D0-33FD76166B94}" presName="connTx" presStyleLbl="parChTrans1D3" presStyleIdx="0" presStyleCnt="3"/>
      <dgm:spPr/>
    </dgm:pt>
    <dgm:pt modelId="{4FBC7694-435B-4C91-B24A-5BA0C5BC922B}" type="pres">
      <dgm:prSet presAssocID="{36FFB932-CFED-46DF-9E7A-17A1D189B79D}" presName="root2" presStyleCnt="0"/>
      <dgm:spPr/>
    </dgm:pt>
    <dgm:pt modelId="{638608D4-7920-47B4-8DEB-51E08EDFBA31}" type="pres">
      <dgm:prSet presAssocID="{36FFB932-CFED-46DF-9E7A-17A1D189B79D}" presName="LevelTwoTextNode" presStyleLbl="node3" presStyleIdx="0" presStyleCnt="3">
        <dgm:presLayoutVars>
          <dgm:chPref val="3"/>
        </dgm:presLayoutVars>
      </dgm:prSet>
      <dgm:spPr/>
    </dgm:pt>
    <dgm:pt modelId="{E974BFED-8186-4A97-8F0B-4E5169BA944D}" type="pres">
      <dgm:prSet presAssocID="{36FFB932-CFED-46DF-9E7A-17A1D189B79D}" presName="level3hierChild" presStyleCnt="0"/>
      <dgm:spPr/>
    </dgm:pt>
    <dgm:pt modelId="{B4B0D0B4-BC02-4201-B76D-4B4F7DFAEAA6}" type="pres">
      <dgm:prSet presAssocID="{F9D145C2-3ACA-482D-B1A6-2ED2E48DC250}" presName="conn2-1" presStyleLbl="parChTrans1D4" presStyleIdx="0" presStyleCnt="4"/>
      <dgm:spPr/>
    </dgm:pt>
    <dgm:pt modelId="{61934AEF-C6C4-4831-804B-442B1502B1BF}" type="pres">
      <dgm:prSet presAssocID="{F9D145C2-3ACA-482D-B1A6-2ED2E48DC250}" presName="connTx" presStyleLbl="parChTrans1D4" presStyleIdx="0" presStyleCnt="4"/>
      <dgm:spPr/>
    </dgm:pt>
    <dgm:pt modelId="{9F6BD1AF-9C74-47A8-817F-D55EA53DB185}" type="pres">
      <dgm:prSet presAssocID="{B5FFB722-5D39-46B4-B757-2105C860EE0C}" presName="root2" presStyleCnt="0"/>
      <dgm:spPr/>
    </dgm:pt>
    <dgm:pt modelId="{AF8FD2D7-8945-4472-AC7A-CFC977D99C59}" type="pres">
      <dgm:prSet presAssocID="{B5FFB722-5D39-46B4-B757-2105C860EE0C}" presName="LevelTwoTextNode" presStyleLbl="node4" presStyleIdx="0" presStyleCnt="4">
        <dgm:presLayoutVars>
          <dgm:chPref val="3"/>
        </dgm:presLayoutVars>
      </dgm:prSet>
      <dgm:spPr/>
    </dgm:pt>
    <dgm:pt modelId="{E3C7F4A6-3269-434C-9387-D11D21649251}" type="pres">
      <dgm:prSet presAssocID="{B5FFB722-5D39-46B4-B757-2105C860EE0C}" presName="level3hierChild" presStyleCnt="0"/>
      <dgm:spPr/>
    </dgm:pt>
    <dgm:pt modelId="{720764E8-F868-4512-B18D-B13119ADC79A}" type="pres">
      <dgm:prSet presAssocID="{42477E40-D3DA-4290-9804-CD87F401A61E}" presName="conn2-1" presStyleLbl="parChTrans1D4" presStyleIdx="1" presStyleCnt="4"/>
      <dgm:spPr/>
    </dgm:pt>
    <dgm:pt modelId="{FEAE47B6-2F5E-4A15-9674-D1AB68486A24}" type="pres">
      <dgm:prSet presAssocID="{42477E40-D3DA-4290-9804-CD87F401A61E}" presName="connTx" presStyleLbl="parChTrans1D4" presStyleIdx="1" presStyleCnt="4"/>
      <dgm:spPr/>
    </dgm:pt>
    <dgm:pt modelId="{18A05CA1-7BDF-43DA-BEEC-C13C20CB0E87}" type="pres">
      <dgm:prSet presAssocID="{FF1CE1A0-CA70-4D1C-8BE4-47959143899F}" presName="root2" presStyleCnt="0"/>
      <dgm:spPr/>
    </dgm:pt>
    <dgm:pt modelId="{9CDCE090-CD9E-4F56-939C-9E9EEFC32024}" type="pres">
      <dgm:prSet presAssocID="{FF1CE1A0-CA70-4D1C-8BE4-47959143899F}" presName="LevelTwoTextNode" presStyleLbl="node4" presStyleIdx="1" presStyleCnt="4">
        <dgm:presLayoutVars>
          <dgm:chPref val="3"/>
        </dgm:presLayoutVars>
      </dgm:prSet>
      <dgm:spPr/>
    </dgm:pt>
    <dgm:pt modelId="{8D6C731A-EE5B-429D-9FAF-4B93597E6901}" type="pres">
      <dgm:prSet presAssocID="{FF1CE1A0-CA70-4D1C-8BE4-47959143899F}" presName="level3hierChild" presStyleCnt="0"/>
      <dgm:spPr/>
    </dgm:pt>
    <dgm:pt modelId="{57CFB03D-4259-4B0E-8713-FDC081C5DDA5}" type="pres">
      <dgm:prSet presAssocID="{9A072EB0-F07A-4999-9A4B-A6E4556EDF16}" presName="conn2-1" presStyleLbl="parChTrans1D4" presStyleIdx="2" presStyleCnt="4"/>
      <dgm:spPr/>
    </dgm:pt>
    <dgm:pt modelId="{62FB1358-F47E-4CA8-8596-F30C5C1D0E90}" type="pres">
      <dgm:prSet presAssocID="{9A072EB0-F07A-4999-9A4B-A6E4556EDF16}" presName="connTx" presStyleLbl="parChTrans1D4" presStyleIdx="2" presStyleCnt="4"/>
      <dgm:spPr/>
    </dgm:pt>
    <dgm:pt modelId="{D9CAAD0B-4EDE-418F-9F1A-CE4F24BC44D3}" type="pres">
      <dgm:prSet presAssocID="{11337DD9-CA98-4B02-92A0-40DD3236608C}" presName="root2" presStyleCnt="0"/>
      <dgm:spPr/>
    </dgm:pt>
    <dgm:pt modelId="{B36831BD-F9BA-4601-8577-D3632EA610E2}" type="pres">
      <dgm:prSet presAssocID="{11337DD9-CA98-4B02-92A0-40DD3236608C}" presName="LevelTwoTextNode" presStyleLbl="node4" presStyleIdx="2" presStyleCnt="4">
        <dgm:presLayoutVars>
          <dgm:chPref val="3"/>
        </dgm:presLayoutVars>
      </dgm:prSet>
      <dgm:spPr/>
    </dgm:pt>
    <dgm:pt modelId="{5B356410-61EE-4D19-B8C7-018CA768D6CC}" type="pres">
      <dgm:prSet presAssocID="{11337DD9-CA98-4B02-92A0-40DD3236608C}" presName="level3hierChild" presStyleCnt="0"/>
      <dgm:spPr/>
    </dgm:pt>
    <dgm:pt modelId="{E7E09C84-0644-487D-8435-0F619ED5202F}" type="pres">
      <dgm:prSet presAssocID="{B42253AC-E92B-4CAA-A43A-58B1F1CC1B65}" presName="conn2-1" presStyleLbl="parChTrans1D4" presStyleIdx="3" presStyleCnt="4"/>
      <dgm:spPr/>
    </dgm:pt>
    <dgm:pt modelId="{25040DD8-B8EB-41B1-A60F-C57CA72D4B55}" type="pres">
      <dgm:prSet presAssocID="{B42253AC-E92B-4CAA-A43A-58B1F1CC1B65}" presName="connTx" presStyleLbl="parChTrans1D4" presStyleIdx="3" presStyleCnt="4"/>
      <dgm:spPr/>
    </dgm:pt>
    <dgm:pt modelId="{CBE584F9-0745-4EAA-B90E-7B909C8B9744}" type="pres">
      <dgm:prSet presAssocID="{A009333E-B6F9-464C-918B-79D6572A58CF}" presName="root2" presStyleCnt="0"/>
      <dgm:spPr/>
    </dgm:pt>
    <dgm:pt modelId="{1AD18A38-2B65-4A3B-9C3B-ED7A516BB2A1}" type="pres">
      <dgm:prSet presAssocID="{A009333E-B6F9-464C-918B-79D6572A58CF}" presName="LevelTwoTextNode" presStyleLbl="node4" presStyleIdx="3" presStyleCnt="4">
        <dgm:presLayoutVars>
          <dgm:chPref val="3"/>
        </dgm:presLayoutVars>
      </dgm:prSet>
      <dgm:spPr/>
    </dgm:pt>
    <dgm:pt modelId="{97B37038-A917-4884-8965-846D0C18765B}" type="pres">
      <dgm:prSet presAssocID="{A009333E-B6F9-464C-918B-79D6572A58CF}" presName="level3hierChild" presStyleCnt="0"/>
      <dgm:spPr/>
    </dgm:pt>
    <dgm:pt modelId="{4135E340-DFA8-45AE-A51C-2BEE5A8C917C}" type="pres">
      <dgm:prSet presAssocID="{F801390F-9497-44EF-B8C5-91E090A954E6}" presName="conn2-1" presStyleLbl="parChTrans1D3" presStyleIdx="1" presStyleCnt="3"/>
      <dgm:spPr/>
    </dgm:pt>
    <dgm:pt modelId="{8AB8F4F6-CDBB-4009-8188-1607BBBFF432}" type="pres">
      <dgm:prSet presAssocID="{F801390F-9497-44EF-B8C5-91E090A954E6}" presName="connTx" presStyleLbl="parChTrans1D3" presStyleIdx="1" presStyleCnt="3"/>
      <dgm:spPr/>
    </dgm:pt>
    <dgm:pt modelId="{8B738EF4-DDB3-45ED-95FD-0FE9B923F065}" type="pres">
      <dgm:prSet presAssocID="{AE649547-EB18-4645-82EF-FD96EC327F09}" presName="root2" presStyleCnt="0"/>
      <dgm:spPr/>
    </dgm:pt>
    <dgm:pt modelId="{CD861F10-E7B9-49BA-98A4-C7371DC3E441}" type="pres">
      <dgm:prSet presAssocID="{AE649547-EB18-4645-82EF-FD96EC327F09}" presName="LevelTwoTextNode" presStyleLbl="node3" presStyleIdx="1" presStyleCnt="3">
        <dgm:presLayoutVars>
          <dgm:chPref val="3"/>
        </dgm:presLayoutVars>
      </dgm:prSet>
      <dgm:spPr/>
    </dgm:pt>
    <dgm:pt modelId="{ABC3674F-8223-4B53-AB7D-3928C22297A2}" type="pres">
      <dgm:prSet presAssocID="{AE649547-EB18-4645-82EF-FD96EC327F09}" presName="level3hierChild" presStyleCnt="0"/>
      <dgm:spPr/>
    </dgm:pt>
    <dgm:pt modelId="{A441F642-DE93-498D-A6AD-3929D5C9C71F}" type="pres">
      <dgm:prSet presAssocID="{901F6362-5254-4751-B1F7-F03735AEC198}" presName="conn2-1" presStyleLbl="parChTrans1D2" presStyleIdx="1" presStyleCnt="2"/>
      <dgm:spPr/>
    </dgm:pt>
    <dgm:pt modelId="{D73C796B-3ECF-4718-9BF5-EA44C8035075}" type="pres">
      <dgm:prSet presAssocID="{901F6362-5254-4751-B1F7-F03735AEC198}" presName="connTx" presStyleLbl="parChTrans1D2" presStyleIdx="1" presStyleCnt="2"/>
      <dgm:spPr/>
    </dgm:pt>
    <dgm:pt modelId="{F3835FEA-85E9-4995-94A7-164CC99027FB}" type="pres">
      <dgm:prSet presAssocID="{CC280F31-554D-403D-9828-7159FD94EA0D}" presName="root2" presStyleCnt="0"/>
      <dgm:spPr/>
    </dgm:pt>
    <dgm:pt modelId="{B91CE70C-68D1-475E-A1A6-0FC8537249BB}" type="pres">
      <dgm:prSet presAssocID="{CC280F31-554D-403D-9828-7159FD94EA0D}" presName="LevelTwoTextNode" presStyleLbl="node2" presStyleIdx="1" presStyleCnt="2">
        <dgm:presLayoutVars>
          <dgm:chPref val="3"/>
        </dgm:presLayoutVars>
      </dgm:prSet>
      <dgm:spPr/>
    </dgm:pt>
    <dgm:pt modelId="{330C572C-98B6-4025-8294-128AB7B04313}" type="pres">
      <dgm:prSet presAssocID="{CC280F31-554D-403D-9828-7159FD94EA0D}" presName="level3hierChild" presStyleCnt="0"/>
      <dgm:spPr/>
    </dgm:pt>
    <dgm:pt modelId="{1EABAF73-EA15-4ADB-9A59-34FBCA2E3E7B}" type="pres">
      <dgm:prSet presAssocID="{9B57F4E0-47ED-43B9-861E-07CA8A6E47CD}" presName="conn2-1" presStyleLbl="parChTrans1D3" presStyleIdx="2" presStyleCnt="3"/>
      <dgm:spPr/>
    </dgm:pt>
    <dgm:pt modelId="{F380AE19-DD60-4B07-ACE4-DB1567ACEAE0}" type="pres">
      <dgm:prSet presAssocID="{9B57F4E0-47ED-43B9-861E-07CA8A6E47CD}" presName="connTx" presStyleLbl="parChTrans1D3" presStyleIdx="2" presStyleCnt="3"/>
      <dgm:spPr/>
    </dgm:pt>
    <dgm:pt modelId="{761BE18B-C9DB-4D54-B964-D24F23F4DF44}" type="pres">
      <dgm:prSet presAssocID="{2B9A48CB-A710-4BB3-85C6-8D120C12330E}" presName="root2" presStyleCnt="0"/>
      <dgm:spPr/>
    </dgm:pt>
    <dgm:pt modelId="{B0324A67-BA71-4D78-AF1D-8EDC6C304BE2}" type="pres">
      <dgm:prSet presAssocID="{2B9A48CB-A710-4BB3-85C6-8D120C12330E}" presName="LevelTwoTextNode" presStyleLbl="node3" presStyleIdx="2" presStyleCnt="3">
        <dgm:presLayoutVars>
          <dgm:chPref val="3"/>
        </dgm:presLayoutVars>
      </dgm:prSet>
      <dgm:spPr/>
    </dgm:pt>
    <dgm:pt modelId="{FC50947F-654D-4F70-A20E-555605865544}" type="pres">
      <dgm:prSet presAssocID="{2B9A48CB-A710-4BB3-85C6-8D120C12330E}" presName="level3hierChild" presStyleCnt="0"/>
      <dgm:spPr/>
    </dgm:pt>
  </dgm:ptLst>
  <dgm:cxnLst>
    <dgm:cxn modelId="{EEB24705-A984-4259-A072-5D64FEE0E749}" srcId="{4ABEE339-8651-4FC7-82B2-EE55D62ED30C}" destId="{36FFB932-CFED-46DF-9E7A-17A1D189B79D}" srcOrd="0" destOrd="0" parTransId="{360C24FA-F648-405D-97D0-33FD76166B94}" sibTransId="{3EC07799-B6C2-4547-A872-3511EDCB9503}"/>
    <dgm:cxn modelId="{A845DE05-9680-4A3F-A950-D45AB73217BF}" type="presOf" srcId="{2B9A48CB-A710-4BB3-85C6-8D120C12330E}" destId="{B0324A67-BA71-4D78-AF1D-8EDC6C304BE2}" srcOrd="0" destOrd="0" presId="urn:microsoft.com/office/officeart/2005/8/layout/hierarchy2"/>
    <dgm:cxn modelId="{CCB5BD0A-D541-4942-8904-F2F34A8AAEEA}" type="presOf" srcId="{A009333E-B6F9-464C-918B-79D6572A58CF}" destId="{1AD18A38-2B65-4A3B-9C3B-ED7A516BB2A1}" srcOrd="0" destOrd="0" presId="urn:microsoft.com/office/officeart/2005/8/layout/hierarchy2"/>
    <dgm:cxn modelId="{F7E5A90B-7AC1-4B12-94C2-B82B90D5D181}" type="presOf" srcId="{F9D145C2-3ACA-482D-B1A6-2ED2E48DC250}" destId="{B4B0D0B4-BC02-4201-B76D-4B4F7DFAEAA6}" srcOrd="0" destOrd="0" presId="urn:microsoft.com/office/officeart/2005/8/layout/hierarchy2"/>
    <dgm:cxn modelId="{C3F42812-FC35-4FDF-80FC-8932AEC16E5D}" type="presOf" srcId="{F801390F-9497-44EF-B8C5-91E090A954E6}" destId="{8AB8F4F6-CDBB-4009-8188-1607BBBFF432}" srcOrd="1" destOrd="0" presId="urn:microsoft.com/office/officeart/2005/8/layout/hierarchy2"/>
    <dgm:cxn modelId="{39533816-17E8-43CF-ACE3-0A487B5BC2D2}" type="presOf" srcId="{B42253AC-E92B-4CAA-A43A-58B1F1CC1B65}" destId="{25040DD8-B8EB-41B1-A60F-C57CA72D4B55}" srcOrd="1" destOrd="0" presId="urn:microsoft.com/office/officeart/2005/8/layout/hierarchy2"/>
    <dgm:cxn modelId="{CA553920-5E0B-491B-9F90-9B94F1E9ADAF}" type="presOf" srcId="{B5FFB722-5D39-46B4-B757-2105C860EE0C}" destId="{AF8FD2D7-8945-4472-AC7A-CFC977D99C59}" srcOrd="0" destOrd="0" presId="urn:microsoft.com/office/officeart/2005/8/layout/hierarchy2"/>
    <dgm:cxn modelId="{31CA6128-244F-4F72-B360-C807C1BDC793}" type="presOf" srcId="{360C24FA-F648-405D-97D0-33FD76166B94}" destId="{D188A952-6CC8-4C2E-973D-60E4EE2E2652}" srcOrd="0" destOrd="0" presId="urn:microsoft.com/office/officeart/2005/8/layout/hierarchy2"/>
    <dgm:cxn modelId="{58F1FF28-EED2-4CE8-A75B-C414CF5CC780}" type="presOf" srcId="{CC280F31-554D-403D-9828-7159FD94EA0D}" destId="{B91CE70C-68D1-475E-A1A6-0FC8537249BB}" srcOrd="0" destOrd="0" presId="urn:microsoft.com/office/officeart/2005/8/layout/hierarchy2"/>
    <dgm:cxn modelId="{9500632D-77D2-40D3-8B0E-4FE108D361C2}" type="presOf" srcId="{EE165927-8E2A-4ABC-93A3-C09899700851}" destId="{1B50590D-9465-4225-83A0-14CB61496A38}" srcOrd="1" destOrd="0" presId="urn:microsoft.com/office/officeart/2005/8/layout/hierarchy2"/>
    <dgm:cxn modelId="{FF6D5739-7A4B-4B7B-83CE-F33486302FAA}" srcId="{4ABEE339-8651-4FC7-82B2-EE55D62ED30C}" destId="{AE649547-EB18-4645-82EF-FD96EC327F09}" srcOrd="1" destOrd="0" parTransId="{F801390F-9497-44EF-B8C5-91E090A954E6}" sibTransId="{876279D0-418A-4573-9CE0-9FDF9FEA5DF1}"/>
    <dgm:cxn modelId="{45A9B93A-11B1-42A8-8D11-491C322F06BE}" type="presOf" srcId="{EE165927-8E2A-4ABC-93A3-C09899700851}" destId="{BDB3FF71-4D5E-4F09-ADC4-88CA6A72D6C8}" srcOrd="0" destOrd="0" presId="urn:microsoft.com/office/officeart/2005/8/layout/hierarchy2"/>
    <dgm:cxn modelId="{86150E3F-08F7-49D9-9059-FF493BA10CB9}" type="presOf" srcId="{AE649547-EB18-4645-82EF-FD96EC327F09}" destId="{CD861F10-E7B9-49BA-98A4-C7371DC3E441}" srcOrd="0" destOrd="0" presId="urn:microsoft.com/office/officeart/2005/8/layout/hierarchy2"/>
    <dgm:cxn modelId="{C73AFC61-FE1E-4B4D-9AE8-6EB95D0E957E}" srcId="{56BC34F5-BF14-4CC0-A0F1-176B19A9D5EC}" destId="{4ABEE339-8651-4FC7-82B2-EE55D62ED30C}" srcOrd="0" destOrd="0" parTransId="{EE165927-8E2A-4ABC-93A3-C09899700851}" sibTransId="{65C07C83-E010-4B14-B4AC-9EB79F8977D9}"/>
    <dgm:cxn modelId="{03255B48-A6D7-4251-8201-26418B6AD9E4}" type="presOf" srcId="{FF1CE1A0-CA70-4D1C-8BE4-47959143899F}" destId="{9CDCE090-CD9E-4F56-939C-9E9EEFC32024}" srcOrd="0" destOrd="0" presId="urn:microsoft.com/office/officeart/2005/8/layout/hierarchy2"/>
    <dgm:cxn modelId="{2EF5BD4B-909F-4F63-99C6-2BADCE3AE576}" srcId="{36FFB932-CFED-46DF-9E7A-17A1D189B79D}" destId="{FF1CE1A0-CA70-4D1C-8BE4-47959143899F}" srcOrd="1" destOrd="0" parTransId="{42477E40-D3DA-4290-9804-CD87F401A61E}" sibTransId="{D7B19FAD-28E2-4F08-9924-E8A3DDE4B987}"/>
    <dgm:cxn modelId="{40D4486F-B8D0-474C-817C-175B7C8976EA}" srcId="{FF1CE1A0-CA70-4D1C-8BE4-47959143899F}" destId="{A009333E-B6F9-464C-918B-79D6572A58CF}" srcOrd="1" destOrd="0" parTransId="{B42253AC-E92B-4CAA-A43A-58B1F1CC1B65}" sibTransId="{46F4CA8D-7DEA-4591-92F3-3AE5334CC163}"/>
    <dgm:cxn modelId="{BB766A79-C7B8-49E6-BD32-B8E1C4734583}" type="presOf" srcId="{56BC34F5-BF14-4CC0-A0F1-176B19A9D5EC}" destId="{98338E1A-01A1-4EDB-A164-283964B5C7C8}" srcOrd="0" destOrd="0" presId="urn:microsoft.com/office/officeart/2005/8/layout/hierarchy2"/>
    <dgm:cxn modelId="{D7517D82-BBCE-4B22-91DF-C59027AD0E9B}" type="presOf" srcId="{36FFB932-CFED-46DF-9E7A-17A1D189B79D}" destId="{638608D4-7920-47B4-8DEB-51E08EDFBA31}" srcOrd="0" destOrd="0" presId="urn:microsoft.com/office/officeart/2005/8/layout/hierarchy2"/>
    <dgm:cxn modelId="{95C1E184-8F38-440C-9301-1467AF811D6E}" srcId="{56BC34F5-BF14-4CC0-A0F1-176B19A9D5EC}" destId="{CC280F31-554D-403D-9828-7159FD94EA0D}" srcOrd="1" destOrd="0" parTransId="{901F6362-5254-4751-B1F7-F03735AEC198}" sibTransId="{2F9483F9-B13A-494A-BF5A-94F5317C6488}"/>
    <dgm:cxn modelId="{6427C185-1273-4314-A167-43F0333E5345}" type="presOf" srcId="{9B57F4E0-47ED-43B9-861E-07CA8A6E47CD}" destId="{F380AE19-DD60-4B07-ACE4-DB1567ACEAE0}" srcOrd="1" destOrd="0" presId="urn:microsoft.com/office/officeart/2005/8/layout/hierarchy2"/>
    <dgm:cxn modelId="{87A6678F-7D36-4BD8-8CE0-872CDF83111C}" type="presOf" srcId="{901F6362-5254-4751-B1F7-F03735AEC198}" destId="{A441F642-DE93-498D-A6AD-3929D5C9C71F}" srcOrd="0" destOrd="0" presId="urn:microsoft.com/office/officeart/2005/8/layout/hierarchy2"/>
    <dgm:cxn modelId="{EEEF2E96-947B-4CE2-A6A0-E33648116C9D}" type="presOf" srcId="{901F6362-5254-4751-B1F7-F03735AEC198}" destId="{D73C796B-3ECF-4718-9BF5-EA44C8035075}" srcOrd="1" destOrd="0" presId="urn:microsoft.com/office/officeart/2005/8/layout/hierarchy2"/>
    <dgm:cxn modelId="{9605DE9B-FA9C-440F-9CEF-6431D5DC25BF}" type="presOf" srcId="{7090BA7C-272E-4A8A-A65B-CC37C13A5082}" destId="{73E30049-1969-432A-9727-B13A460DBEBE}" srcOrd="0" destOrd="0" presId="urn:microsoft.com/office/officeart/2005/8/layout/hierarchy2"/>
    <dgm:cxn modelId="{A3CCC59C-7A51-46B1-B55F-BC5A3156595A}" type="presOf" srcId="{11337DD9-CA98-4B02-92A0-40DD3236608C}" destId="{B36831BD-F9BA-4601-8577-D3632EA610E2}" srcOrd="0" destOrd="0" presId="urn:microsoft.com/office/officeart/2005/8/layout/hierarchy2"/>
    <dgm:cxn modelId="{CA885B9F-7B54-4FBE-B73E-F94BCE1F570E}" type="presOf" srcId="{360C24FA-F648-405D-97D0-33FD76166B94}" destId="{875A7389-1662-463B-ACCA-1564C130FF9E}" srcOrd="1" destOrd="0" presId="urn:microsoft.com/office/officeart/2005/8/layout/hierarchy2"/>
    <dgm:cxn modelId="{335BC0A2-308D-4098-96F2-FA9C94265BFA}" type="presOf" srcId="{F801390F-9497-44EF-B8C5-91E090A954E6}" destId="{4135E340-DFA8-45AE-A51C-2BEE5A8C917C}" srcOrd="0" destOrd="0" presId="urn:microsoft.com/office/officeart/2005/8/layout/hierarchy2"/>
    <dgm:cxn modelId="{AB32AFB0-36C2-4906-9DB1-99061811D5F0}" type="presOf" srcId="{4ABEE339-8651-4FC7-82B2-EE55D62ED30C}" destId="{B75E57F0-095F-450E-AB80-F6FEED163429}" srcOrd="0" destOrd="0" presId="urn:microsoft.com/office/officeart/2005/8/layout/hierarchy2"/>
    <dgm:cxn modelId="{A4C0E8B3-425E-4606-9812-37A80F253DC8}" type="presOf" srcId="{9B57F4E0-47ED-43B9-861E-07CA8A6E47CD}" destId="{1EABAF73-EA15-4ADB-9A59-34FBCA2E3E7B}" srcOrd="0" destOrd="0" presId="urn:microsoft.com/office/officeart/2005/8/layout/hierarchy2"/>
    <dgm:cxn modelId="{D77972BD-695B-4975-851C-11DB296E6B60}" srcId="{FF1CE1A0-CA70-4D1C-8BE4-47959143899F}" destId="{11337DD9-CA98-4B02-92A0-40DD3236608C}" srcOrd="0" destOrd="0" parTransId="{9A072EB0-F07A-4999-9A4B-A6E4556EDF16}" sibTransId="{17D9C0C3-81B8-4FFA-8258-BBDED91F2E66}"/>
    <dgm:cxn modelId="{E48497C0-43DA-4C3A-8D02-693729A508FD}" type="presOf" srcId="{9A072EB0-F07A-4999-9A4B-A6E4556EDF16}" destId="{57CFB03D-4259-4B0E-8713-FDC081C5DDA5}" srcOrd="0" destOrd="0" presId="urn:microsoft.com/office/officeart/2005/8/layout/hierarchy2"/>
    <dgm:cxn modelId="{EBF8B8C3-D3C9-4EFC-9940-C2C47F0E5D0F}" type="presOf" srcId="{F9D145C2-3ACA-482D-B1A6-2ED2E48DC250}" destId="{61934AEF-C6C4-4831-804B-442B1502B1BF}" srcOrd="1" destOrd="0" presId="urn:microsoft.com/office/officeart/2005/8/layout/hierarchy2"/>
    <dgm:cxn modelId="{C26740C5-BA9A-481F-9B90-C6C3EBAC2F65}" srcId="{7090BA7C-272E-4A8A-A65B-CC37C13A5082}" destId="{56BC34F5-BF14-4CC0-A0F1-176B19A9D5EC}" srcOrd="0" destOrd="0" parTransId="{2161631D-952A-46E9-B4B1-C38700162F0F}" sibTransId="{4E18360C-DC7E-4C90-90DF-0BC99B6B0AD1}"/>
    <dgm:cxn modelId="{DBDF41C6-6DFB-45AE-95A0-8ACBC942F4E7}" type="presOf" srcId="{42477E40-D3DA-4290-9804-CD87F401A61E}" destId="{720764E8-F868-4512-B18D-B13119ADC79A}" srcOrd="0" destOrd="0" presId="urn:microsoft.com/office/officeart/2005/8/layout/hierarchy2"/>
    <dgm:cxn modelId="{C704CAC7-629F-4ADE-A95D-8FA76E8F5F15}" srcId="{CC280F31-554D-403D-9828-7159FD94EA0D}" destId="{2B9A48CB-A710-4BB3-85C6-8D120C12330E}" srcOrd="0" destOrd="0" parTransId="{9B57F4E0-47ED-43B9-861E-07CA8A6E47CD}" sibTransId="{C9A5C046-63E9-4CE0-A64F-6A07734CF6C0}"/>
    <dgm:cxn modelId="{9E252ED5-35ED-4560-897D-57AF2E2D1BE5}" type="presOf" srcId="{9A072EB0-F07A-4999-9A4B-A6E4556EDF16}" destId="{62FB1358-F47E-4CA8-8596-F30C5C1D0E90}" srcOrd="1" destOrd="0" presId="urn:microsoft.com/office/officeart/2005/8/layout/hierarchy2"/>
    <dgm:cxn modelId="{BCE925DC-FD09-4CB5-A0F8-E11579FAD654}" type="presOf" srcId="{B42253AC-E92B-4CAA-A43A-58B1F1CC1B65}" destId="{E7E09C84-0644-487D-8435-0F619ED5202F}" srcOrd="0" destOrd="0" presId="urn:microsoft.com/office/officeart/2005/8/layout/hierarchy2"/>
    <dgm:cxn modelId="{240360E9-AFE3-49A8-BA34-904CC1D94A26}" type="presOf" srcId="{42477E40-D3DA-4290-9804-CD87F401A61E}" destId="{FEAE47B6-2F5E-4A15-9674-D1AB68486A24}" srcOrd="1" destOrd="0" presId="urn:microsoft.com/office/officeart/2005/8/layout/hierarchy2"/>
    <dgm:cxn modelId="{A9AED4F8-29D1-436A-ADF8-163D98558E9B}" srcId="{36FFB932-CFED-46DF-9E7A-17A1D189B79D}" destId="{B5FFB722-5D39-46B4-B757-2105C860EE0C}" srcOrd="0" destOrd="0" parTransId="{F9D145C2-3ACA-482D-B1A6-2ED2E48DC250}" sibTransId="{F8BDCD30-74A0-4A90-806A-CC3CD88A9CB8}"/>
    <dgm:cxn modelId="{834DC4F5-CD9F-413C-AD79-3E2CB9DA919D}" type="presParOf" srcId="{73E30049-1969-432A-9727-B13A460DBEBE}" destId="{4E1783B4-FC20-41C4-B88D-26756937A221}" srcOrd="0" destOrd="0" presId="urn:microsoft.com/office/officeart/2005/8/layout/hierarchy2"/>
    <dgm:cxn modelId="{B6B10DCD-5698-4B59-B3A3-004A2EC8BDC9}" type="presParOf" srcId="{4E1783B4-FC20-41C4-B88D-26756937A221}" destId="{98338E1A-01A1-4EDB-A164-283964B5C7C8}" srcOrd="0" destOrd="0" presId="urn:microsoft.com/office/officeart/2005/8/layout/hierarchy2"/>
    <dgm:cxn modelId="{8DD31F6F-0657-4693-BF3B-99EF6A57B699}" type="presParOf" srcId="{4E1783B4-FC20-41C4-B88D-26756937A221}" destId="{DB2D26BA-4E37-4167-BC69-ED19185F33CB}" srcOrd="1" destOrd="0" presId="urn:microsoft.com/office/officeart/2005/8/layout/hierarchy2"/>
    <dgm:cxn modelId="{28F8BA0A-EDE9-4BEC-B56C-9B10AEAF6602}" type="presParOf" srcId="{DB2D26BA-4E37-4167-BC69-ED19185F33CB}" destId="{BDB3FF71-4D5E-4F09-ADC4-88CA6A72D6C8}" srcOrd="0" destOrd="0" presId="urn:microsoft.com/office/officeart/2005/8/layout/hierarchy2"/>
    <dgm:cxn modelId="{AFB36069-B674-4A9E-B9ED-7D15548242A9}" type="presParOf" srcId="{BDB3FF71-4D5E-4F09-ADC4-88CA6A72D6C8}" destId="{1B50590D-9465-4225-83A0-14CB61496A38}" srcOrd="0" destOrd="0" presId="urn:microsoft.com/office/officeart/2005/8/layout/hierarchy2"/>
    <dgm:cxn modelId="{112C1251-8FAE-4BE3-8613-3ACFAEB99B5D}" type="presParOf" srcId="{DB2D26BA-4E37-4167-BC69-ED19185F33CB}" destId="{78EE1959-F9EC-4B7D-9F02-48B8B8142548}" srcOrd="1" destOrd="0" presId="urn:microsoft.com/office/officeart/2005/8/layout/hierarchy2"/>
    <dgm:cxn modelId="{FC1770EA-7657-4090-AE38-18849C825549}" type="presParOf" srcId="{78EE1959-F9EC-4B7D-9F02-48B8B8142548}" destId="{B75E57F0-095F-450E-AB80-F6FEED163429}" srcOrd="0" destOrd="0" presId="urn:microsoft.com/office/officeart/2005/8/layout/hierarchy2"/>
    <dgm:cxn modelId="{F8F1236B-CAAA-4909-99A9-889A7DEB25AE}" type="presParOf" srcId="{78EE1959-F9EC-4B7D-9F02-48B8B8142548}" destId="{3EADD636-48C8-4B4C-9634-C66708357141}" srcOrd="1" destOrd="0" presId="urn:microsoft.com/office/officeart/2005/8/layout/hierarchy2"/>
    <dgm:cxn modelId="{988ED73D-102E-4082-A080-9555DB7AE37F}" type="presParOf" srcId="{3EADD636-48C8-4B4C-9634-C66708357141}" destId="{D188A952-6CC8-4C2E-973D-60E4EE2E2652}" srcOrd="0" destOrd="0" presId="urn:microsoft.com/office/officeart/2005/8/layout/hierarchy2"/>
    <dgm:cxn modelId="{02E2996C-37C5-4730-B15A-BCCF45289C65}" type="presParOf" srcId="{D188A952-6CC8-4C2E-973D-60E4EE2E2652}" destId="{875A7389-1662-463B-ACCA-1564C130FF9E}" srcOrd="0" destOrd="0" presId="urn:microsoft.com/office/officeart/2005/8/layout/hierarchy2"/>
    <dgm:cxn modelId="{3161C5AB-671E-4B83-B0BF-3CA740EDBA14}" type="presParOf" srcId="{3EADD636-48C8-4B4C-9634-C66708357141}" destId="{4FBC7694-435B-4C91-B24A-5BA0C5BC922B}" srcOrd="1" destOrd="0" presId="urn:microsoft.com/office/officeart/2005/8/layout/hierarchy2"/>
    <dgm:cxn modelId="{75A42263-0560-4528-AFBE-3628AE43A5BD}" type="presParOf" srcId="{4FBC7694-435B-4C91-B24A-5BA0C5BC922B}" destId="{638608D4-7920-47B4-8DEB-51E08EDFBA31}" srcOrd="0" destOrd="0" presId="urn:microsoft.com/office/officeart/2005/8/layout/hierarchy2"/>
    <dgm:cxn modelId="{88C5BB3B-33FE-4CEA-8971-648D511D220A}" type="presParOf" srcId="{4FBC7694-435B-4C91-B24A-5BA0C5BC922B}" destId="{E974BFED-8186-4A97-8F0B-4E5169BA944D}" srcOrd="1" destOrd="0" presId="urn:microsoft.com/office/officeart/2005/8/layout/hierarchy2"/>
    <dgm:cxn modelId="{407CE533-2D3F-4BAA-B045-A48FFBF8EF2F}" type="presParOf" srcId="{E974BFED-8186-4A97-8F0B-4E5169BA944D}" destId="{B4B0D0B4-BC02-4201-B76D-4B4F7DFAEAA6}" srcOrd="0" destOrd="0" presId="urn:microsoft.com/office/officeart/2005/8/layout/hierarchy2"/>
    <dgm:cxn modelId="{DE2AA0DB-46CB-49D6-BB89-1CBF33B54F9E}" type="presParOf" srcId="{B4B0D0B4-BC02-4201-B76D-4B4F7DFAEAA6}" destId="{61934AEF-C6C4-4831-804B-442B1502B1BF}" srcOrd="0" destOrd="0" presId="urn:microsoft.com/office/officeart/2005/8/layout/hierarchy2"/>
    <dgm:cxn modelId="{F3190354-E3BB-4E38-B9E0-CD76089D6B77}" type="presParOf" srcId="{E974BFED-8186-4A97-8F0B-4E5169BA944D}" destId="{9F6BD1AF-9C74-47A8-817F-D55EA53DB185}" srcOrd="1" destOrd="0" presId="urn:microsoft.com/office/officeart/2005/8/layout/hierarchy2"/>
    <dgm:cxn modelId="{7EF28ABF-64A8-4301-B74B-4CB39B78C38C}" type="presParOf" srcId="{9F6BD1AF-9C74-47A8-817F-D55EA53DB185}" destId="{AF8FD2D7-8945-4472-AC7A-CFC977D99C59}" srcOrd="0" destOrd="0" presId="urn:microsoft.com/office/officeart/2005/8/layout/hierarchy2"/>
    <dgm:cxn modelId="{B3E5892A-5C4D-43F7-B905-7A61F42165E8}" type="presParOf" srcId="{9F6BD1AF-9C74-47A8-817F-D55EA53DB185}" destId="{E3C7F4A6-3269-434C-9387-D11D21649251}" srcOrd="1" destOrd="0" presId="urn:microsoft.com/office/officeart/2005/8/layout/hierarchy2"/>
    <dgm:cxn modelId="{DB1C9907-F310-4AF1-914E-08E733B73BDB}" type="presParOf" srcId="{E974BFED-8186-4A97-8F0B-4E5169BA944D}" destId="{720764E8-F868-4512-B18D-B13119ADC79A}" srcOrd="2" destOrd="0" presId="urn:microsoft.com/office/officeart/2005/8/layout/hierarchy2"/>
    <dgm:cxn modelId="{6B6C5A30-9718-41AD-90C0-43184E049E4E}" type="presParOf" srcId="{720764E8-F868-4512-B18D-B13119ADC79A}" destId="{FEAE47B6-2F5E-4A15-9674-D1AB68486A24}" srcOrd="0" destOrd="0" presId="urn:microsoft.com/office/officeart/2005/8/layout/hierarchy2"/>
    <dgm:cxn modelId="{5B100A5F-155C-43DC-9D98-AAE69AB2E3BF}" type="presParOf" srcId="{E974BFED-8186-4A97-8F0B-4E5169BA944D}" destId="{18A05CA1-7BDF-43DA-BEEC-C13C20CB0E87}" srcOrd="3" destOrd="0" presId="urn:microsoft.com/office/officeart/2005/8/layout/hierarchy2"/>
    <dgm:cxn modelId="{F9926600-1400-471C-AFB1-72DFA905DE05}" type="presParOf" srcId="{18A05CA1-7BDF-43DA-BEEC-C13C20CB0E87}" destId="{9CDCE090-CD9E-4F56-939C-9E9EEFC32024}" srcOrd="0" destOrd="0" presId="urn:microsoft.com/office/officeart/2005/8/layout/hierarchy2"/>
    <dgm:cxn modelId="{88D37467-9B35-4A15-9285-8FFC950B9C2C}" type="presParOf" srcId="{18A05CA1-7BDF-43DA-BEEC-C13C20CB0E87}" destId="{8D6C731A-EE5B-429D-9FAF-4B93597E6901}" srcOrd="1" destOrd="0" presId="urn:microsoft.com/office/officeart/2005/8/layout/hierarchy2"/>
    <dgm:cxn modelId="{43C57FC7-8953-48AB-91C8-78BBA5C97DAF}" type="presParOf" srcId="{8D6C731A-EE5B-429D-9FAF-4B93597E6901}" destId="{57CFB03D-4259-4B0E-8713-FDC081C5DDA5}" srcOrd="0" destOrd="0" presId="urn:microsoft.com/office/officeart/2005/8/layout/hierarchy2"/>
    <dgm:cxn modelId="{194384A7-685A-470A-B94C-E9E6C7D6B37B}" type="presParOf" srcId="{57CFB03D-4259-4B0E-8713-FDC081C5DDA5}" destId="{62FB1358-F47E-4CA8-8596-F30C5C1D0E90}" srcOrd="0" destOrd="0" presId="urn:microsoft.com/office/officeart/2005/8/layout/hierarchy2"/>
    <dgm:cxn modelId="{92D0FD46-6137-49CB-AF2F-CFF4BC988F70}" type="presParOf" srcId="{8D6C731A-EE5B-429D-9FAF-4B93597E6901}" destId="{D9CAAD0B-4EDE-418F-9F1A-CE4F24BC44D3}" srcOrd="1" destOrd="0" presId="urn:microsoft.com/office/officeart/2005/8/layout/hierarchy2"/>
    <dgm:cxn modelId="{AD7CA87B-D67A-4C41-B634-180814D41E06}" type="presParOf" srcId="{D9CAAD0B-4EDE-418F-9F1A-CE4F24BC44D3}" destId="{B36831BD-F9BA-4601-8577-D3632EA610E2}" srcOrd="0" destOrd="0" presId="urn:microsoft.com/office/officeart/2005/8/layout/hierarchy2"/>
    <dgm:cxn modelId="{2E783761-EEE2-48E7-8BF3-5A048C54891E}" type="presParOf" srcId="{D9CAAD0B-4EDE-418F-9F1A-CE4F24BC44D3}" destId="{5B356410-61EE-4D19-B8C7-018CA768D6CC}" srcOrd="1" destOrd="0" presId="urn:microsoft.com/office/officeart/2005/8/layout/hierarchy2"/>
    <dgm:cxn modelId="{2AC01591-C1FC-47EE-9A31-2789452B9668}" type="presParOf" srcId="{8D6C731A-EE5B-429D-9FAF-4B93597E6901}" destId="{E7E09C84-0644-487D-8435-0F619ED5202F}" srcOrd="2" destOrd="0" presId="urn:microsoft.com/office/officeart/2005/8/layout/hierarchy2"/>
    <dgm:cxn modelId="{DF8984B1-B1BA-482B-81F1-432DC8FA014A}" type="presParOf" srcId="{E7E09C84-0644-487D-8435-0F619ED5202F}" destId="{25040DD8-B8EB-41B1-A60F-C57CA72D4B55}" srcOrd="0" destOrd="0" presId="urn:microsoft.com/office/officeart/2005/8/layout/hierarchy2"/>
    <dgm:cxn modelId="{95DC1028-98CA-442E-B42F-7E888CF59A33}" type="presParOf" srcId="{8D6C731A-EE5B-429D-9FAF-4B93597E6901}" destId="{CBE584F9-0745-4EAA-B90E-7B909C8B9744}" srcOrd="3" destOrd="0" presId="urn:microsoft.com/office/officeart/2005/8/layout/hierarchy2"/>
    <dgm:cxn modelId="{32F395EA-7B1F-479F-9A5C-F70521122A70}" type="presParOf" srcId="{CBE584F9-0745-4EAA-B90E-7B909C8B9744}" destId="{1AD18A38-2B65-4A3B-9C3B-ED7A516BB2A1}" srcOrd="0" destOrd="0" presId="urn:microsoft.com/office/officeart/2005/8/layout/hierarchy2"/>
    <dgm:cxn modelId="{338D7C2A-DB70-46C0-8D6A-88B4EE0D1897}" type="presParOf" srcId="{CBE584F9-0745-4EAA-B90E-7B909C8B9744}" destId="{97B37038-A917-4884-8965-846D0C18765B}" srcOrd="1" destOrd="0" presId="urn:microsoft.com/office/officeart/2005/8/layout/hierarchy2"/>
    <dgm:cxn modelId="{084E08A2-0063-4261-8DFA-B79BB3D93429}" type="presParOf" srcId="{3EADD636-48C8-4B4C-9634-C66708357141}" destId="{4135E340-DFA8-45AE-A51C-2BEE5A8C917C}" srcOrd="2" destOrd="0" presId="urn:microsoft.com/office/officeart/2005/8/layout/hierarchy2"/>
    <dgm:cxn modelId="{E154250E-9EAB-4CEC-A786-94F7A1A19B0A}" type="presParOf" srcId="{4135E340-DFA8-45AE-A51C-2BEE5A8C917C}" destId="{8AB8F4F6-CDBB-4009-8188-1607BBBFF432}" srcOrd="0" destOrd="0" presId="urn:microsoft.com/office/officeart/2005/8/layout/hierarchy2"/>
    <dgm:cxn modelId="{902E1AA1-59CF-46E9-8FA4-DE54AE0B98CA}" type="presParOf" srcId="{3EADD636-48C8-4B4C-9634-C66708357141}" destId="{8B738EF4-DDB3-45ED-95FD-0FE9B923F065}" srcOrd="3" destOrd="0" presId="urn:microsoft.com/office/officeart/2005/8/layout/hierarchy2"/>
    <dgm:cxn modelId="{50F641F6-A149-4E50-B0EB-37A915512E56}" type="presParOf" srcId="{8B738EF4-DDB3-45ED-95FD-0FE9B923F065}" destId="{CD861F10-E7B9-49BA-98A4-C7371DC3E441}" srcOrd="0" destOrd="0" presId="urn:microsoft.com/office/officeart/2005/8/layout/hierarchy2"/>
    <dgm:cxn modelId="{F9FA9AEC-ABED-4503-922D-2F91CBB43FE5}" type="presParOf" srcId="{8B738EF4-DDB3-45ED-95FD-0FE9B923F065}" destId="{ABC3674F-8223-4B53-AB7D-3928C22297A2}" srcOrd="1" destOrd="0" presId="urn:microsoft.com/office/officeart/2005/8/layout/hierarchy2"/>
    <dgm:cxn modelId="{37A629CC-E66E-488A-8E61-5CF37B3C7DF0}" type="presParOf" srcId="{DB2D26BA-4E37-4167-BC69-ED19185F33CB}" destId="{A441F642-DE93-498D-A6AD-3929D5C9C71F}" srcOrd="2" destOrd="0" presId="urn:microsoft.com/office/officeart/2005/8/layout/hierarchy2"/>
    <dgm:cxn modelId="{5C6088F0-ADAF-4B12-872F-ED8CE4CBE348}" type="presParOf" srcId="{A441F642-DE93-498D-A6AD-3929D5C9C71F}" destId="{D73C796B-3ECF-4718-9BF5-EA44C8035075}" srcOrd="0" destOrd="0" presId="urn:microsoft.com/office/officeart/2005/8/layout/hierarchy2"/>
    <dgm:cxn modelId="{AF4E211E-BC34-4BF4-A61C-EAF71B6E7710}" type="presParOf" srcId="{DB2D26BA-4E37-4167-BC69-ED19185F33CB}" destId="{F3835FEA-85E9-4995-94A7-164CC99027FB}" srcOrd="3" destOrd="0" presId="urn:microsoft.com/office/officeart/2005/8/layout/hierarchy2"/>
    <dgm:cxn modelId="{D96B891A-6C3F-4A71-9CD7-09C480096BB5}" type="presParOf" srcId="{F3835FEA-85E9-4995-94A7-164CC99027FB}" destId="{B91CE70C-68D1-475E-A1A6-0FC8537249BB}" srcOrd="0" destOrd="0" presId="urn:microsoft.com/office/officeart/2005/8/layout/hierarchy2"/>
    <dgm:cxn modelId="{55048C03-8DF3-44F6-9F5B-B87D7E8368AB}" type="presParOf" srcId="{F3835FEA-85E9-4995-94A7-164CC99027FB}" destId="{330C572C-98B6-4025-8294-128AB7B04313}" srcOrd="1" destOrd="0" presId="urn:microsoft.com/office/officeart/2005/8/layout/hierarchy2"/>
    <dgm:cxn modelId="{E4413474-1579-4D4D-9211-D1F9D74B6FB7}" type="presParOf" srcId="{330C572C-98B6-4025-8294-128AB7B04313}" destId="{1EABAF73-EA15-4ADB-9A59-34FBCA2E3E7B}" srcOrd="0" destOrd="0" presId="urn:microsoft.com/office/officeart/2005/8/layout/hierarchy2"/>
    <dgm:cxn modelId="{62CA4729-237C-48E4-9584-9BF71AA70024}" type="presParOf" srcId="{1EABAF73-EA15-4ADB-9A59-34FBCA2E3E7B}" destId="{F380AE19-DD60-4B07-ACE4-DB1567ACEAE0}" srcOrd="0" destOrd="0" presId="urn:microsoft.com/office/officeart/2005/8/layout/hierarchy2"/>
    <dgm:cxn modelId="{37910D97-4BB7-4B06-8D65-16E0B945DB9A}" type="presParOf" srcId="{330C572C-98B6-4025-8294-128AB7B04313}" destId="{761BE18B-C9DB-4D54-B964-D24F23F4DF44}" srcOrd="1" destOrd="0" presId="urn:microsoft.com/office/officeart/2005/8/layout/hierarchy2"/>
    <dgm:cxn modelId="{5F72EE4D-020A-4DF9-86CC-9D06B15FD788}" type="presParOf" srcId="{761BE18B-C9DB-4D54-B964-D24F23F4DF44}" destId="{B0324A67-BA71-4D78-AF1D-8EDC6C304BE2}" srcOrd="0" destOrd="0" presId="urn:microsoft.com/office/officeart/2005/8/layout/hierarchy2"/>
    <dgm:cxn modelId="{5287CD92-93B7-4FB3-BA86-230F32BB2E75}" type="presParOf" srcId="{761BE18B-C9DB-4D54-B964-D24F23F4DF44}" destId="{FC50947F-654D-4F70-A20E-555605865544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338E1A-01A1-4EDB-A164-283964B5C7C8}">
      <dsp:nvSpPr>
        <dsp:cNvPr id="0" name=""/>
        <dsp:cNvSpPr/>
      </dsp:nvSpPr>
      <dsp:spPr>
        <a:xfrm>
          <a:off x="3363" y="1409272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100" kern="1200"/>
        </a:p>
      </dsp:txBody>
      <dsp:txXfrm>
        <a:off x="18075" y="1423984"/>
        <a:ext cx="975165" cy="472870"/>
      </dsp:txXfrm>
    </dsp:sp>
    <dsp:sp modelId="{BDB3FF71-4D5E-4F09-ADC4-88CA6A72D6C8}">
      <dsp:nvSpPr>
        <dsp:cNvPr id="0" name=""/>
        <dsp:cNvSpPr/>
      </dsp:nvSpPr>
      <dsp:spPr>
        <a:xfrm rot="18770822">
          <a:off x="913422" y="1427325"/>
          <a:ext cx="590897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590897" y="164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194098" y="1429032"/>
        <a:ext cx="29544" cy="29544"/>
      </dsp:txXfrm>
    </dsp:sp>
    <dsp:sp modelId="{B75E57F0-095F-450E-AB80-F6FEED163429}">
      <dsp:nvSpPr>
        <dsp:cNvPr id="0" name=""/>
        <dsp:cNvSpPr/>
      </dsp:nvSpPr>
      <dsp:spPr>
        <a:xfrm>
          <a:off x="1409789" y="976042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100" kern="1200"/>
        </a:p>
      </dsp:txBody>
      <dsp:txXfrm>
        <a:off x="1424501" y="990754"/>
        <a:ext cx="975165" cy="472870"/>
      </dsp:txXfrm>
    </dsp:sp>
    <dsp:sp modelId="{D188A952-6CC8-4C2E-973D-60E4EE2E2652}">
      <dsp:nvSpPr>
        <dsp:cNvPr id="0" name=""/>
        <dsp:cNvSpPr/>
      </dsp:nvSpPr>
      <dsp:spPr>
        <a:xfrm rot="19457599">
          <a:off x="2367865" y="1066300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02925" y="1070408"/>
        <a:ext cx="24743" cy="24743"/>
      </dsp:txXfrm>
    </dsp:sp>
    <dsp:sp modelId="{638608D4-7920-47B4-8DEB-51E08EDFBA31}">
      <dsp:nvSpPr>
        <dsp:cNvPr id="0" name=""/>
        <dsp:cNvSpPr/>
      </dsp:nvSpPr>
      <dsp:spPr>
        <a:xfrm>
          <a:off x="2816215" y="687223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a</a:t>
          </a:r>
        </a:p>
      </dsp:txBody>
      <dsp:txXfrm>
        <a:off x="2830927" y="701935"/>
        <a:ext cx="975165" cy="472870"/>
      </dsp:txXfrm>
    </dsp:sp>
    <dsp:sp modelId="{B4B0D0B4-BC02-4201-B76D-4B4F7DFAEAA6}">
      <dsp:nvSpPr>
        <dsp:cNvPr id="0" name=""/>
        <dsp:cNvSpPr/>
      </dsp:nvSpPr>
      <dsp:spPr>
        <a:xfrm rot="19457599">
          <a:off x="3774291" y="777481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009351" y="781589"/>
        <a:ext cx="24743" cy="24743"/>
      </dsp:txXfrm>
    </dsp:sp>
    <dsp:sp modelId="{AF8FD2D7-8945-4472-AC7A-CFC977D99C59}">
      <dsp:nvSpPr>
        <dsp:cNvPr id="0" name=""/>
        <dsp:cNvSpPr/>
      </dsp:nvSpPr>
      <dsp:spPr>
        <a:xfrm>
          <a:off x="4222640" y="398403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b</a:t>
          </a:r>
        </a:p>
      </dsp:txBody>
      <dsp:txXfrm>
        <a:off x="4237352" y="413115"/>
        <a:ext cx="975165" cy="472870"/>
      </dsp:txXfrm>
    </dsp:sp>
    <dsp:sp modelId="{720764E8-F868-4512-B18D-B13119ADC79A}">
      <dsp:nvSpPr>
        <dsp:cNvPr id="0" name=""/>
        <dsp:cNvSpPr/>
      </dsp:nvSpPr>
      <dsp:spPr>
        <a:xfrm rot="2142401">
          <a:off x="3774291" y="1066300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009351" y="1070408"/>
        <a:ext cx="24743" cy="24743"/>
      </dsp:txXfrm>
    </dsp:sp>
    <dsp:sp modelId="{9CDCE090-CD9E-4F56-939C-9E9EEFC32024}">
      <dsp:nvSpPr>
        <dsp:cNvPr id="0" name=""/>
        <dsp:cNvSpPr/>
      </dsp:nvSpPr>
      <dsp:spPr>
        <a:xfrm>
          <a:off x="4222640" y="976042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s</a:t>
          </a:r>
        </a:p>
      </dsp:txBody>
      <dsp:txXfrm>
        <a:off x="4237352" y="990754"/>
        <a:ext cx="975165" cy="472870"/>
      </dsp:txXfrm>
    </dsp:sp>
    <dsp:sp modelId="{57CFB03D-4259-4B0E-8713-FDC081C5DDA5}">
      <dsp:nvSpPr>
        <dsp:cNvPr id="0" name=""/>
        <dsp:cNvSpPr/>
      </dsp:nvSpPr>
      <dsp:spPr>
        <a:xfrm rot="19457599">
          <a:off x="5180717" y="1066300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5415777" y="1070408"/>
        <a:ext cx="24743" cy="24743"/>
      </dsp:txXfrm>
    </dsp:sp>
    <dsp:sp modelId="{B36831BD-F9BA-4601-8577-D3632EA610E2}">
      <dsp:nvSpPr>
        <dsp:cNvPr id="0" name=""/>
        <dsp:cNvSpPr/>
      </dsp:nvSpPr>
      <dsp:spPr>
        <a:xfrm>
          <a:off x="5629066" y="687223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dd</a:t>
          </a:r>
        </a:p>
      </dsp:txBody>
      <dsp:txXfrm>
        <a:off x="5643778" y="701935"/>
        <a:ext cx="975165" cy="472870"/>
      </dsp:txXfrm>
    </dsp:sp>
    <dsp:sp modelId="{E7E09C84-0644-487D-8435-0F619ED5202F}">
      <dsp:nvSpPr>
        <dsp:cNvPr id="0" name=""/>
        <dsp:cNvSpPr/>
      </dsp:nvSpPr>
      <dsp:spPr>
        <a:xfrm rot="2142401">
          <a:off x="5180717" y="1355120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5415777" y="1359228"/>
        <a:ext cx="24743" cy="24743"/>
      </dsp:txXfrm>
    </dsp:sp>
    <dsp:sp modelId="{1AD18A38-2B65-4A3B-9C3B-ED7A516BB2A1}">
      <dsp:nvSpPr>
        <dsp:cNvPr id="0" name=""/>
        <dsp:cNvSpPr/>
      </dsp:nvSpPr>
      <dsp:spPr>
        <a:xfrm>
          <a:off x="5629066" y="1264862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ee</a:t>
          </a:r>
        </a:p>
      </dsp:txBody>
      <dsp:txXfrm>
        <a:off x="5643778" y="1279574"/>
        <a:ext cx="975165" cy="472870"/>
      </dsp:txXfrm>
    </dsp:sp>
    <dsp:sp modelId="{4135E340-DFA8-45AE-A51C-2BEE5A8C917C}">
      <dsp:nvSpPr>
        <dsp:cNvPr id="0" name=""/>
        <dsp:cNvSpPr/>
      </dsp:nvSpPr>
      <dsp:spPr>
        <a:xfrm rot="2142401">
          <a:off x="2367865" y="1355120"/>
          <a:ext cx="494862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94862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02925" y="1359228"/>
        <a:ext cx="24743" cy="24743"/>
      </dsp:txXfrm>
    </dsp:sp>
    <dsp:sp modelId="{CD861F10-E7B9-49BA-98A4-C7371DC3E441}">
      <dsp:nvSpPr>
        <dsp:cNvPr id="0" name=""/>
        <dsp:cNvSpPr/>
      </dsp:nvSpPr>
      <dsp:spPr>
        <a:xfrm>
          <a:off x="2816215" y="1264862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a</a:t>
          </a:r>
        </a:p>
      </dsp:txBody>
      <dsp:txXfrm>
        <a:off x="2830927" y="1279574"/>
        <a:ext cx="975165" cy="472870"/>
      </dsp:txXfrm>
    </dsp:sp>
    <dsp:sp modelId="{A441F642-DE93-498D-A6AD-3929D5C9C71F}">
      <dsp:nvSpPr>
        <dsp:cNvPr id="0" name=""/>
        <dsp:cNvSpPr/>
      </dsp:nvSpPr>
      <dsp:spPr>
        <a:xfrm rot="2829178">
          <a:off x="913422" y="1860554"/>
          <a:ext cx="590897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590897" y="164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194098" y="1862261"/>
        <a:ext cx="29544" cy="29544"/>
      </dsp:txXfrm>
    </dsp:sp>
    <dsp:sp modelId="{B91CE70C-68D1-475E-A1A6-0FC8537249BB}">
      <dsp:nvSpPr>
        <dsp:cNvPr id="0" name=""/>
        <dsp:cNvSpPr/>
      </dsp:nvSpPr>
      <dsp:spPr>
        <a:xfrm>
          <a:off x="1409789" y="1842501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a</a:t>
          </a:r>
        </a:p>
      </dsp:txBody>
      <dsp:txXfrm>
        <a:off x="1424501" y="1857213"/>
        <a:ext cx="975165" cy="472870"/>
      </dsp:txXfrm>
    </dsp:sp>
    <dsp:sp modelId="{1EABAF73-EA15-4ADB-9A59-34FBCA2E3E7B}">
      <dsp:nvSpPr>
        <dsp:cNvPr id="0" name=""/>
        <dsp:cNvSpPr/>
      </dsp:nvSpPr>
      <dsp:spPr>
        <a:xfrm>
          <a:off x="2414379" y="2077169"/>
          <a:ext cx="401835" cy="32958"/>
        </a:xfrm>
        <a:custGeom>
          <a:avLst/>
          <a:gdLst/>
          <a:ahLst/>
          <a:cxnLst/>
          <a:rect l="0" t="0" r="0" b="0"/>
          <a:pathLst>
            <a:path>
              <a:moveTo>
                <a:pt x="0" y="16479"/>
              </a:moveTo>
              <a:lnTo>
                <a:pt x="401835" y="1647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05251" y="2083603"/>
        <a:ext cx="20091" cy="20091"/>
      </dsp:txXfrm>
    </dsp:sp>
    <dsp:sp modelId="{B0324A67-BA71-4D78-AF1D-8EDC6C304BE2}">
      <dsp:nvSpPr>
        <dsp:cNvPr id="0" name=""/>
        <dsp:cNvSpPr/>
      </dsp:nvSpPr>
      <dsp:spPr>
        <a:xfrm>
          <a:off x="2816215" y="1842501"/>
          <a:ext cx="1004589" cy="5022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9685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b</a:t>
          </a:r>
        </a:p>
      </dsp:txBody>
      <dsp:txXfrm>
        <a:off x="2830927" y="1857213"/>
        <a:ext cx="975165" cy="47287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95250</xdr:rowOff>
    </xdr:from>
    <xdr:to>
      <xdr:col>3</xdr:col>
      <xdr:colOff>1333500</xdr:colOff>
      <xdr:row>52</xdr:row>
      <xdr:rowOff>95250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98DDB88-B6F6-DDB5-A829-CB35B91D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83820</xdr:colOff>
      <xdr:row>29</xdr:row>
      <xdr:rowOff>49530</xdr:rowOff>
    </xdr:from>
    <xdr:to>
      <xdr:col>10</xdr:col>
      <xdr:colOff>38100</xdr:colOff>
      <xdr:row>44</xdr:row>
      <xdr:rowOff>49530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862039-1946-F3F9-5840-AFD63E4C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8B91A-C091-4D01-B33C-9AE872C604DD}" name="Table1" displayName="Table1" ref="A5:E22" totalsRowCount="1" headerRowDxfId="2">
  <sortState xmlns:xlrd2="http://schemas.microsoft.com/office/spreadsheetml/2017/richdata2" ref="A6:E21">
    <sortCondition ref="B6:B21"/>
  </sortState>
  <tableColumns count="5">
    <tableColumn id="1" xr3:uid="{9800F982-C3B2-4678-BE61-F5BEDE0A513F}" name="päivämäärä" totalsRowLabel="Total" dataDxfId="3" totalsRowDxfId="1"/>
    <tableColumn id="2" xr3:uid="{202806CB-96BC-4D0F-B62B-754E9D933C5E}" name="Lämpötila C°" totalsRowFunction="custom">
      <totalsRowFormula>COUNTIF(Table1[Lämpötila C°],20)</totalsRowFormula>
    </tableColumn>
    <tableColumn id="3" xr3:uid="{8550EA94-8C18-4D61-9F71-263C8E7A9AF2}" name="Puikkoja kpl"/>
    <tableColumn id="4" xr3:uid="{FF6A4676-3A5B-4F8C-99E9-0E7FE3DFD93E}" name="Tötteröitä kpl" totalsRowFunction="sum"/>
    <tableColumn id="5" xr3:uid="{637105F5-8D3F-42F9-93AF-58830ADA3BA6}" name="Column1" dataDxfId="0">
      <calculatedColumnFormula>AVERAGE(Table1[[#This Row],[Puikkoja kpl]],Table1[[#This Row],[Tötteröitä kpl]])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064680-CACF-46CD-B181-B96C13B0D37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S27"/>
  <sheetViews>
    <sheetView tabSelected="1" topLeftCell="A3" zoomScaleNormal="100" workbookViewId="0">
      <selection activeCell="A6" sqref="A6:E21"/>
    </sheetView>
  </sheetViews>
  <sheetFormatPr defaultColWidth="8.88671875" defaultRowHeight="14.4" x14ac:dyDescent="0.3"/>
  <cols>
    <col min="1" max="4" width="25.77734375" customWidth="1"/>
    <col min="5" max="7" width="12.6640625" customWidth="1"/>
    <col min="9" max="9" width="24.21875" customWidth="1"/>
  </cols>
  <sheetData>
    <row r="1" spans="1:19" ht="24.6" x14ac:dyDescent="0.3">
      <c r="A1" s="10" t="s">
        <v>10</v>
      </c>
      <c r="B1" s="10"/>
      <c r="C1" s="10"/>
      <c r="D1" s="10"/>
      <c r="E1" s="4"/>
    </row>
    <row r="2" spans="1:19" ht="6" customHeight="1" x14ac:dyDescent="0.3">
      <c r="A2" s="4"/>
      <c r="B2" s="3"/>
      <c r="C2" s="4"/>
      <c r="D2" s="4"/>
      <c r="E2" s="4"/>
    </row>
    <row r="3" spans="1:19" x14ac:dyDescent="0.3">
      <c r="A3" t="s">
        <v>3</v>
      </c>
    </row>
    <row r="4" spans="1:19" ht="6" customHeight="1" x14ac:dyDescent="0.3"/>
    <row r="5" spans="1:19" ht="15.6" x14ac:dyDescent="0.3">
      <c r="A5" s="2" t="s">
        <v>14</v>
      </c>
      <c r="B5" s="6" t="s">
        <v>0</v>
      </c>
      <c r="C5" s="6" t="s">
        <v>1</v>
      </c>
      <c r="D5" s="6" t="s">
        <v>2</v>
      </c>
      <c r="E5" s="6" t="s">
        <v>16</v>
      </c>
      <c r="F5" s="4"/>
      <c r="H5" s="9"/>
      <c r="I5" s="9"/>
      <c r="K5" s="8">
        <v>39203</v>
      </c>
      <c r="L5" s="8">
        <v>39234</v>
      </c>
      <c r="M5" s="8">
        <v>39241</v>
      </c>
    </row>
    <row r="6" spans="1:19" x14ac:dyDescent="0.3">
      <c r="A6" s="8">
        <v>39203</v>
      </c>
      <c r="B6">
        <v>12</v>
      </c>
      <c r="C6">
        <v>39</v>
      </c>
      <c r="D6">
        <v>39</v>
      </c>
      <c r="E6">
        <f>AVERAGE(Table1[[#This Row],[Puikkoja kpl]],Table1[[#This Row],[Tötteröitä kpl]])</f>
        <v>39</v>
      </c>
      <c r="H6" s="9"/>
      <c r="I6" s="9"/>
      <c r="K6">
        <v>12</v>
      </c>
      <c r="L6">
        <v>17</v>
      </c>
      <c r="M6">
        <v>19</v>
      </c>
    </row>
    <row r="7" spans="1:19" x14ac:dyDescent="0.3">
      <c r="A7" s="8">
        <v>39234</v>
      </c>
      <c r="B7">
        <v>17</v>
      </c>
      <c r="C7">
        <v>44</v>
      </c>
      <c r="D7">
        <v>44</v>
      </c>
      <c r="E7">
        <f>AVERAGE(Table1[[#This Row],[Puikkoja kpl]],Table1[[#This Row],[Tötteröitä kpl]])</f>
        <v>44</v>
      </c>
      <c r="H7" s="9"/>
      <c r="I7" s="9"/>
    </row>
    <row r="8" spans="1:19" x14ac:dyDescent="0.3">
      <c r="A8" s="8">
        <v>39325</v>
      </c>
      <c r="B8">
        <v>18</v>
      </c>
      <c r="C8">
        <v>47</v>
      </c>
      <c r="D8">
        <v>47</v>
      </c>
      <c r="E8">
        <f>AVERAGE(Table1[[#This Row],[Puikkoja kpl]],Table1[[#This Row],[Tötteröitä kpl]])</f>
        <v>47</v>
      </c>
      <c r="H8" s="9"/>
      <c r="I8" s="9"/>
    </row>
    <row r="9" spans="1:19" x14ac:dyDescent="0.3">
      <c r="A9" s="8">
        <v>39241</v>
      </c>
      <c r="B9">
        <v>19</v>
      </c>
      <c r="C9">
        <v>46</v>
      </c>
      <c r="D9">
        <v>46</v>
      </c>
      <c r="E9">
        <f>AVERAGE(Table1[[#This Row],[Puikkoja kpl]],Table1[[#This Row],[Tötteröitä kpl]])</f>
        <v>46</v>
      </c>
      <c r="H9" s="9"/>
      <c r="I9" s="9"/>
    </row>
    <row r="10" spans="1:19" x14ac:dyDescent="0.3">
      <c r="A10" s="8">
        <v>39318</v>
      </c>
      <c r="B10">
        <v>19</v>
      </c>
      <c r="C10">
        <v>49</v>
      </c>
      <c r="D10">
        <v>49</v>
      </c>
      <c r="E10">
        <f>AVERAGE(Table1[[#This Row],[Puikkoja kpl]],Table1[[#This Row],[Tötteröitä kpl]])</f>
        <v>49</v>
      </c>
      <c r="F10" s="6"/>
      <c r="H10" s="9"/>
      <c r="I10" s="9"/>
    </row>
    <row r="11" spans="1:19" x14ac:dyDescent="0.3">
      <c r="A11" s="8">
        <v>39311</v>
      </c>
      <c r="B11">
        <v>20</v>
      </c>
      <c r="C11">
        <v>52</v>
      </c>
      <c r="D11">
        <v>52</v>
      </c>
      <c r="E11">
        <f>AVERAGE(Table1[[#This Row],[Puikkoja kpl]],Table1[[#This Row],[Tötteröitä kpl]])</f>
        <v>52</v>
      </c>
      <c r="H11" s="9"/>
      <c r="I11" s="9"/>
      <c r="R11">
        <v>120</v>
      </c>
      <c r="S11">
        <f>IF(R11&gt;100,R11*90%,R11)</f>
        <v>108</v>
      </c>
    </row>
    <row r="12" spans="1:19" x14ac:dyDescent="0.3">
      <c r="A12" s="8">
        <v>39326</v>
      </c>
      <c r="B12">
        <v>20</v>
      </c>
      <c r="C12">
        <v>54</v>
      </c>
      <c r="D12">
        <v>35</v>
      </c>
      <c r="E12">
        <f>AVERAGE(Table1[[#This Row],[Puikkoja kpl]],Table1[[#This Row],[Tötteröitä kpl]])</f>
        <v>44.5</v>
      </c>
      <c r="H12" s="9"/>
      <c r="I12" s="9"/>
      <c r="K12" s="5"/>
      <c r="L12" s="5"/>
      <c r="R12">
        <v>150</v>
      </c>
      <c r="S12">
        <f t="shared" ref="S12:S16" si="0">IF(R12&gt;100,R12*90%,R12)</f>
        <v>135</v>
      </c>
    </row>
    <row r="13" spans="1:19" x14ac:dyDescent="0.3">
      <c r="A13" s="8">
        <v>39262</v>
      </c>
      <c r="B13">
        <v>21</v>
      </c>
      <c r="C13">
        <v>55</v>
      </c>
      <c r="D13">
        <v>55</v>
      </c>
      <c r="E13">
        <f>AVERAGE(Table1[[#This Row],[Puikkoja kpl]],Table1[[#This Row],[Tötteröitä kpl]])</f>
        <v>55</v>
      </c>
      <c r="H13" s="9"/>
      <c r="I13" s="9"/>
      <c r="J13" s="5">
        <v>45292</v>
      </c>
      <c r="K13" s="5"/>
      <c r="L13" s="5"/>
      <c r="M13" t="s">
        <v>11</v>
      </c>
      <c r="R13">
        <v>100</v>
      </c>
      <c r="S13">
        <f t="shared" si="0"/>
        <v>100</v>
      </c>
    </row>
    <row r="14" spans="1:19" x14ac:dyDescent="0.3">
      <c r="A14" s="8">
        <v>39304</v>
      </c>
      <c r="B14">
        <v>21</v>
      </c>
      <c r="C14">
        <v>49</v>
      </c>
      <c r="D14">
        <v>49</v>
      </c>
      <c r="E14">
        <f>AVERAGE(Table1[[#This Row],[Puikkoja kpl]],Table1[[#This Row],[Tötteröitä kpl]])</f>
        <v>49</v>
      </c>
      <c r="H14" s="9"/>
      <c r="I14" s="9"/>
      <c r="J14" s="5"/>
      <c r="K14" s="5"/>
      <c r="L14" s="5"/>
      <c r="M14" t="s">
        <v>12</v>
      </c>
      <c r="R14">
        <v>99</v>
      </c>
      <c r="S14">
        <f t="shared" si="0"/>
        <v>99</v>
      </c>
    </row>
    <row r="15" spans="1:19" x14ac:dyDescent="0.3">
      <c r="A15" s="8">
        <v>39248</v>
      </c>
      <c r="B15">
        <v>22</v>
      </c>
      <c r="C15">
        <v>65</v>
      </c>
      <c r="D15">
        <v>65</v>
      </c>
      <c r="E15">
        <f>AVERAGE(Table1[[#This Row],[Puikkoja kpl]],Table1[[#This Row],[Tötteröitä kpl]])</f>
        <v>65</v>
      </c>
      <c r="H15" s="9"/>
      <c r="I15" s="9"/>
      <c r="J15" s="5"/>
      <c r="M15" t="s">
        <v>13</v>
      </c>
      <c r="R15">
        <v>50</v>
      </c>
      <c r="S15">
        <f t="shared" si="0"/>
        <v>50</v>
      </c>
    </row>
    <row r="16" spans="1:19" x14ac:dyDescent="0.3">
      <c r="A16" s="8">
        <v>39276</v>
      </c>
      <c r="B16">
        <v>22</v>
      </c>
      <c r="C16">
        <v>66</v>
      </c>
      <c r="D16">
        <v>66</v>
      </c>
      <c r="E16">
        <f>AVERAGE(Table1[[#This Row],[Puikkoja kpl]],Table1[[#This Row],[Tötteröitä kpl]])</f>
        <v>66</v>
      </c>
      <c r="H16" s="9"/>
      <c r="I16" s="9"/>
      <c r="J16" s="5"/>
      <c r="R16">
        <v>12</v>
      </c>
      <c r="S16">
        <f t="shared" si="0"/>
        <v>12</v>
      </c>
    </row>
    <row r="17" spans="1:14" x14ac:dyDescent="0.3">
      <c r="A17" s="8">
        <v>39269</v>
      </c>
      <c r="B17">
        <v>24</v>
      </c>
      <c r="C17">
        <v>67</v>
      </c>
      <c r="D17">
        <v>67</v>
      </c>
      <c r="E17">
        <f>AVERAGE(Table1[[#This Row],[Puikkoja kpl]],Table1[[#This Row],[Tötteröitä kpl]])</f>
        <v>67</v>
      </c>
      <c r="H17" s="9"/>
      <c r="I17" s="9"/>
      <c r="J17" s="5"/>
    </row>
    <row r="18" spans="1:14" x14ac:dyDescent="0.3">
      <c r="A18" s="8">
        <v>39255</v>
      </c>
      <c r="B18">
        <v>25</v>
      </c>
      <c r="C18">
        <v>77</v>
      </c>
      <c r="D18">
        <v>77</v>
      </c>
      <c r="E18">
        <f>AVERAGE(Table1[[#This Row],[Puikkoja kpl]],Table1[[#This Row],[Tötteröitä kpl]])</f>
        <v>77</v>
      </c>
      <c r="H18" s="9"/>
      <c r="I18" s="9"/>
      <c r="J18" s="5"/>
    </row>
    <row r="19" spans="1:14" x14ac:dyDescent="0.3">
      <c r="A19" s="8">
        <v>39283</v>
      </c>
      <c r="B19">
        <v>26</v>
      </c>
      <c r="C19">
        <v>89</v>
      </c>
      <c r="D19">
        <v>89</v>
      </c>
      <c r="E19">
        <f>AVERAGE(Table1[[#This Row],[Puikkoja kpl]],Table1[[#This Row],[Tötteröitä kpl]])</f>
        <v>89</v>
      </c>
      <c r="F19">
        <f>SUMIF(D6:D21,"&gt;50")</f>
        <v>671</v>
      </c>
      <c r="H19" s="9"/>
      <c r="I19" s="9"/>
      <c r="J19" s="5"/>
    </row>
    <row r="20" spans="1:14" x14ac:dyDescent="0.3">
      <c r="A20" s="8">
        <v>39290</v>
      </c>
      <c r="B20">
        <v>27</v>
      </c>
      <c r="C20">
        <v>101</v>
      </c>
      <c r="D20">
        <v>101</v>
      </c>
      <c r="E20">
        <f>AVERAGE(Table1[[#This Row],[Puikkoja kpl]],Table1[[#This Row],[Tötteröitä kpl]])</f>
        <v>101</v>
      </c>
      <c r="F20">
        <f>SUM(D6:D21)</f>
        <v>980</v>
      </c>
      <c r="J20" s="5">
        <v>45641</v>
      </c>
    </row>
    <row r="21" spans="1:14" x14ac:dyDescent="0.3">
      <c r="A21" s="8">
        <v>39297</v>
      </c>
      <c r="B21">
        <v>27</v>
      </c>
      <c r="C21">
        <v>99</v>
      </c>
      <c r="D21">
        <v>99</v>
      </c>
      <c r="E21">
        <f>AVERAGE(Table1[[#This Row],[Puikkoja kpl]],Table1[[#This Row],[Tötteröitä kpl]])</f>
        <v>99</v>
      </c>
      <c r="J21" s="5">
        <f ca="1">NOW()</f>
        <v>45646.453370833333</v>
      </c>
    </row>
    <row r="22" spans="1:14" x14ac:dyDescent="0.3">
      <c r="A22" s="9" t="s">
        <v>15</v>
      </c>
      <c r="B22">
        <f>COUNTIF(Table1[Lämpötila C°],20)</f>
        <v>2</v>
      </c>
      <c r="D22">
        <f>SUBTOTAL(109,Table1[Tötteröitä kpl])</f>
        <v>980</v>
      </c>
      <c r="J22" s="11"/>
    </row>
    <row r="23" spans="1:14" x14ac:dyDescent="0.3">
      <c r="A23" s="1" t="s">
        <v>4</v>
      </c>
      <c r="C23">
        <f>CORREL($B$6:$B$21,C6:C21)</f>
        <v>0.91176022378458244</v>
      </c>
      <c r="D23">
        <f>CORREL($B$6:$B$21,D6:D21)</f>
        <v>0.8829597225627458</v>
      </c>
    </row>
    <row r="24" spans="1:14" x14ac:dyDescent="0.3">
      <c r="A24" t="s">
        <v>5</v>
      </c>
    </row>
    <row r="25" spans="1:14" x14ac:dyDescent="0.3">
      <c r="A25" t="s">
        <v>6</v>
      </c>
      <c r="C25" t="s">
        <v>9</v>
      </c>
      <c r="N25">
        <v>1.2564599999999999</v>
      </c>
    </row>
    <row r="26" spans="1:14" x14ac:dyDescent="0.3">
      <c r="A26" t="s">
        <v>7</v>
      </c>
      <c r="D26" s="7"/>
    </row>
    <row r="27" spans="1:14" x14ac:dyDescent="0.3">
      <c r="A27" t="s">
        <v>8</v>
      </c>
      <c r="N27">
        <f>INT(N25)</f>
        <v>1</v>
      </c>
    </row>
  </sheetData>
  <mergeCells count="1">
    <mergeCell ref="A1:D1"/>
  </mergeCells>
  <conditionalFormatting sqref="B6:B21">
    <cfRule type="iconSet" priority="2">
      <iconSet>
        <cfvo type="percent" val="0"/>
        <cfvo type="percent" val="33"/>
        <cfvo type="percent" val="67"/>
      </iconSet>
    </cfRule>
  </conditionalFormatting>
  <conditionalFormatting sqref="K6:M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ns:customPropertyEditors xmlns:tns="http://schemas.microsoft.com/office/2006/customDocumentInformationPanel">
  <tns:showOnOpen>false</tns:showOnOpen>
  <tns:defaultPropertyEditorNamespace>Vakio-ominaisuudet</tns:defaultPropertyEditorNamespace>
</tns:customPropertyEditors>
</file>

<file path=customXml/itemProps1.xml><?xml version="1.0" encoding="utf-8"?>
<ds:datastoreItem xmlns:ds="http://schemas.openxmlformats.org/officeDocument/2006/customXml" ds:itemID="{87609357-67D1-4902-B208-6D106A45DE48}">
  <ds:schemaRefs>
    <ds:schemaRef ds:uri="http://schemas.microsoft.com/office/2006/customDocumentInformationPan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Korrelaatio</vt:lpstr>
      <vt:lpstr>Korrelaatio!Print_Area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J Keinonen</dc:creator>
  <cp:lastModifiedBy>Bragge Janne TTM23SAI</cp:lastModifiedBy>
  <cp:lastPrinted>2007-06-20T13:02:04Z</cp:lastPrinted>
  <dcterms:created xsi:type="dcterms:W3CDTF">2007-06-18T10:31:41Z</dcterms:created>
  <dcterms:modified xsi:type="dcterms:W3CDTF">2024-12-20T09:08:43Z</dcterms:modified>
</cp:coreProperties>
</file>