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7"/>
  <workbookPr codeName="ThisWorkbook"/>
  <mc:AlternateContent xmlns:mc="http://schemas.openxmlformats.org/markup-compatibility/2006">
    <mc:Choice Requires="x15">
      <x15ac:absPath xmlns:x15ac="http://schemas.microsoft.com/office/spreadsheetml/2010/11/ac" url="C:\Excel-2016-ab-e-aputiedostot\"/>
    </mc:Choice>
  </mc:AlternateContent>
  <xr:revisionPtr revIDLastSave="0" documentId="13_ncr:1_{0E9AE3B6-F545-49D6-B27A-673CCD7576CD}" xr6:coauthVersionLast="36" xr6:coauthVersionMax="36" xr10:uidLastSave="{00000000-0000-0000-0000-000000000000}"/>
  <bookViews>
    <workbookView xWindow="570" yWindow="90" windowWidth="12120" windowHeight="9060" xr2:uid="{00000000-000D-0000-FFFF-FFFF00000000}"/>
  </bookViews>
  <sheets>
    <sheet name="Tuotteet" sheetId="1" r:id="rId1"/>
  </sheets>
  <definedNames>
    <definedName name="_xlnm._FilterDatabase" localSheetId="0" hidden="1">Tuotteet!$A$3:$F$51</definedName>
  </definedNames>
  <calcPr calcId="179021"/>
</workbook>
</file>

<file path=xl/calcChain.xml><?xml version="1.0" encoding="utf-8"?>
<calcChain xmlns="http://schemas.openxmlformats.org/spreadsheetml/2006/main">
  <c r="C52" i="1" l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G7" i="1"/>
  <c r="G4" i="1"/>
  <c r="G5" i="1"/>
  <c r="G6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7" i="1"/>
  <c r="G26" i="1"/>
  <c r="G28" i="1"/>
  <c r="G29" i="1"/>
  <c r="G30" i="1"/>
  <c r="G31" i="1"/>
  <c r="G32" i="1"/>
  <c r="G33" i="1"/>
  <c r="G34" i="1"/>
  <c r="G35" i="1"/>
  <c r="G36" i="1"/>
  <c r="G37" i="1"/>
  <c r="G39" i="1"/>
  <c r="G38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</calcChain>
</file>

<file path=xl/sharedStrings.xml><?xml version="1.0" encoding="utf-8"?>
<sst xmlns="http://schemas.openxmlformats.org/spreadsheetml/2006/main" count="154" uniqueCount="67">
  <si>
    <t>Tuoteryhmä</t>
  </si>
  <si>
    <t>Nimike</t>
  </si>
  <si>
    <t>Veroton hinta</t>
  </si>
  <si>
    <t>Verollinen hinta</t>
  </si>
  <si>
    <t>Toimittaja</t>
  </si>
  <si>
    <t>Varastossa</t>
  </si>
  <si>
    <t>Emolevyt PCI</t>
  </si>
  <si>
    <t>486DX4-100 PCI</t>
  </si>
  <si>
    <t>Bittihirmu Oy</t>
  </si>
  <si>
    <t>486DX4-120 PCI</t>
  </si>
  <si>
    <t>Pentium 75 PCI</t>
  </si>
  <si>
    <t>Pentium 90 PCI</t>
  </si>
  <si>
    <t>Pentium 100 PCI</t>
  </si>
  <si>
    <t>Pentium 120 PCI</t>
  </si>
  <si>
    <t>Pentium 133 PCI</t>
  </si>
  <si>
    <t>Muistipiirit (70 ns)</t>
  </si>
  <si>
    <t>SIMM 4MB 30 pin 3C</t>
  </si>
  <si>
    <t>SIMM 1MB 30 pin 3C</t>
  </si>
  <si>
    <t>SIMM 4MB 72 pin 32-b</t>
  </si>
  <si>
    <t>SIMM 8MB 72 pin 32-b</t>
  </si>
  <si>
    <t>SIMM 16MB 72 pin 32-b</t>
  </si>
  <si>
    <t>SVGA värinäytöt</t>
  </si>
  <si>
    <t>15" Huyndai</t>
  </si>
  <si>
    <t>ABC-Data Oy</t>
  </si>
  <si>
    <t>15" Adi/Hitachi</t>
  </si>
  <si>
    <t>Tmi Mikrokauppa</t>
  </si>
  <si>
    <t>17" Huyndai</t>
  </si>
  <si>
    <t>17" Adi/Hitachi</t>
  </si>
  <si>
    <t>17" Miro 1764 (Trini)</t>
  </si>
  <si>
    <t>17" Yakumo (Trini)</t>
  </si>
  <si>
    <t>17" Nokia 447X</t>
  </si>
  <si>
    <t>SVGA näytönohjaimet</t>
  </si>
  <si>
    <t>Avance Logic PCI 1 MB</t>
  </si>
  <si>
    <t>Miro S3 PCI 1 MB</t>
  </si>
  <si>
    <t>MiroV PCI 2 MB VRAM</t>
  </si>
  <si>
    <t>MiroV 20 TD Live</t>
  </si>
  <si>
    <t>Stealth64 PCI 1 MB</t>
  </si>
  <si>
    <t>Stealth64 PCI 2 MB</t>
  </si>
  <si>
    <t>Matrox Millenium 2MB</t>
  </si>
  <si>
    <t>Matrox Millenium 4MB</t>
  </si>
  <si>
    <t>IDE-levyt</t>
  </si>
  <si>
    <t>545 MB Seagate</t>
  </si>
  <si>
    <t>855 MB Seagate</t>
  </si>
  <si>
    <t>1080 MB Quantum/Seagate</t>
  </si>
  <si>
    <t>1275 MB Conner</t>
  </si>
  <si>
    <t>Prime 2C Mio</t>
  </si>
  <si>
    <t>EIDE I/O VLB UART</t>
  </si>
  <si>
    <t>SCSI-levyt</t>
  </si>
  <si>
    <t>850 MB Quantum</t>
  </si>
  <si>
    <t>1080 MB Quantum</t>
  </si>
  <si>
    <t>2200 MB Quantum</t>
  </si>
  <si>
    <t>4294 MB Seagate</t>
  </si>
  <si>
    <t>Adaptec 1542CF ISA</t>
  </si>
  <si>
    <t>Future Domain PCI</t>
  </si>
  <si>
    <t>Adaptec 2940 PCI</t>
  </si>
  <si>
    <t>Verkkosovittimet</t>
  </si>
  <si>
    <t>NE-2000 Combo</t>
  </si>
  <si>
    <t>3COM Etherlink Combo</t>
  </si>
  <si>
    <t>SMC Combo</t>
  </si>
  <si>
    <t>SMC PCI Combo</t>
  </si>
  <si>
    <t>3COM PCI Combo</t>
  </si>
  <si>
    <t>3COM PCMCIA Combo</t>
  </si>
  <si>
    <t>Tuoteluettelo</t>
  </si>
  <si>
    <t>SMC PCMCIA Combo</t>
  </si>
  <si>
    <t>Keskiarvo</t>
  </si>
  <si>
    <t>Varastoarvo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</si>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</sst>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mk&quot;_-;\-* #,##0.00\ &quot;mk&quot;_-;_-* &quot;-&quot;??\ &quot;mk&quot;_-;_-@_-"/>
    <numFmt numFmtId="165" formatCode="#,##0.00\ &quot;€&quot;"/>
  </numFmts>
  <fonts count="8" x14ac:knownFonts="1">
    <font>
      <sz val="12"/>
      <name val="Arial"/>
    </font>
    <font>
      <sz val="12"/>
      <name val="Arial"/>
      <family val="2"/>
    </font>
    <font>
      <sz val="12"/>
      <name val="Arial"/>
      <family val="2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2" fillId="0" borderId="0" xfId="0" applyFont="1"/>
    <xf numFmtId="165" fontId="0" fillId="0" borderId="0" xfId="3" applyNumberFormat="1" applyFont="1"/>
    <xf numFmtId="0" fontId="5" fillId="2" borderId="1" xfId="1" applyFont="1" applyFill="1" applyAlignment="1">
      <alignment horizontal="center"/>
    </xf>
    <xf numFmtId="0" fontId="6" fillId="0" borderId="2" xfId="2" applyFont="1"/>
    <xf numFmtId="0" fontId="6" fillId="0" borderId="3" xfId="0" applyFont="1" applyFill="1" applyBorder="1"/>
    <xf numFmtId="2" fontId="6" fillId="0" borderId="3" xfId="0" applyNumberFormat="1" applyFont="1" applyFill="1" applyBorder="1"/>
    <xf numFmtId="165" fontId="6" fillId="0" borderId="3" xfId="0" applyNumberFormat="1" applyFont="1" applyFill="1" applyBorder="1"/>
    <xf numFmtId="0" fontId="1" fillId="0" borderId="0" xfId="0" applyFont="1"/>
  </cellXfs>
  <cellStyles count="4">
    <cellStyle name="Currency" xfId="3" builtinId="4"/>
    <cellStyle name="Heading 1" xfId="1" builtinId="16"/>
    <cellStyle name="Heading 3" xfId="2" builtinId="18"/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scheme val="minor"/>
      </font>
      <numFmt numFmtId="165" formatCode="#,##0.00\ &quot;€&quot;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numFmt numFmtId="165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scheme val="minor"/>
      </font>
    </dxf>
    <dxf>
      <border outline="0">
        <bottom style="medium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0</xdr:rowOff>
        </xdr:from>
        <xdr:to>
          <xdr:col>6</xdr:col>
          <xdr:colOff>0</xdr:colOff>
          <xdr:row>0</xdr:row>
          <xdr:rowOff>0</xdr:rowOff>
        </xdr:to>
        <xdr:sp macro="" textlink="">
          <xdr:nvSpPr>
            <xdr:cNvPr id="1035" name="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fi-FI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Suodata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ulukko1" displayName="Taulukko1" ref="A3:G52" totalsRowCount="1" headerRowDxfId="12" totalsRowDxfId="10" headerRowBorderDxfId="11">
  <sortState ref="A4:G51">
    <sortCondition descending="1" ref="C3:C51"/>
  </sortState>
  <tableColumns count="7">
    <tableColumn id="1" xr3:uid="{00000000-0010-0000-0000-000001000000}" name="Tuoteryhmä" totalsRowLabel="Keskiarvo" totalsRowDxfId="9"/>
    <tableColumn id="2" xr3:uid="{00000000-0010-0000-0000-000002000000}" name="Nimike" totalsRowDxfId="8"/>
    <tableColumn id="3" xr3:uid="{00000000-0010-0000-0000-000003000000}" name="Veroton hinta" totalsRowFunction="average" dataDxfId="7" totalsRowDxfId="6"/>
    <tableColumn id="4" xr3:uid="{00000000-0010-0000-0000-000004000000}" name="Verollinen hinta" dataDxfId="5" totalsRowDxfId="4">
      <calculatedColumnFormula>(C4*22%+C4)*0.2</calculatedColumnFormula>
    </tableColumn>
    <tableColumn id="5" xr3:uid="{00000000-0010-0000-0000-000005000000}" name="Toimittaja" totalsRowDxfId="3"/>
    <tableColumn id="6" xr3:uid="{00000000-0010-0000-0000-000006000000}" name="Varastossa" totalsRowDxfId="2"/>
    <tableColumn id="7" xr3:uid="{00000000-0010-0000-0000-000007000000}" name="Varastoarvo" totalsRowFunction="custom" dataDxfId="1" totalsRowDxfId="0">
      <calculatedColumnFormula>Tuotteet!$C$4:$C$51*Tuotteet!$F$4:$F$51</calculatedColumnFormula>
      <totalsRowFormula>SUBTOTAL(109,G4:G51)</totalsRow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ul1"/>
  <dimension ref="A1:H53"/>
  <sheetViews>
    <sheetView tabSelected="1" zoomScale="75" workbookViewId="0">
      <pane ySplit="3" topLeftCell="A16" activePane="bottomLeft" state="frozen"/>
      <selection pane="bottomLeft" activeCell="G1" sqref="G1"/>
    </sheetView>
  </sheetViews>
  <sheetFormatPr defaultRowHeight="15" x14ac:dyDescent="0.2"/>
  <cols>
    <col min="1" max="1" width="20.33203125" customWidth="1"/>
    <col min="2" max="2" width="19.109375" customWidth="1"/>
    <col min="3" max="3" width="12.6640625" customWidth="1"/>
    <col min="4" max="4" width="13.77734375" customWidth="1"/>
    <col min="5" max="5" width="12.5546875" customWidth="1"/>
    <col min="6" max="6" width="10.21875" customWidth="1"/>
    <col min="7" max="7" width="13.109375" customWidth="1"/>
  </cols>
  <sheetData>
    <row r="1" spans="1:8" ht="27" thickBot="1" x14ac:dyDescent="0.45">
      <c r="A1" s="4"/>
      <c r="B1" s="4"/>
      <c r="C1" s="4" t="s">
        <v>62</v>
      </c>
      <c r="D1" s="4"/>
      <c r="E1" s="4"/>
      <c r="F1" s="4"/>
      <c r="G1" s="4" t="s">
        <v>66</v>
      </c>
      <c r="H1" s="9"/>
    </row>
    <row r="2" spans="1:8" ht="15.75" thickTop="1" x14ac:dyDescent="0.2"/>
    <row r="3" spans="1:8" ht="16.5" thickBot="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65</v>
      </c>
      <c r="H3" s="2"/>
    </row>
    <row r="4" spans="1:8" x14ac:dyDescent="0.2">
      <c r="A4" t="s">
        <v>21</v>
      </c>
      <c r="B4" t="s">
        <v>30</v>
      </c>
      <c r="C4" s="1">
        <v>1032.7868852459017</v>
      </c>
      <c r="D4" s="1">
        <f t="shared" ref="D4:D51" si="0">(C4*22%+C4)*0.2</f>
        <v>252</v>
      </c>
      <c r="E4" t="s">
        <v>25</v>
      </c>
      <c r="F4">
        <v>2</v>
      </c>
      <c r="G4" s="3">
        <f>Tuotteet!$C$4:$C$51*Tuotteet!$F$4:$F$51</f>
        <v>2065.5737704918033</v>
      </c>
    </row>
    <row r="5" spans="1:8" x14ac:dyDescent="0.2">
      <c r="A5" t="s">
        <v>47</v>
      </c>
      <c r="B5" t="s">
        <v>51</v>
      </c>
      <c r="C5" s="1">
        <v>1008.1967213114755</v>
      </c>
      <c r="D5" s="1">
        <f t="shared" si="0"/>
        <v>246</v>
      </c>
      <c r="E5" t="s">
        <v>8</v>
      </c>
      <c r="F5">
        <v>1</v>
      </c>
      <c r="G5" s="3">
        <f>Tuotteet!$C$4:$C$51*Tuotteet!$F$4:$F$51</f>
        <v>1008.1967213114755</v>
      </c>
    </row>
    <row r="6" spans="1:8" x14ac:dyDescent="0.2">
      <c r="A6" t="s">
        <v>6</v>
      </c>
      <c r="B6" t="s">
        <v>14</v>
      </c>
      <c r="C6" s="1">
        <v>818.85245901639348</v>
      </c>
      <c r="D6" s="1">
        <f t="shared" si="0"/>
        <v>199.8</v>
      </c>
      <c r="E6" t="s">
        <v>8</v>
      </c>
      <c r="F6">
        <v>19</v>
      </c>
      <c r="G6" s="3">
        <f>Tuotteet!$C$4:$C$51*Tuotteet!$F$4:$F$51</f>
        <v>15558.196721311477</v>
      </c>
    </row>
    <row r="7" spans="1:8" x14ac:dyDescent="0.2">
      <c r="A7" t="s">
        <v>6</v>
      </c>
      <c r="B7" t="s">
        <v>14</v>
      </c>
      <c r="C7" s="1">
        <v>818.85245901639348</v>
      </c>
      <c r="D7" s="1">
        <f t="shared" si="0"/>
        <v>199.8</v>
      </c>
      <c r="E7" t="s">
        <v>8</v>
      </c>
      <c r="F7">
        <v>19</v>
      </c>
      <c r="G7" s="3">
        <f>Tuotteet!$C$4:$C$51*Tuotteet!$F$4:$F$51</f>
        <v>15558.196721311477</v>
      </c>
    </row>
    <row r="8" spans="1:8" x14ac:dyDescent="0.2">
      <c r="A8" t="s">
        <v>21</v>
      </c>
      <c r="B8" t="s">
        <v>28</v>
      </c>
      <c r="C8" s="1">
        <v>803.27868852459017</v>
      </c>
      <c r="D8" s="1">
        <f t="shared" si="0"/>
        <v>196</v>
      </c>
      <c r="E8" t="s">
        <v>8</v>
      </c>
      <c r="F8">
        <v>1</v>
      </c>
      <c r="G8" s="3">
        <f>Tuotteet!$C$4:$C$51*Tuotteet!$F$4:$F$51</f>
        <v>803.27868852459017</v>
      </c>
    </row>
    <row r="9" spans="1:8" x14ac:dyDescent="0.2">
      <c r="A9" t="s">
        <v>21</v>
      </c>
      <c r="B9" t="s">
        <v>29</v>
      </c>
      <c r="C9" s="1">
        <v>803.27868852459017</v>
      </c>
      <c r="D9" s="1">
        <f t="shared" si="0"/>
        <v>196</v>
      </c>
      <c r="E9" t="s">
        <v>25</v>
      </c>
      <c r="F9">
        <v>1</v>
      </c>
      <c r="G9" s="3">
        <f>Tuotteet!$C$4:$C$51*Tuotteet!$F$4:$F$51</f>
        <v>803.27868852459017</v>
      </c>
    </row>
    <row r="10" spans="1:8" x14ac:dyDescent="0.2">
      <c r="A10" t="s">
        <v>47</v>
      </c>
      <c r="B10" t="s">
        <v>50</v>
      </c>
      <c r="C10" s="1">
        <v>729.50819672131149</v>
      </c>
      <c r="D10" s="1">
        <f t="shared" si="0"/>
        <v>178</v>
      </c>
      <c r="E10" t="s">
        <v>8</v>
      </c>
      <c r="F10">
        <v>5</v>
      </c>
      <c r="G10" s="3">
        <f>Tuotteet!$C$4:$C$51*Tuotteet!$F$4:$F$51</f>
        <v>3647.5409836065573</v>
      </c>
    </row>
    <row r="11" spans="1:8" x14ac:dyDescent="0.2">
      <c r="A11" t="s">
        <v>21</v>
      </c>
      <c r="B11" t="s">
        <v>27</v>
      </c>
      <c r="C11" s="1">
        <v>713.11475409836066</v>
      </c>
      <c r="D11" s="1">
        <f t="shared" si="0"/>
        <v>174</v>
      </c>
      <c r="E11" t="s">
        <v>25</v>
      </c>
      <c r="F11">
        <v>1</v>
      </c>
      <c r="G11" s="3">
        <f>Tuotteet!$C$4:$C$51*Tuotteet!$F$4:$F$51</f>
        <v>713.11475409836066</v>
      </c>
    </row>
    <row r="12" spans="1:8" x14ac:dyDescent="0.2">
      <c r="A12" t="s">
        <v>21</v>
      </c>
      <c r="B12" t="s">
        <v>26</v>
      </c>
      <c r="C12" s="1">
        <v>638.52459016393448</v>
      </c>
      <c r="D12" s="1">
        <f t="shared" si="0"/>
        <v>155.80000000000001</v>
      </c>
      <c r="E12" t="s">
        <v>23</v>
      </c>
      <c r="F12">
        <v>2</v>
      </c>
      <c r="G12" s="3">
        <f>Tuotteet!$C$4:$C$51*Tuotteet!$F$4:$F$51</f>
        <v>1277.049180327869</v>
      </c>
    </row>
    <row r="13" spans="1:8" x14ac:dyDescent="0.2">
      <c r="A13" t="s">
        <v>6</v>
      </c>
      <c r="B13" t="s">
        <v>13</v>
      </c>
      <c r="C13" s="1">
        <v>572.95081967213116</v>
      </c>
      <c r="D13" s="1">
        <f t="shared" si="0"/>
        <v>139.80000000000001</v>
      </c>
      <c r="E13" t="s">
        <v>8</v>
      </c>
      <c r="F13">
        <v>31</v>
      </c>
      <c r="G13" s="3">
        <f>Tuotteet!$C$4:$C$51*Tuotteet!$F$4:$F$51</f>
        <v>17761.475409836065</v>
      </c>
    </row>
    <row r="14" spans="1:8" x14ac:dyDescent="0.2">
      <c r="A14" t="s">
        <v>31</v>
      </c>
      <c r="B14" t="s">
        <v>39</v>
      </c>
      <c r="C14" s="1">
        <v>565.57377049180332</v>
      </c>
      <c r="D14" s="1">
        <f t="shared" si="0"/>
        <v>138</v>
      </c>
      <c r="E14" t="s">
        <v>25</v>
      </c>
      <c r="F14">
        <v>0</v>
      </c>
      <c r="G14" s="3">
        <f>Tuotteet!$C$4:$C$51*Tuotteet!$F$4:$F$51</f>
        <v>0</v>
      </c>
    </row>
    <row r="15" spans="1:8" x14ac:dyDescent="0.2">
      <c r="A15" t="s">
        <v>6</v>
      </c>
      <c r="B15" t="s">
        <v>12</v>
      </c>
      <c r="C15" s="1">
        <v>522.95081967213116</v>
      </c>
      <c r="D15" s="1">
        <f t="shared" si="0"/>
        <v>127.60000000000001</v>
      </c>
      <c r="E15" t="s">
        <v>8</v>
      </c>
      <c r="F15">
        <v>22</v>
      </c>
      <c r="G15" s="3">
        <f>Tuotteet!$C$4:$C$51*Tuotteet!$F$4:$F$51</f>
        <v>11504.918032786885</v>
      </c>
    </row>
    <row r="16" spans="1:8" x14ac:dyDescent="0.2">
      <c r="A16" t="s">
        <v>6</v>
      </c>
      <c r="B16" t="s">
        <v>11</v>
      </c>
      <c r="C16" s="1">
        <v>516.39344262295083</v>
      </c>
      <c r="D16" s="1">
        <f t="shared" si="0"/>
        <v>126</v>
      </c>
      <c r="E16" t="s">
        <v>8</v>
      </c>
      <c r="F16">
        <v>18</v>
      </c>
      <c r="G16" s="3">
        <f>Tuotteet!$C$4:$C$51*Tuotteet!$F$4:$F$51</f>
        <v>9295.0819672131147</v>
      </c>
    </row>
    <row r="17" spans="1:7" x14ac:dyDescent="0.2">
      <c r="A17" t="s">
        <v>6</v>
      </c>
      <c r="B17" t="s">
        <v>10</v>
      </c>
      <c r="C17" s="1">
        <v>409.01639344262298</v>
      </c>
      <c r="D17" s="1">
        <f t="shared" si="0"/>
        <v>99.800000000000011</v>
      </c>
      <c r="E17" t="s">
        <v>8</v>
      </c>
      <c r="F17">
        <v>7</v>
      </c>
      <c r="G17" s="3">
        <f>Tuotteet!$C$4:$C$51*Tuotteet!$F$4:$F$51</f>
        <v>2863.1147540983611</v>
      </c>
    </row>
    <row r="18" spans="1:7" x14ac:dyDescent="0.2">
      <c r="A18" t="s">
        <v>31</v>
      </c>
      <c r="B18" t="s">
        <v>38</v>
      </c>
      <c r="C18" s="1">
        <v>385.24590163934431</v>
      </c>
      <c r="D18" s="1">
        <f t="shared" si="0"/>
        <v>94.000000000000014</v>
      </c>
      <c r="E18" t="s">
        <v>25</v>
      </c>
      <c r="F18">
        <v>1</v>
      </c>
      <c r="G18" s="3">
        <f>Tuotteet!$C$4:$C$51*Tuotteet!$F$4:$F$51</f>
        <v>385.24590163934431</v>
      </c>
    </row>
    <row r="19" spans="1:7" x14ac:dyDescent="0.2">
      <c r="A19" t="s">
        <v>21</v>
      </c>
      <c r="B19" t="s">
        <v>24</v>
      </c>
      <c r="C19" s="1">
        <v>372.95081967213116</v>
      </c>
      <c r="D19" s="1">
        <f t="shared" si="0"/>
        <v>91</v>
      </c>
      <c r="E19" t="s">
        <v>25</v>
      </c>
      <c r="F19">
        <v>6</v>
      </c>
      <c r="G19" s="3">
        <f>Tuotteet!$C$4:$C$51*Tuotteet!$F$4:$F$51</f>
        <v>2237.7049180327867</v>
      </c>
    </row>
    <row r="20" spans="1:7" x14ac:dyDescent="0.2">
      <c r="A20" t="s">
        <v>31</v>
      </c>
      <c r="B20" t="s">
        <v>35</v>
      </c>
      <c r="C20" s="1">
        <v>368.85245901639348</v>
      </c>
      <c r="D20" s="1">
        <f t="shared" si="0"/>
        <v>90.000000000000014</v>
      </c>
      <c r="E20" t="s">
        <v>8</v>
      </c>
      <c r="F20">
        <v>4</v>
      </c>
      <c r="G20" s="3">
        <f>Tuotteet!$C$4:$C$51*Tuotteet!$F$4:$F$51</f>
        <v>1475.4098360655739</v>
      </c>
    </row>
    <row r="21" spans="1:7" x14ac:dyDescent="0.2">
      <c r="A21" t="s">
        <v>21</v>
      </c>
      <c r="B21" t="s">
        <v>22</v>
      </c>
      <c r="C21" s="1">
        <v>319.67213114754099</v>
      </c>
      <c r="D21" s="1">
        <f t="shared" si="0"/>
        <v>78</v>
      </c>
      <c r="E21" t="s">
        <v>23</v>
      </c>
      <c r="F21">
        <v>5</v>
      </c>
      <c r="G21" s="3">
        <f>Tuotteet!$C$4:$C$51*Tuotteet!$F$4:$F$51</f>
        <v>1598.360655737705</v>
      </c>
    </row>
    <row r="22" spans="1:7" x14ac:dyDescent="0.2">
      <c r="A22" t="s">
        <v>47</v>
      </c>
      <c r="B22" t="s">
        <v>49</v>
      </c>
      <c r="C22" s="1">
        <v>307.3770491803279</v>
      </c>
      <c r="D22" s="1">
        <f t="shared" si="0"/>
        <v>75.000000000000014</v>
      </c>
      <c r="E22" t="s">
        <v>8</v>
      </c>
      <c r="F22">
        <v>6</v>
      </c>
      <c r="G22" s="3">
        <f>Tuotteet!$C$4:$C$51*Tuotteet!$F$4:$F$51</f>
        <v>1844.2622950819673</v>
      </c>
    </row>
    <row r="23" spans="1:7" x14ac:dyDescent="0.2">
      <c r="A23" t="s">
        <v>31</v>
      </c>
      <c r="B23" t="s">
        <v>37</v>
      </c>
      <c r="C23" s="1">
        <v>277.0491803278689</v>
      </c>
      <c r="D23" s="1">
        <f t="shared" si="0"/>
        <v>67.600000000000009</v>
      </c>
      <c r="E23" t="s">
        <v>25</v>
      </c>
      <c r="F23">
        <v>2</v>
      </c>
      <c r="G23" s="3">
        <f>Tuotteet!$C$4:$C$51*Tuotteet!$F$4:$F$51</f>
        <v>554.09836065573779</v>
      </c>
    </row>
    <row r="24" spans="1:7" x14ac:dyDescent="0.2">
      <c r="A24" t="s">
        <v>31</v>
      </c>
      <c r="B24" t="s">
        <v>34</v>
      </c>
      <c r="C24" s="1">
        <v>270.49180327868856</v>
      </c>
      <c r="D24" s="1">
        <f t="shared" si="0"/>
        <v>66.000000000000014</v>
      </c>
      <c r="E24" t="s">
        <v>8</v>
      </c>
      <c r="F24">
        <v>2</v>
      </c>
      <c r="G24" s="3">
        <f>Tuotteet!$C$4:$C$51*Tuotteet!$F$4:$F$51</f>
        <v>540.98360655737713</v>
      </c>
    </row>
    <row r="25" spans="1:7" x14ac:dyDescent="0.2">
      <c r="A25" t="s">
        <v>47</v>
      </c>
      <c r="B25" t="s">
        <v>54</v>
      </c>
      <c r="C25" s="1">
        <v>261.47540983606558</v>
      </c>
      <c r="D25" s="1">
        <f t="shared" si="0"/>
        <v>63.800000000000004</v>
      </c>
      <c r="E25" t="s">
        <v>8</v>
      </c>
      <c r="F25">
        <v>0</v>
      </c>
      <c r="G25" s="3">
        <f>Tuotteet!$C$4:$C$51*Tuotteet!$F$4:$F$51</f>
        <v>0</v>
      </c>
    </row>
    <row r="26" spans="1:7" x14ac:dyDescent="0.2">
      <c r="A26" t="s">
        <v>40</v>
      </c>
      <c r="B26" t="s">
        <v>44</v>
      </c>
      <c r="C26" s="1">
        <v>245.08196721311475</v>
      </c>
      <c r="D26" s="1">
        <f t="shared" si="0"/>
        <v>59.800000000000004</v>
      </c>
      <c r="E26" t="s">
        <v>23</v>
      </c>
      <c r="F26">
        <v>8</v>
      </c>
      <c r="G26" s="3">
        <f>Tuotteet!$C$4:$C$51*Tuotteet!$F$4:$F$51</f>
        <v>1960.655737704918</v>
      </c>
    </row>
    <row r="27" spans="1:7" x14ac:dyDescent="0.2">
      <c r="A27" t="s">
        <v>47</v>
      </c>
      <c r="B27" t="s">
        <v>48</v>
      </c>
      <c r="C27" s="1">
        <v>245.08196721311475</v>
      </c>
      <c r="D27" s="1">
        <f t="shared" si="0"/>
        <v>59.800000000000004</v>
      </c>
      <c r="E27" t="s">
        <v>8</v>
      </c>
      <c r="F27">
        <v>7</v>
      </c>
      <c r="G27" s="3">
        <f>Tuotteet!$C$4:$C$51*Tuotteet!$F$4:$F$51</f>
        <v>1715.5737704918033</v>
      </c>
    </row>
    <row r="28" spans="1:7" x14ac:dyDescent="0.2">
      <c r="A28" t="s">
        <v>15</v>
      </c>
      <c r="B28" t="s">
        <v>20</v>
      </c>
      <c r="C28" s="1">
        <v>243.60655737705002</v>
      </c>
      <c r="D28" s="1">
        <f t="shared" si="0"/>
        <v>59.440000000000204</v>
      </c>
      <c r="E28" t="s">
        <v>8</v>
      </c>
      <c r="F28">
        <v>31</v>
      </c>
      <c r="G28" s="3">
        <f>Tuotteet!$C$4:$C$51*Tuotteet!$F$4:$F$51</f>
        <v>7551.8032786885506</v>
      </c>
    </row>
    <row r="29" spans="1:7" x14ac:dyDescent="0.2">
      <c r="A29" t="s">
        <v>40</v>
      </c>
      <c r="B29" t="s">
        <v>43</v>
      </c>
      <c r="C29" s="1">
        <v>228.68852459016395</v>
      </c>
      <c r="D29" s="1">
        <f t="shared" si="0"/>
        <v>55.800000000000004</v>
      </c>
      <c r="E29" t="s">
        <v>23</v>
      </c>
      <c r="F29">
        <v>4</v>
      </c>
      <c r="G29" s="3">
        <f>Tuotteet!$C$4:$C$51*Tuotteet!$F$4:$F$51</f>
        <v>914.7540983606558</v>
      </c>
    </row>
    <row r="30" spans="1:7" x14ac:dyDescent="0.2">
      <c r="A30" t="s">
        <v>55</v>
      </c>
      <c r="B30" t="s">
        <v>61</v>
      </c>
      <c r="C30" s="1">
        <v>228.68852459016395</v>
      </c>
      <c r="D30" s="1">
        <f t="shared" si="0"/>
        <v>55.800000000000004</v>
      </c>
      <c r="E30" t="s">
        <v>25</v>
      </c>
      <c r="F30">
        <v>5</v>
      </c>
      <c r="G30" s="3">
        <f>Tuotteet!$C$4:$C$51*Tuotteet!$F$4:$F$51</f>
        <v>1143.4426229508197</v>
      </c>
    </row>
    <row r="31" spans="1:7" x14ac:dyDescent="0.2">
      <c r="A31" s="2" t="s">
        <v>55</v>
      </c>
      <c r="B31" s="2" t="s">
        <v>63</v>
      </c>
      <c r="C31" s="1">
        <v>224</v>
      </c>
      <c r="D31" s="1">
        <f t="shared" si="0"/>
        <v>54.655999999999999</v>
      </c>
      <c r="E31" s="2" t="s">
        <v>25</v>
      </c>
      <c r="F31">
        <v>10</v>
      </c>
      <c r="G31" s="3">
        <f>Tuotteet!$C$4:$C$51*Tuotteet!$F$4:$F$51</f>
        <v>2240</v>
      </c>
    </row>
    <row r="32" spans="1:7" x14ac:dyDescent="0.2">
      <c r="A32" t="s">
        <v>40</v>
      </c>
      <c r="B32" t="s">
        <v>42</v>
      </c>
      <c r="C32" s="1">
        <v>204.91803278688528</v>
      </c>
      <c r="D32" s="1">
        <f t="shared" si="0"/>
        <v>50.000000000000007</v>
      </c>
      <c r="E32" t="s">
        <v>23</v>
      </c>
      <c r="F32">
        <v>0</v>
      </c>
      <c r="G32" s="3">
        <f>Tuotteet!$C$4:$C$51*Tuotteet!$F$4:$F$51</f>
        <v>0</v>
      </c>
    </row>
    <row r="33" spans="1:7" x14ac:dyDescent="0.2">
      <c r="A33" t="s">
        <v>6</v>
      </c>
      <c r="B33" t="s">
        <v>9</v>
      </c>
      <c r="C33" s="1">
        <v>200.81967213114754</v>
      </c>
      <c r="D33" s="1">
        <f t="shared" si="0"/>
        <v>49</v>
      </c>
      <c r="E33" t="s">
        <v>8</v>
      </c>
      <c r="F33">
        <v>2</v>
      </c>
      <c r="G33" s="3">
        <f>Tuotteet!$C$4:$C$51*Tuotteet!$F$4:$F$51</f>
        <v>401.63934426229508</v>
      </c>
    </row>
    <row r="34" spans="1:7" x14ac:dyDescent="0.2">
      <c r="A34" t="s">
        <v>47</v>
      </c>
      <c r="B34" t="s">
        <v>52</v>
      </c>
      <c r="C34" s="1">
        <v>195.90163934426232</v>
      </c>
      <c r="D34" s="1">
        <f t="shared" si="0"/>
        <v>47.800000000000011</v>
      </c>
      <c r="E34" t="s">
        <v>8</v>
      </c>
      <c r="F34">
        <v>0</v>
      </c>
      <c r="G34" s="3">
        <f>Tuotteet!$C$4:$C$51*Tuotteet!$F$4:$F$51</f>
        <v>0</v>
      </c>
    </row>
    <row r="35" spans="1:7" x14ac:dyDescent="0.2">
      <c r="A35" t="s">
        <v>6</v>
      </c>
      <c r="B35" t="s">
        <v>7</v>
      </c>
      <c r="C35" s="1">
        <v>178.68852459016395</v>
      </c>
      <c r="D35" s="1">
        <f t="shared" si="0"/>
        <v>43.600000000000009</v>
      </c>
      <c r="E35" t="s">
        <v>8</v>
      </c>
      <c r="F35">
        <v>6</v>
      </c>
      <c r="G35" s="3">
        <f>Tuotteet!$C$4:$C$51*Tuotteet!$F$4:$F$51</f>
        <v>1072.1311475409836</v>
      </c>
    </row>
    <row r="36" spans="1:7" x14ac:dyDescent="0.2">
      <c r="A36" t="s">
        <v>40</v>
      </c>
      <c r="B36" t="s">
        <v>41</v>
      </c>
      <c r="C36" s="1">
        <v>155.73770491803282</v>
      </c>
      <c r="D36" s="1">
        <f t="shared" si="0"/>
        <v>38.000000000000007</v>
      </c>
      <c r="E36" t="s">
        <v>23</v>
      </c>
      <c r="F36">
        <v>2</v>
      </c>
      <c r="G36" s="3">
        <f>Tuotteet!$C$4:$C$51*Tuotteet!$F$4:$F$51</f>
        <v>311.47540983606564</v>
      </c>
    </row>
    <row r="37" spans="1:7" x14ac:dyDescent="0.2">
      <c r="A37" t="s">
        <v>47</v>
      </c>
      <c r="B37" t="s">
        <v>53</v>
      </c>
      <c r="C37" s="1">
        <v>139.34426229508196</v>
      </c>
      <c r="D37" s="1">
        <f t="shared" si="0"/>
        <v>34</v>
      </c>
      <c r="E37" t="s">
        <v>8</v>
      </c>
      <c r="F37">
        <v>1</v>
      </c>
      <c r="G37" s="3">
        <f>Tuotteet!$C$4:$C$51*Tuotteet!$F$4:$F$51</f>
        <v>139.34426229508196</v>
      </c>
    </row>
    <row r="38" spans="1:7" x14ac:dyDescent="0.2">
      <c r="A38" t="s">
        <v>55</v>
      </c>
      <c r="B38" t="s">
        <v>60</v>
      </c>
      <c r="C38" s="1">
        <v>130.32786885245903</v>
      </c>
      <c r="D38" s="1">
        <f t="shared" si="0"/>
        <v>31.800000000000008</v>
      </c>
      <c r="E38" t="s">
        <v>25</v>
      </c>
      <c r="F38">
        <v>7</v>
      </c>
      <c r="G38" s="3">
        <f>Tuotteet!$C$4:$C$51*Tuotteet!$F$4:$F$51</f>
        <v>912.29508196721326</v>
      </c>
    </row>
    <row r="39" spans="1:7" x14ac:dyDescent="0.2">
      <c r="A39" t="s">
        <v>55</v>
      </c>
      <c r="B39" t="s">
        <v>59</v>
      </c>
      <c r="C39" s="1">
        <v>130.32786885245903</v>
      </c>
      <c r="D39" s="1">
        <f t="shared" si="0"/>
        <v>31.800000000000008</v>
      </c>
      <c r="E39" t="s">
        <v>23</v>
      </c>
      <c r="F39">
        <v>12</v>
      </c>
      <c r="G39" s="3">
        <f>Tuotteet!$C$4:$C$51*Tuotteet!$F$4:$F$51</f>
        <v>1563.9344262295085</v>
      </c>
    </row>
    <row r="40" spans="1:7" x14ac:dyDescent="0.2">
      <c r="A40" t="s">
        <v>31</v>
      </c>
      <c r="B40" t="s">
        <v>36</v>
      </c>
      <c r="C40" s="1">
        <v>121.31147540983608</v>
      </c>
      <c r="D40" s="1">
        <f t="shared" si="0"/>
        <v>29.6</v>
      </c>
      <c r="E40" t="s">
        <v>25</v>
      </c>
      <c r="F40">
        <v>2</v>
      </c>
      <c r="G40" s="3">
        <f>Tuotteet!$C$4:$C$51*Tuotteet!$F$4:$F$51</f>
        <v>242.62295081967216</v>
      </c>
    </row>
    <row r="41" spans="1:7" x14ac:dyDescent="0.2">
      <c r="A41" t="s">
        <v>15</v>
      </c>
      <c r="B41" t="s">
        <v>19</v>
      </c>
      <c r="C41" s="1">
        <v>119</v>
      </c>
      <c r="D41" s="1">
        <f t="shared" si="0"/>
        <v>29.036000000000001</v>
      </c>
      <c r="E41" t="s">
        <v>8</v>
      </c>
      <c r="F41">
        <v>54</v>
      </c>
      <c r="G41" s="3">
        <f>Tuotteet!$C$4:$C$51*Tuotteet!$F$4:$F$51</f>
        <v>6426</v>
      </c>
    </row>
    <row r="42" spans="1:7" x14ac:dyDescent="0.2">
      <c r="A42" t="s">
        <v>31</v>
      </c>
      <c r="B42" t="s">
        <v>33</v>
      </c>
      <c r="C42" s="1">
        <v>97.54098360655739</v>
      </c>
      <c r="D42" s="1">
        <f t="shared" si="0"/>
        <v>23.800000000000004</v>
      </c>
      <c r="E42" t="s">
        <v>8</v>
      </c>
      <c r="F42">
        <v>3</v>
      </c>
      <c r="G42" s="3">
        <f>Tuotteet!$C$4:$C$51*Tuotteet!$F$4:$F$51</f>
        <v>292.62295081967216</v>
      </c>
    </row>
    <row r="43" spans="1:7" x14ac:dyDescent="0.2">
      <c r="A43" t="s">
        <v>55</v>
      </c>
      <c r="B43" t="s">
        <v>57</v>
      </c>
      <c r="C43" s="1">
        <v>81.147540983606575</v>
      </c>
      <c r="D43" s="1">
        <f t="shared" si="0"/>
        <v>19.800000000000008</v>
      </c>
      <c r="E43" t="s">
        <v>25</v>
      </c>
      <c r="F43">
        <v>18</v>
      </c>
      <c r="G43" s="3">
        <f>Tuotteet!$C$4:$C$51*Tuotteet!$F$4:$F$51</f>
        <v>1460.6557377049185</v>
      </c>
    </row>
    <row r="44" spans="1:7" x14ac:dyDescent="0.2">
      <c r="A44" t="s">
        <v>55</v>
      </c>
      <c r="B44" t="s">
        <v>58</v>
      </c>
      <c r="C44" s="1">
        <v>81.147540983606575</v>
      </c>
      <c r="D44" s="1">
        <f t="shared" si="0"/>
        <v>19.800000000000008</v>
      </c>
      <c r="E44" t="s">
        <v>23</v>
      </c>
      <c r="F44">
        <v>20</v>
      </c>
      <c r="G44" s="3">
        <f>Tuotteet!$C$4:$C$51*Tuotteet!$F$4:$F$51</f>
        <v>1622.9508196721315</v>
      </c>
    </row>
    <row r="45" spans="1:7" x14ac:dyDescent="0.2">
      <c r="A45" t="s">
        <v>31</v>
      </c>
      <c r="B45" t="s">
        <v>32</v>
      </c>
      <c r="C45" s="1">
        <v>73.770491803278688</v>
      </c>
      <c r="D45" s="1">
        <f t="shared" si="0"/>
        <v>18</v>
      </c>
      <c r="E45" t="s">
        <v>23</v>
      </c>
      <c r="F45">
        <v>4</v>
      </c>
      <c r="G45" s="3">
        <f>Tuotteet!$C$4:$C$51*Tuotteet!$F$4:$F$51</f>
        <v>295.08196721311475</v>
      </c>
    </row>
    <row r="46" spans="1:7" x14ac:dyDescent="0.2">
      <c r="A46" t="s">
        <v>15</v>
      </c>
      <c r="B46" t="s">
        <v>18</v>
      </c>
      <c r="C46" s="1">
        <v>70.327868852459005</v>
      </c>
      <c r="D46" s="1">
        <f t="shared" si="0"/>
        <v>17.159999999999997</v>
      </c>
      <c r="E46" t="s">
        <v>8</v>
      </c>
      <c r="F46">
        <v>22</v>
      </c>
      <c r="G46" s="3">
        <f>Tuotteet!$C$4:$C$51*Tuotteet!$F$4:$F$51</f>
        <v>1547.2131147540981</v>
      </c>
    </row>
    <row r="47" spans="1:7" x14ac:dyDescent="0.2">
      <c r="A47" t="s">
        <v>15</v>
      </c>
      <c r="B47" t="s">
        <v>16</v>
      </c>
      <c r="C47" s="1">
        <v>50.327868852459005</v>
      </c>
      <c r="D47" s="1">
        <f t="shared" si="0"/>
        <v>12.279999999999998</v>
      </c>
      <c r="E47" t="s">
        <v>8</v>
      </c>
      <c r="F47">
        <v>12</v>
      </c>
      <c r="G47" s="3">
        <f>Tuotteet!$C$4:$C$51*Tuotteet!$F$4:$F$51</f>
        <v>603.93442622950806</v>
      </c>
    </row>
    <row r="48" spans="1:7" x14ac:dyDescent="0.2">
      <c r="A48" t="s">
        <v>40</v>
      </c>
      <c r="B48" t="s">
        <v>46</v>
      </c>
      <c r="C48" s="1">
        <v>40.983606557377051</v>
      </c>
      <c r="D48" s="1">
        <f t="shared" si="0"/>
        <v>10</v>
      </c>
      <c r="E48" t="s">
        <v>23</v>
      </c>
      <c r="F48">
        <v>12</v>
      </c>
      <c r="G48" s="3">
        <f>Tuotteet!$C$4:$C$51*Tuotteet!$F$4:$F$51</f>
        <v>491.80327868852464</v>
      </c>
    </row>
    <row r="49" spans="1:7" x14ac:dyDescent="0.2">
      <c r="A49" t="s">
        <v>55</v>
      </c>
      <c r="B49" t="s">
        <v>56</v>
      </c>
      <c r="C49" s="1">
        <v>40.983606557377051</v>
      </c>
      <c r="D49" s="1">
        <f t="shared" si="0"/>
        <v>10</v>
      </c>
      <c r="E49" t="s">
        <v>23</v>
      </c>
      <c r="F49">
        <v>16</v>
      </c>
      <c r="G49" s="3">
        <f>Tuotteet!$C$4:$C$51*Tuotteet!$F$4:$F$51</f>
        <v>655.73770491803282</v>
      </c>
    </row>
    <row r="50" spans="1:7" x14ac:dyDescent="0.2">
      <c r="A50" t="s">
        <v>15</v>
      </c>
      <c r="B50" t="s">
        <v>17</v>
      </c>
      <c r="C50" s="1">
        <v>23.7049180327868</v>
      </c>
      <c r="D50" s="1">
        <f t="shared" si="0"/>
        <v>5.7839999999999794</v>
      </c>
      <c r="E50" t="s">
        <v>8</v>
      </c>
      <c r="F50">
        <v>5</v>
      </c>
      <c r="G50" s="3">
        <f>Tuotteet!$C$4:$C$51*Tuotteet!$F$4:$F$51</f>
        <v>118.52459016393399</v>
      </c>
    </row>
    <row r="51" spans="1:7" x14ac:dyDescent="0.2">
      <c r="A51" t="s">
        <v>40</v>
      </c>
      <c r="B51" t="s">
        <v>45</v>
      </c>
      <c r="C51" s="1">
        <v>21.311475409836067</v>
      </c>
      <c r="D51" s="1">
        <f t="shared" si="0"/>
        <v>5.2</v>
      </c>
      <c r="E51" t="s">
        <v>23</v>
      </c>
      <c r="F51">
        <v>14</v>
      </c>
      <c r="G51" s="3">
        <f>Tuotteet!$C$4:$C$51*Tuotteet!$F$4:$F$51</f>
        <v>298.36065573770492</v>
      </c>
    </row>
    <row r="52" spans="1:7" ht="16.5" thickBot="1" x14ac:dyDescent="0.3">
      <c r="A52" s="6" t="s">
        <v>64</v>
      </c>
      <c r="B52" s="6"/>
      <c r="C52" s="7">
        <f>SUBTOTAL(101,Taulukko1[Veroton hinta])</f>
        <v>335.19091530054646</v>
      </c>
      <c r="D52" s="6"/>
      <c r="E52" s="6"/>
      <c r="F52" s="6"/>
      <c r="G52" s="8">
        <f>SUBTOTAL(109,G4:G51)</f>
        <v>125477.63934426234</v>
      </c>
    </row>
    <row r="53" spans="1:7" ht="15.75" thickTop="1" x14ac:dyDescent="0.2"/>
  </sheetData>
  <phoneticPr fontId="0" type="noConversion"/>
  <pageMargins left="0.75" right="0.75" top="1" bottom="1" header="0.4921259845" footer="0.4921259845"/>
  <pageSetup paperSize="9" orientation="portrait" horizont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Button 11">
              <controlPr defaultSize="0" print="0" autoFill="0" autoPict="0" macro="[0]!Taul1.Suodata">
                <anchor moveWithCells="1" sizeWithCells="1">
                  <from>
                    <xdr:col>4</xdr:col>
                    <xdr:colOff>0</xdr:colOff>
                    <xdr:row>0</xdr:row>
                    <xdr:rowOff>0</xdr:rowOff>
                  </from>
                  <to>
                    <xdr:col>6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Tuotteet</vt:lpstr>
    </vt:vector>
  </TitlesOfParts>
  <Company>Kuusankosken työväenopisto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Keinonen</dc:creator>
  <cp:lastModifiedBy>Kari J Keinonen</cp:lastModifiedBy>
  <dcterms:created xsi:type="dcterms:W3CDTF">2000-01-03T19:00:40Z</dcterms:created>
  <dcterms:modified xsi:type="dcterms:W3CDTF">2018-10-22T20:50:01Z</dcterms:modified>
</cp:coreProperties>
</file>