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ebpu\Code_KAMK\K25\MetropoliaAMK\Excel_Advance\Excel_Advance_MetropoliaAMK\Lectures\lecture_10\"/>
    </mc:Choice>
  </mc:AlternateContent>
  <xr:revisionPtr revIDLastSave="0" documentId="8_{E6307365-6163-41AA-9BF1-29283DCA1B7A}" xr6:coauthVersionLast="47" xr6:coauthVersionMax="47" xr10:uidLastSave="{00000000-0000-0000-0000-000000000000}"/>
  <bookViews>
    <workbookView xWindow="28680" yWindow="-120" windowWidth="38640" windowHeight="23520" activeTab="1" xr2:uid="{00000000-000D-0000-FFFF-FFFF00000000}"/>
  </bookViews>
  <sheets>
    <sheet name="Laskutus" sheetId="2" r:id="rId1"/>
    <sheet name="Asiakasrekisteri" sheetId="1" r:id="rId2"/>
  </sheets>
  <definedNames>
    <definedName name="As_nro">Taulukko1[]</definedName>
    <definedName name="kanta_asiakasalennus">Asiakasrekisteri!$K$2:$M$2</definedName>
    <definedName name="LaskuNro">Laskutus!$G$1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M2" i="1"/>
  <c r="G4" i="2"/>
  <c r="I3" i="2" s="1"/>
  <c r="K3" i="2" l="1"/>
  <c r="J3" i="2"/>
  <c r="B9" i="2"/>
  <c r="G16" i="2"/>
  <c r="C13" i="2"/>
  <c r="B11" i="2"/>
  <c r="B10" i="2"/>
  <c r="G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 J Keinonen</author>
    <author>Kari Keinonen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Kari J Keinonen:</t>
        </r>
        <r>
          <rPr>
            <sz val="9"/>
            <color indexed="81"/>
            <rFont val="Tahoma"/>
            <family val="2"/>
          </rPr>
          <t xml:space="preserve">
Syötä laskulle yhtä suurempi numero kuin edellinen.</t>
        </r>
      </text>
    </comment>
    <comment ref="G11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Kari Keinonen:</t>
        </r>
        <r>
          <rPr>
            <sz val="8"/>
            <color indexed="81"/>
            <rFont val="Tahoma"/>
            <family val="2"/>
          </rPr>
          <t xml:space="preserve">
Liiku työkirjassa käyttäen tabulaattoria.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Tekijä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Tekijä:</t>
        </r>
        <r>
          <rPr>
            <sz val="9"/>
            <color indexed="81"/>
            <rFont val="Tahoma"/>
            <family val="2"/>
          </rPr>
          <t xml:space="preserve">
Erinomainen aluenimien määritys Siirtymä ja Laske.A funktioilla.</t>
        </r>
      </text>
    </comment>
  </commentList>
</comments>
</file>

<file path=xl/sharedStrings.xml><?xml version="1.0" encoding="utf-8"?>
<sst xmlns="http://schemas.openxmlformats.org/spreadsheetml/2006/main" count="118" uniqueCount="104">
  <si>
    <t>As nro</t>
  </si>
  <si>
    <t>Yritys</t>
  </si>
  <si>
    <t>Yhteyshenkilö</t>
  </si>
  <si>
    <t>Sukunimi</t>
  </si>
  <si>
    <t>Osoite</t>
  </si>
  <si>
    <t>Postinumero</t>
  </si>
  <si>
    <t>Postitoimipaikka</t>
  </si>
  <si>
    <t>Puhelin</t>
  </si>
  <si>
    <t>AB-Elektro Oy</t>
  </si>
  <si>
    <t>Boris</t>
  </si>
  <si>
    <t>Virtanen</t>
  </si>
  <si>
    <t>Kävelykatu 2</t>
  </si>
  <si>
    <t>Jyväskylä</t>
  </si>
  <si>
    <t>014 222 222</t>
  </si>
  <si>
    <t>Herkon kauppa</t>
  </si>
  <si>
    <t>Herkko</t>
  </si>
  <si>
    <t>Heponen</t>
  </si>
  <si>
    <t>Kavioura 3</t>
  </si>
  <si>
    <t>014 354 4321</t>
  </si>
  <si>
    <t>Info-Systems</t>
  </si>
  <si>
    <t>Jenni</t>
  </si>
  <si>
    <t>Jaakkola</t>
  </si>
  <si>
    <t>PL  21</t>
  </si>
  <si>
    <t>014 345 1234</t>
  </si>
  <si>
    <t>Info-Systems Ky</t>
  </si>
  <si>
    <t>PL   21</t>
  </si>
  <si>
    <t>Isofirma Oyj</t>
  </si>
  <si>
    <t>Alma</t>
  </si>
  <si>
    <t>Mäkinen</t>
  </si>
  <si>
    <t>PL 2</t>
  </si>
  <si>
    <t>0400 727 987</t>
  </si>
  <si>
    <t>Koulutus Oy</t>
  </si>
  <si>
    <t>Esa</t>
  </si>
  <si>
    <t>Erikoinen</t>
  </si>
  <si>
    <t>PL 25</t>
  </si>
  <si>
    <t>0400 222 3456</t>
  </si>
  <si>
    <t>MoniToimi Oy</t>
  </si>
  <si>
    <t>Minni</t>
  </si>
  <si>
    <t>Peltonen</t>
  </si>
  <si>
    <t>Rantakatu 4</t>
  </si>
  <si>
    <t>050 543 1234</t>
  </si>
  <si>
    <t>Suksikauppa Oy</t>
  </si>
  <si>
    <t>Simo</t>
  </si>
  <si>
    <t>Suihko</t>
  </si>
  <si>
    <t>Latutie 5</t>
  </si>
  <si>
    <t>040 987 1234</t>
  </si>
  <si>
    <t>Tekstintuotto Oy</t>
  </si>
  <si>
    <t>Emma</t>
  </si>
  <si>
    <t>Järvinen</t>
  </si>
  <si>
    <t>Metsänreuna  2</t>
  </si>
  <si>
    <t>0400 177 938</t>
  </si>
  <si>
    <t>Tmi Kukka ja risu</t>
  </si>
  <si>
    <t>Kauno</t>
  </si>
  <si>
    <t>Tuhat</t>
  </si>
  <si>
    <t>Lehtikuja 12</t>
  </si>
  <si>
    <t>040 345 6778</t>
  </si>
  <si>
    <t>Tontun torttu ja tuli T:mi</t>
  </si>
  <si>
    <t>Essi</t>
  </si>
  <si>
    <t>Rajula</t>
  </si>
  <si>
    <t>Kujakatu 3</t>
  </si>
  <si>
    <t>Turku</t>
  </si>
  <si>
    <t>050 90 909 090</t>
  </si>
  <si>
    <t>Harjun kala</t>
  </si>
  <si>
    <t>Urpo</t>
  </si>
  <si>
    <t>Majava</t>
  </si>
  <si>
    <t>Avenue 13</t>
  </si>
  <si>
    <t>20340</t>
  </si>
  <si>
    <t>(02) 333 5678</t>
  </si>
  <si>
    <t>Kollaan kuppi ja kannu</t>
  </si>
  <si>
    <t>Auli</t>
  </si>
  <si>
    <t>Ojasivu</t>
  </si>
  <si>
    <t>Tiekuja 3</t>
  </si>
  <si>
    <t>20780</t>
  </si>
  <si>
    <t>(02) 456 7890</t>
  </si>
  <si>
    <t>Laskunro</t>
  </si>
  <si>
    <t>Sivunro</t>
  </si>
  <si>
    <t>Laskupvm</t>
  </si>
  <si>
    <t>Maksuaika</t>
  </si>
  <si>
    <t>Eräpäivä</t>
  </si>
  <si>
    <t>As.nro</t>
  </si>
  <si>
    <t>Asiakas</t>
  </si>
  <si>
    <t>Katuos.</t>
  </si>
  <si>
    <t>Viitenumero</t>
  </si>
  <si>
    <t>Postitsto</t>
  </si>
  <si>
    <t>Viivästyskorko:</t>
  </si>
  <si>
    <t>Helmisen sulka ja sato</t>
  </si>
  <si>
    <t>Erkki</t>
  </si>
  <si>
    <t>Juurekas</t>
  </si>
  <si>
    <t>Avenuekuja 11</t>
  </si>
  <si>
    <t>30200</t>
  </si>
  <si>
    <t>Tampere</t>
  </si>
  <si>
    <t>(03) 678 9999</t>
  </si>
  <si>
    <t xml:space="preserve"> Ruittulankuja 3</t>
  </si>
  <si>
    <t xml:space="preserve"> 33333 Servosuo</t>
  </si>
  <si>
    <t>Luokitus</t>
  </si>
  <si>
    <t>Päivä</t>
  </si>
  <si>
    <t>Kuukausi</t>
  </si>
  <si>
    <t>Vuosi</t>
  </si>
  <si>
    <t>Y-tunnus: 39989999-09</t>
  </si>
  <si>
    <t>Web-sivu:</t>
  </si>
  <si>
    <t>www.ratkiriemu.fi</t>
  </si>
  <si>
    <t>E-mail</t>
  </si>
  <si>
    <t>kari.oja@ratkiriemu.fi</t>
  </si>
  <si>
    <t>kanta-asiakasalennus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</si>
</sst>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pv&quot;"/>
    <numFmt numFmtId="165" formatCode="0.0\ %"/>
  </numFmts>
  <fonts count="1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Eras Bold ITC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0">
    <border>
      <left/>
      <right/>
      <top/>
      <bottom/>
      <diagonal/>
    </border>
    <border>
      <left style="medium">
        <color indexed="17"/>
      </left>
      <right/>
      <top/>
      <bottom/>
      <diagonal/>
    </border>
    <border>
      <left/>
      <right style="medium">
        <color indexed="17"/>
      </right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/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/>
      <top style="medium">
        <color rgb="FF0000FF"/>
      </top>
      <bottom/>
      <diagonal/>
    </border>
    <border>
      <left/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/>
      <top/>
      <bottom/>
      <diagonal/>
    </border>
    <border>
      <left/>
      <right style="medium">
        <color rgb="FF0000FF"/>
      </right>
      <top/>
      <bottom/>
      <diagonal/>
    </border>
    <border>
      <left style="medium">
        <color rgb="FF0000FF"/>
      </left>
      <right/>
      <top/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 style="medium">
        <color indexed="17"/>
      </right>
      <top style="medium">
        <color rgb="FF0000FF"/>
      </top>
      <bottom style="medium">
        <color rgb="FF0000FF"/>
      </bottom>
      <diagonal/>
    </border>
    <border>
      <left style="medium">
        <color indexed="17"/>
      </left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 style="medium">
        <color indexed="17"/>
      </right>
      <top style="medium">
        <color rgb="FF0000FF"/>
      </top>
      <bottom style="medium">
        <color rgb="FF0000FF"/>
      </bottom>
      <diagonal/>
    </border>
    <border>
      <left/>
      <right/>
      <top style="medium">
        <color theme="4" tint="0.39997558519241921"/>
      </top>
      <bottom/>
      <diagonal/>
    </border>
  </borders>
  <cellStyleXfs count="4">
    <xf numFmtId="0" fontId="0" fillId="0" borderId="0"/>
    <xf numFmtId="0" fontId="14" fillId="0" borderId="3" applyNumberFormat="0" applyFill="0" applyAlignment="0" applyProtection="0"/>
    <xf numFmtId="9" fontId="13" fillId="0" borderId="0" applyFont="0" applyFill="0" applyBorder="0" applyAlignment="0" applyProtection="0"/>
    <xf numFmtId="164" fontId="10" fillId="0" borderId="10" applyFont="0" applyFill="0" applyBorder="0" applyAlignment="0" applyProtection="0">
      <alignment horizontal="right" indent="1"/>
      <protection locked="0" hidden="1"/>
    </xf>
  </cellStyleXfs>
  <cellXfs count="62">
    <xf numFmtId="0" fontId="0" fillId="0" borderId="0" xfId="0"/>
    <xf numFmtId="0" fontId="3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0" fillId="0" borderId="0" xfId="0" applyProtection="1">
      <protection hidden="1"/>
    </xf>
    <xf numFmtId="0" fontId="10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10" fillId="0" borderId="0" xfId="0" applyFont="1" applyAlignment="1" applyProtection="1">
      <alignment horizontal="left" indent="1"/>
      <protection hidden="1"/>
    </xf>
    <xf numFmtId="0" fontId="7" fillId="0" borderId="0" xfId="0" applyFont="1" applyAlignment="1" applyProtection="1">
      <alignment horizontal="right" indent="1"/>
      <protection hidden="1"/>
    </xf>
    <xf numFmtId="0" fontId="7" fillId="0" borderId="1" xfId="0" applyFont="1" applyBorder="1" applyProtection="1">
      <protection hidden="1"/>
    </xf>
    <xf numFmtId="0" fontId="8" fillId="0" borderId="2" xfId="0" applyFont="1" applyBorder="1" applyAlignment="1" applyProtection="1">
      <alignment horizontal="right" indent="1"/>
      <protection hidden="1"/>
    </xf>
    <xf numFmtId="0" fontId="0" fillId="0" borderId="6" xfId="0" applyBorder="1" applyProtection="1">
      <protection hidden="1"/>
    </xf>
    <xf numFmtId="0" fontId="3" fillId="0" borderId="7" xfId="0" applyFont="1" applyBorder="1" applyProtection="1">
      <protection hidden="1"/>
    </xf>
    <xf numFmtId="0" fontId="3" fillId="0" borderId="8" xfId="0" applyFont="1" applyBorder="1" applyProtection="1">
      <protection hidden="1"/>
    </xf>
    <xf numFmtId="0" fontId="0" fillId="0" borderId="9" xfId="0" applyBorder="1" applyProtection="1">
      <protection hidden="1"/>
    </xf>
    <xf numFmtId="0" fontId="3" fillId="0" borderId="10" xfId="0" applyFont="1" applyBorder="1" applyProtection="1">
      <protection hidden="1"/>
    </xf>
    <xf numFmtId="0" fontId="0" fillId="0" borderId="11" xfId="0" applyBorder="1" applyProtection="1">
      <protection hidden="1"/>
    </xf>
    <xf numFmtId="0" fontId="3" fillId="0" borderId="12" xfId="0" applyFont="1" applyBorder="1" applyProtection="1">
      <protection hidden="1"/>
    </xf>
    <xf numFmtId="0" fontId="3" fillId="0" borderId="13" xfId="0" applyFont="1" applyBorder="1" applyProtection="1">
      <protection hidden="1"/>
    </xf>
    <xf numFmtId="0" fontId="9" fillId="0" borderId="6" xfId="0" applyFont="1" applyBorder="1" applyProtection="1">
      <protection hidden="1"/>
    </xf>
    <xf numFmtId="0" fontId="10" fillId="0" borderId="7" xfId="0" applyFont="1" applyBorder="1" applyAlignment="1" applyProtection="1">
      <alignment horizontal="left" indent="1"/>
      <protection locked="0" hidden="1"/>
    </xf>
    <xf numFmtId="0" fontId="9" fillId="0" borderId="9" xfId="0" applyFont="1" applyBorder="1" applyProtection="1">
      <protection hidden="1"/>
    </xf>
    <xf numFmtId="0" fontId="9" fillId="0" borderId="11" xfId="0" applyFont="1" applyBorder="1" applyProtection="1">
      <protection hidden="1"/>
    </xf>
    <xf numFmtId="0" fontId="10" fillId="0" borderId="12" xfId="0" applyFont="1" applyBorder="1" applyAlignment="1" applyProtection="1">
      <alignment horizontal="left" indent="1"/>
      <protection hidden="1"/>
    </xf>
    <xf numFmtId="0" fontId="9" fillId="0" borderId="14" xfId="0" applyFont="1" applyBorder="1" applyProtection="1">
      <protection hidden="1"/>
    </xf>
    <xf numFmtId="14" fontId="7" fillId="0" borderId="15" xfId="0" applyNumberFormat="1" applyFont="1" applyBorder="1" applyAlignment="1" applyProtection="1">
      <alignment horizontal="right" indent="1"/>
      <protection hidden="1"/>
    </xf>
    <xf numFmtId="9" fontId="9" fillId="0" borderId="16" xfId="2" applyFont="1" applyBorder="1" applyProtection="1">
      <protection hidden="1"/>
    </xf>
    <xf numFmtId="14" fontId="7" fillId="0" borderId="17" xfId="0" applyNumberFormat="1" applyFont="1" applyBorder="1" applyAlignment="1" applyProtection="1">
      <alignment horizontal="right" indent="1"/>
      <protection hidden="1"/>
    </xf>
    <xf numFmtId="0" fontId="0" fillId="0" borderId="6" xfId="0" applyBorder="1"/>
    <xf numFmtId="0" fontId="0" fillId="0" borderId="7" xfId="0" applyBorder="1"/>
    <xf numFmtId="1" fontId="7" fillId="0" borderId="8" xfId="0" applyNumberFormat="1" applyFont="1" applyBorder="1" applyAlignment="1" applyProtection="1">
      <alignment horizontal="right" vertical="center" indent="1"/>
      <protection hidden="1"/>
    </xf>
    <xf numFmtId="0" fontId="0" fillId="0" borderId="11" xfId="0" applyBorder="1"/>
    <xf numFmtId="0" fontId="0" fillId="0" borderId="12" xfId="0" applyBorder="1"/>
    <xf numFmtId="9" fontId="7" fillId="0" borderId="5" xfId="2" applyFont="1" applyBorder="1" applyAlignment="1" applyProtection="1">
      <alignment horizontal="right" vertical="center" indent="1"/>
      <protection hidden="1"/>
    </xf>
    <xf numFmtId="0" fontId="9" fillId="0" borderId="14" xfId="0" applyFont="1" applyBorder="1" applyAlignment="1" applyProtection="1">
      <alignment vertical="center"/>
      <protection hidden="1"/>
    </xf>
    <xf numFmtId="1" fontId="7" fillId="0" borderId="17" xfId="0" applyNumberFormat="1" applyFont="1" applyBorder="1" applyAlignment="1" applyProtection="1">
      <alignment horizontal="right" vertical="center" indent="1"/>
      <protection hidden="1"/>
    </xf>
    <xf numFmtId="14" fontId="7" fillId="0" borderId="8" xfId="0" applyNumberFormat="1" applyFont="1" applyBorder="1" applyAlignment="1" applyProtection="1">
      <alignment horizontal="right" indent="1"/>
      <protection hidden="1"/>
    </xf>
    <xf numFmtId="165" fontId="10" fillId="0" borderId="13" xfId="2" applyNumberFormat="1" applyFont="1" applyBorder="1" applyAlignment="1" applyProtection="1">
      <alignment horizontal="right" indent="1"/>
      <protection locked="0" hidden="1"/>
    </xf>
    <xf numFmtId="164" fontId="10" fillId="0" borderId="10" xfId="0" applyNumberFormat="1" applyFont="1" applyBorder="1" applyAlignment="1" applyProtection="1">
      <alignment horizontal="right" indent="1"/>
      <protection locked="0" hidden="1"/>
    </xf>
    <xf numFmtId="14" fontId="7" fillId="0" borderId="13" xfId="0" applyNumberFormat="1" applyFont="1" applyBorder="1" applyAlignment="1" applyProtection="1">
      <alignment horizontal="right" indent="1"/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Alignment="1" applyProtection="1">
      <alignment horizontal="right" indent="1"/>
      <protection hidden="1"/>
    </xf>
    <xf numFmtId="0" fontId="7" fillId="0" borderId="14" xfId="0" applyFont="1" applyBorder="1" applyProtection="1">
      <protection hidden="1"/>
    </xf>
    <xf numFmtId="0" fontId="8" fillId="0" borderId="17" xfId="0" applyFont="1" applyBorder="1" applyAlignment="1" applyProtection="1">
      <alignment horizontal="right" indent="1"/>
      <protection hidden="1"/>
    </xf>
    <xf numFmtId="0" fontId="9" fillId="0" borderId="18" xfId="0" applyFont="1" applyBorder="1" applyProtection="1">
      <protection hidden="1"/>
    </xf>
    <xf numFmtId="0" fontId="9" fillId="0" borderId="5" xfId="0" applyFont="1" applyBorder="1" applyProtection="1">
      <protection hidden="1"/>
    </xf>
    <xf numFmtId="9" fontId="7" fillId="0" borderId="13" xfId="2" applyFont="1" applyBorder="1" applyAlignment="1" applyProtection="1">
      <alignment horizontal="right" vertical="center" indent="1"/>
      <protection hidden="1"/>
    </xf>
    <xf numFmtId="0" fontId="0" fillId="0" borderId="7" xfId="0" applyBorder="1" applyAlignment="1">
      <alignment horizontal="right"/>
    </xf>
    <xf numFmtId="0" fontId="0" fillId="0" borderId="12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15" fillId="2" borderId="0" xfId="1" applyFont="1" applyFill="1" applyBorder="1" applyAlignment="1">
      <alignment vertical="top"/>
    </xf>
    <xf numFmtId="49" fontId="15" fillId="2" borderId="0" xfId="1" applyNumberFormat="1" applyFont="1" applyFill="1" applyBorder="1" applyAlignment="1">
      <alignment horizontal="center" vertical="top"/>
    </xf>
    <xf numFmtId="49" fontId="15" fillId="2" borderId="0" xfId="1" applyNumberFormat="1" applyFont="1" applyFill="1" applyBorder="1" applyAlignment="1">
      <alignment horizontal="left" vertical="top"/>
    </xf>
    <xf numFmtId="0" fontId="0" fillId="0" borderId="19" xfId="0" applyBorder="1" applyAlignment="1">
      <alignment vertical="top"/>
    </xf>
    <xf numFmtId="49" fontId="0" fillId="0" borderId="19" xfId="0" applyNumberFormat="1" applyBorder="1" applyAlignment="1">
      <alignment horizontal="center" vertical="top"/>
    </xf>
    <xf numFmtId="49" fontId="0" fillId="0" borderId="19" xfId="0" applyNumberFormat="1" applyBorder="1" applyAlignment="1">
      <alignment horizontal="left" vertical="top"/>
    </xf>
    <xf numFmtId="0" fontId="0" fillId="0" borderId="4" xfId="0" applyBorder="1" applyAlignment="1">
      <alignment vertical="top"/>
    </xf>
    <xf numFmtId="49" fontId="0" fillId="0" borderId="4" xfId="0" applyNumberFormat="1" applyBorder="1" applyAlignment="1">
      <alignment horizontal="center" vertical="top"/>
    </xf>
    <xf numFmtId="49" fontId="0" fillId="0" borderId="4" xfId="0" applyNumberFormat="1" applyBorder="1" applyAlignment="1">
      <alignment horizontal="left" vertical="top"/>
    </xf>
    <xf numFmtId="49" fontId="0" fillId="0" borderId="0" xfId="0" applyNumberFormat="1" applyAlignment="1">
      <alignment horizontal="left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9" fontId="0" fillId="0" borderId="0" xfId="0" applyNumberFormat="1"/>
    <xf numFmtId="0" fontId="0" fillId="0" borderId="0" xfId="0" applyAlignment="1">
      <alignment horizontal="center"/>
    </xf>
  </cellXfs>
  <cellStyles count="4">
    <cellStyle name="Heading 3" xfId="1" builtinId="18"/>
    <cellStyle name="MaksuAika" xfId="3" xr:uid="{FCA23E6F-23F4-480B-9B31-21320DDF6D90}"/>
    <cellStyle name="Normal" xfId="0" builtinId="0"/>
    <cellStyle name="Percent" xfId="2" builtinId="5"/>
  </cellStyles>
  <dxfs count="1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top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top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top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top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top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top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fill>
        <patternFill patternType="solid">
          <fgColor theme="4"/>
          <bgColor theme="4"/>
        </patternFill>
      </fill>
      <alignment vertical="top" textRotation="0" wrapText="0" indent="0" justifyLastLine="0" shrinkToFit="0" readingOrder="0"/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2" fmlaLink="B8" fmlaRange="Asiakasrekisteri!$A$1:$H$15" noThreeD="1" sel="11" val="7"/>
</file>

<file path=xl/ctrlProps/ctrlProp2.xml><?xml version="1.0" encoding="utf-8"?>
<formControlPr xmlns="http://schemas.microsoft.com/office/spreadsheetml/2009/9/main" objectType="Spin" dx="22" fmlaLink="$L$5" max="5" min="1" page="10" val="4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Radio" firstButton="1" fmlaLink="$L$10" lockText="1" noThreeD="1"/>
</file>

<file path=xl/ctrlProps/ctrlProp5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59532</xdr:colOff>
      <xdr:row>0</xdr:row>
      <xdr:rowOff>107156</xdr:rowOff>
    </xdr:from>
    <xdr:to>
      <xdr:col>1</xdr:col>
      <xdr:colOff>985570</xdr:colOff>
      <xdr:row>2</xdr:row>
      <xdr:rowOff>130968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2" y="107156"/>
          <a:ext cx="2639215" cy="45243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7</xdr:row>
          <xdr:rowOff>19050</xdr:rowOff>
        </xdr:from>
        <xdr:to>
          <xdr:col>1</xdr:col>
          <xdr:colOff>1671108</xdr:colOff>
          <xdr:row>8</xdr:row>
          <xdr:rowOff>19050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3</xdr:row>
          <xdr:rowOff>171449</xdr:rowOff>
        </xdr:from>
        <xdr:to>
          <xdr:col>11</xdr:col>
          <xdr:colOff>9525</xdr:colOff>
          <xdr:row>6</xdr:row>
          <xdr:rowOff>47624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7</xdr:row>
          <xdr:rowOff>161925</xdr:rowOff>
        </xdr:from>
        <xdr:to>
          <xdr:col>11</xdr:col>
          <xdr:colOff>9525</xdr:colOff>
          <xdr:row>16</xdr:row>
          <xdr:rowOff>19050</xdr:rowOff>
        </xdr:to>
        <xdr:sp macro="" textlink="">
          <xdr:nvSpPr>
            <xdr:cNvPr id="1030" name="Group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Group Box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0</xdr:colOff>
          <xdr:row>9</xdr:row>
          <xdr:rowOff>57150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nappula1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600075</xdr:colOff>
          <xdr:row>9</xdr:row>
          <xdr:rowOff>171450</xdr:rowOff>
        </xdr:from>
        <xdr:to>
          <xdr:col>11</xdr:col>
          <xdr:colOff>95250</xdr:colOff>
          <xdr:row>11</xdr:row>
          <xdr:rowOff>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nappula2</a:t>
              </a:r>
            </a:p>
          </xdr:txBody>
        </xdr:sp>
        <xdr:clientData/>
      </xdr:twoCellAnchor>
    </mc:Choice>
    <mc:Fallback/>
  </mc:AlternateContent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0CC16F-909C-4509-BDEE-6B2728388E2F}" name="Taulukko1" displayName="Taulukko1" ref="A1:H15" totalsRowShown="0" headerRowDxfId="12" dataDxfId="11" tableBorderDxfId="10">
  <autoFilter ref="A1:H15" xr:uid="{AA69B1EB-BFC5-416E-8E61-F043F4CC5A17}"/>
  <tableColumns count="8">
    <tableColumn id="1" xr3:uid="{32F0469F-67C7-4734-9161-FFA8FA6F8822}" name="As nro" dataDxfId="9"/>
    <tableColumn id="2" xr3:uid="{E3684776-A517-40F1-BCAA-F50C8C272914}" name="Yritys" dataDxfId="8"/>
    <tableColumn id="3" xr3:uid="{5CBBC2CC-58BC-4B14-B379-63275ADE11BC}" name="Yhteyshenkilö" dataDxfId="7"/>
    <tableColumn id="4" xr3:uid="{2A9951C7-5BE3-474D-AB72-FE4F4AABE0D9}" name="Sukunimi" dataDxfId="6"/>
    <tableColumn id="5" xr3:uid="{B4C2E86A-6381-4933-ADF8-C7D7B7E75039}" name="Osoite" dataDxfId="5"/>
    <tableColumn id="6" xr3:uid="{09417426-C08A-4B7E-A66A-C12EF98EBF6C}" name="Postinumero" dataDxfId="4"/>
    <tableColumn id="7" xr3:uid="{95202018-C0EA-4381-8E76-AD2AFAD56687}" name="Postitoimipaikka" dataDxfId="3"/>
    <tableColumn id="8" xr3:uid="{64815A9F-D6AD-453D-9AD3-C780098789E1}" name="Puhelin" dataDxfId="2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K34"/>
  <sheetViews>
    <sheetView zoomScale="90" zoomScaleNormal="90" workbookViewId="0">
      <selection activeCell="J9" sqref="J9"/>
    </sheetView>
  </sheetViews>
  <sheetFormatPr defaultRowHeight="15" x14ac:dyDescent="0.25"/>
  <cols>
    <col min="1" max="1" width="25.85546875" customWidth="1"/>
    <col min="2" max="2" width="41.42578125" customWidth="1"/>
    <col min="3" max="3" width="5.7109375" customWidth="1"/>
    <col min="4" max="4" width="3.5703125" customWidth="1"/>
    <col min="5" max="6" width="15.42578125" customWidth="1"/>
    <col min="7" max="7" width="16.85546875" customWidth="1"/>
    <col min="8" max="8" width="6.140625" customWidth="1"/>
    <col min="9" max="11" width="11.85546875" customWidth="1"/>
  </cols>
  <sheetData>
    <row r="1" spans="1:11" ht="16.5" thickBot="1" x14ac:dyDescent="0.3">
      <c r="A1" s="10"/>
      <c r="B1" s="11"/>
      <c r="C1" s="11"/>
      <c r="D1" s="12"/>
      <c r="E1" s="1"/>
      <c r="F1" s="39" t="s">
        <v>74</v>
      </c>
      <c r="G1" s="40">
        <v>101</v>
      </c>
    </row>
    <row r="2" spans="1:11" ht="16.5" thickBot="1" x14ac:dyDescent="0.3">
      <c r="A2" s="13"/>
      <c r="B2" s="2"/>
      <c r="C2" s="1"/>
      <c r="D2" s="14"/>
      <c r="E2" s="1"/>
      <c r="F2" s="41" t="s">
        <v>75</v>
      </c>
      <c r="G2" s="42"/>
      <c r="I2" s="43" t="s">
        <v>95</v>
      </c>
      <c r="J2" s="44" t="s">
        <v>96</v>
      </c>
      <c r="K2" s="44" t="s">
        <v>97</v>
      </c>
    </row>
    <row r="3" spans="1:11" ht="16.5" thickBot="1" x14ac:dyDescent="0.3">
      <c r="A3" s="13"/>
      <c r="B3" s="2"/>
      <c r="C3" s="1"/>
      <c r="D3" s="14"/>
      <c r="E3" s="1"/>
      <c r="F3" s="8"/>
      <c r="G3" s="9"/>
      <c r="I3">
        <f ca="1">DAY(G4)</f>
        <v>1</v>
      </c>
      <c r="J3">
        <f ca="1">MONTH(G4)</f>
        <v>1</v>
      </c>
      <c r="K3">
        <f ca="1">YEAR(G4)</f>
        <v>2025</v>
      </c>
    </row>
    <row r="4" spans="1:11" ht="15.75" x14ac:dyDescent="0.25">
      <c r="A4" s="13"/>
      <c r="B4" s="2" t="s">
        <v>92</v>
      </c>
      <c r="C4" s="1"/>
      <c r="D4" s="14"/>
      <c r="E4" s="1"/>
      <c r="F4" s="18" t="s">
        <v>76</v>
      </c>
      <c r="G4" s="35">
        <f ca="1">TODAY()+1</f>
        <v>45658</v>
      </c>
    </row>
    <row r="5" spans="1:11" ht="15.75" x14ac:dyDescent="0.25">
      <c r="A5" s="13"/>
      <c r="B5" s="2" t="s">
        <v>93</v>
      </c>
      <c r="C5" s="1"/>
      <c r="D5" s="14"/>
      <c r="E5" s="1"/>
      <c r="F5" s="20" t="s">
        <v>77</v>
      </c>
      <c r="G5" s="37">
        <v>14</v>
      </c>
    </row>
    <row r="6" spans="1:11" ht="16.5" thickBot="1" x14ac:dyDescent="0.3">
      <c r="A6" s="15"/>
      <c r="B6" s="16"/>
      <c r="C6" s="16"/>
      <c r="D6" s="17"/>
      <c r="E6" s="1"/>
      <c r="F6" s="21" t="s">
        <v>78</v>
      </c>
      <c r="G6" s="38">
        <f ca="1">G4+G5</f>
        <v>45672</v>
      </c>
    </row>
    <row r="7" spans="1:11" ht="16.5" thickBot="1" x14ac:dyDescent="0.3">
      <c r="A7" s="3"/>
      <c r="B7" s="1"/>
      <c r="C7" s="1"/>
      <c r="D7" s="1"/>
      <c r="E7" s="1"/>
      <c r="F7" s="3"/>
      <c r="G7" s="4"/>
    </row>
    <row r="8" spans="1:11" ht="15.75" x14ac:dyDescent="0.25">
      <c r="A8" s="18" t="s">
        <v>79</v>
      </c>
      <c r="B8" s="19">
        <v>11</v>
      </c>
      <c r="C8" s="11"/>
      <c r="D8" s="12"/>
      <c r="E8" s="1"/>
      <c r="F8" s="5"/>
      <c r="G8" s="4"/>
    </row>
    <row r="9" spans="1:11" ht="16.5" thickBot="1" x14ac:dyDescent="0.3">
      <c r="A9" s="20" t="s">
        <v>80</v>
      </c>
      <c r="B9" s="6" t="str">
        <f>IF(B8="","",VLOOKUP($B$8,Asiakasrekisteri!$A$2:$H$15,2,FALSE))</f>
        <v>Tmi Kukka ja risu</v>
      </c>
      <c r="C9" s="1"/>
      <c r="D9" s="14"/>
      <c r="E9" s="1"/>
      <c r="F9" s="5"/>
      <c r="G9" s="7"/>
    </row>
    <row r="10" spans="1:11" ht="15.75" x14ac:dyDescent="0.25">
      <c r="A10" s="20" t="s">
        <v>81</v>
      </c>
      <c r="B10" s="6" t="str">
        <f>IF(B8="","",VLOOKUP($B$8,Asiakasrekisteri!$A$2:$H$15,5,FALSE))</f>
        <v>Lehtikuja 12</v>
      </c>
      <c r="C10" s="1"/>
      <c r="D10" s="14"/>
      <c r="E10" s="1"/>
      <c r="F10" s="18" t="s">
        <v>82</v>
      </c>
      <c r="G10" s="35"/>
    </row>
    <row r="11" spans="1:11" ht="16.5" thickBot="1" x14ac:dyDescent="0.3">
      <c r="A11" s="21" t="s">
        <v>83</v>
      </c>
      <c r="B11" s="22" t="str">
        <f>IF(B8="","",VLOOKUP($B$8,Asiakasrekisteri!$A$2:$H$15,6,FALSE)&amp;" "&amp;VLOOKUP($B$8,Asiakasrekisteri!$A$2:$H$15,7,FALSE))</f>
        <v>40350 Jyväskylä</v>
      </c>
      <c r="C11" s="16"/>
      <c r="D11" s="17"/>
      <c r="E11" s="1"/>
      <c r="F11" s="21" t="s">
        <v>84</v>
      </c>
      <c r="G11" s="36">
        <v>0.11</v>
      </c>
    </row>
    <row r="12" spans="1:11" ht="15.75" thickBot="1" x14ac:dyDescent="0.3"/>
    <row r="13" spans="1:11" ht="21" customHeight="1" thickBot="1" x14ac:dyDescent="0.3">
      <c r="A13" s="23"/>
      <c r="B13" s="24"/>
      <c r="C13" s="25">
        <f>IF(B13=TRUE,10 %,0%)</f>
        <v>0</v>
      </c>
      <c r="D13" s="26"/>
      <c r="F13" s="33" t="s">
        <v>94</v>
      </c>
      <c r="G13" s="34"/>
    </row>
    <row r="14" spans="1:11" ht="15.75" thickBot="1" x14ac:dyDescent="0.3"/>
    <row r="15" spans="1:11" ht="15.75" thickBot="1" x14ac:dyDescent="0.3">
      <c r="A15" s="27"/>
      <c r="B15" s="28"/>
      <c r="C15" s="28"/>
      <c r="D15" s="28"/>
      <c r="E15" s="28"/>
      <c r="F15" s="28"/>
      <c r="G15" s="29"/>
    </row>
    <row r="16" spans="1:11" ht="15.75" thickBot="1" x14ac:dyDescent="0.3">
      <c r="A16" s="30"/>
      <c r="B16" s="31"/>
      <c r="C16" s="31"/>
      <c r="D16" s="31"/>
      <c r="E16" s="31"/>
      <c r="F16" s="31"/>
      <c r="G16" s="32">
        <f>IF(G15=4,22%,IF(G15=3,17%,IF(G15=2,8%,0%)))</f>
        <v>0</v>
      </c>
    </row>
    <row r="32" ht="15.75" thickBot="1" x14ac:dyDescent="0.3"/>
    <row r="33" spans="1:7" x14ac:dyDescent="0.25">
      <c r="A33" s="27" t="s">
        <v>98</v>
      </c>
      <c r="B33" s="28"/>
      <c r="C33" s="28"/>
      <c r="D33" s="28"/>
      <c r="E33" s="46" t="s">
        <v>99</v>
      </c>
      <c r="F33" s="28" t="s">
        <v>100</v>
      </c>
      <c r="G33" s="29"/>
    </row>
    <row r="34" spans="1:7" ht="15.75" thickBot="1" x14ac:dyDescent="0.3">
      <c r="A34" s="30"/>
      <c r="B34" s="31"/>
      <c r="C34" s="31"/>
      <c r="D34" s="31"/>
      <c r="E34" s="47" t="s">
        <v>101</v>
      </c>
      <c r="F34" s="31" t="s">
        <v>102</v>
      </c>
      <c r="G34" s="45"/>
    </row>
  </sheetData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Drop Down 4">
              <controlPr defaultSize="0" autoLine="0" autoPict="0">
                <anchor moveWithCells="1">
                  <from>
                    <xdr:col>1</xdr:col>
                    <xdr:colOff>38100</xdr:colOff>
                    <xdr:row>7</xdr:row>
                    <xdr:rowOff>19050</xdr:rowOff>
                  </from>
                  <to>
                    <xdr:col>1</xdr:col>
                    <xdr:colOff>1666875</xdr:colOff>
                    <xdr:row>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ul2"/>
  <dimension ref="A1:P15"/>
  <sheetViews>
    <sheetView tabSelected="1" zoomScaleNormal="100" workbookViewId="0">
      <selection activeCell="L10" sqref="L10"/>
    </sheetView>
  </sheetViews>
  <sheetFormatPr defaultRowHeight="15" x14ac:dyDescent="0.25"/>
  <cols>
    <col min="1" max="1" width="9.5703125" customWidth="1"/>
    <col min="2" max="2" width="21.140625" customWidth="1"/>
    <col min="3" max="3" width="16.7109375" customWidth="1"/>
    <col min="4" max="4" width="12.5703125" customWidth="1"/>
    <col min="5" max="5" width="13.7109375" customWidth="1"/>
    <col min="6" max="6" width="15.42578125" style="48" customWidth="1"/>
    <col min="7" max="7" width="19.28515625" customWidth="1"/>
    <col min="8" max="8" width="13.42578125" style="58" customWidth="1"/>
    <col min="11" max="11" width="13.7109375" customWidth="1"/>
    <col min="12" max="12" width="27.28515625" customWidth="1"/>
    <col min="15" max="15" width="17.28515625" customWidth="1"/>
  </cols>
  <sheetData>
    <row r="1" spans="1:16" ht="15.75" thickBot="1" x14ac:dyDescent="0.3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50" t="s">
        <v>5</v>
      </c>
      <c r="G1" s="49" t="s">
        <v>6</v>
      </c>
      <c r="H1" s="51" t="s">
        <v>7</v>
      </c>
    </row>
    <row r="2" spans="1:16" x14ac:dyDescent="0.25">
      <c r="A2" s="52">
        <v>1</v>
      </c>
      <c r="B2" s="52" t="s">
        <v>8</v>
      </c>
      <c r="C2" s="52" t="s">
        <v>9</v>
      </c>
      <c r="D2" s="52" t="s">
        <v>10</v>
      </c>
      <c r="E2" s="52" t="s">
        <v>11</v>
      </c>
      <c r="F2" s="53">
        <v>40630</v>
      </c>
      <c r="G2" s="52" t="s">
        <v>12</v>
      </c>
      <c r="H2" s="54" t="s">
        <v>13</v>
      </c>
      <c r="K2" s="59" t="b">
        <v>0</v>
      </c>
      <c r="L2" t="s">
        <v>103</v>
      </c>
      <c r="M2" s="60">
        <f>IF(K2=TRUE,10%,0%)</f>
        <v>0</v>
      </c>
      <c r="P2" s="60"/>
    </row>
    <row r="3" spans="1:16" x14ac:dyDescent="0.25">
      <c r="A3" s="55">
        <v>2</v>
      </c>
      <c r="B3" s="55" t="s">
        <v>14</v>
      </c>
      <c r="C3" s="55" t="s">
        <v>15</v>
      </c>
      <c r="D3" s="55" t="s">
        <v>16</v>
      </c>
      <c r="E3" s="55" t="s">
        <v>17</v>
      </c>
      <c r="F3" s="56">
        <v>40630</v>
      </c>
      <c r="G3" s="55" t="s">
        <v>12</v>
      </c>
      <c r="H3" s="57" t="s">
        <v>18</v>
      </c>
    </row>
    <row r="4" spans="1:16" x14ac:dyDescent="0.25">
      <c r="A4" s="55">
        <v>3</v>
      </c>
      <c r="B4" s="55" t="s">
        <v>19</v>
      </c>
      <c r="C4" s="55" t="s">
        <v>20</v>
      </c>
      <c r="D4" s="55" t="s">
        <v>21</v>
      </c>
      <c r="E4" s="55" t="s">
        <v>22</v>
      </c>
      <c r="F4" s="56">
        <v>40251</v>
      </c>
      <c r="G4" s="55" t="s">
        <v>12</v>
      </c>
      <c r="H4" s="57" t="s">
        <v>23</v>
      </c>
    </row>
    <row r="5" spans="1:16" x14ac:dyDescent="0.25">
      <c r="A5" s="55">
        <v>4</v>
      </c>
      <c r="B5" s="55" t="s">
        <v>24</v>
      </c>
      <c r="C5" s="55" t="s">
        <v>20</v>
      </c>
      <c r="D5" s="55" t="s">
        <v>21</v>
      </c>
      <c r="E5" s="55" t="s">
        <v>25</v>
      </c>
      <c r="F5" s="56">
        <v>40251</v>
      </c>
      <c r="G5" s="55" t="s">
        <v>12</v>
      </c>
      <c r="H5" s="57" t="s">
        <v>23</v>
      </c>
      <c r="L5">
        <v>4</v>
      </c>
    </row>
    <row r="6" spans="1:16" x14ac:dyDescent="0.25">
      <c r="A6" s="55">
        <v>5</v>
      </c>
      <c r="B6" s="55" t="s">
        <v>26</v>
      </c>
      <c r="C6" s="55" t="s">
        <v>27</v>
      </c>
      <c r="D6" s="55" t="s">
        <v>28</v>
      </c>
      <c r="E6" s="55" t="s">
        <v>29</v>
      </c>
      <c r="F6" s="56">
        <v>40101</v>
      </c>
      <c r="G6" s="55" t="s">
        <v>12</v>
      </c>
      <c r="H6" s="57" t="s">
        <v>30</v>
      </c>
    </row>
    <row r="7" spans="1:16" x14ac:dyDescent="0.25">
      <c r="A7" s="55">
        <v>6</v>
      </c>
      <c r="B7" s="55" t="s">
        <v>31</v>
      </c>
      <c r="C7" s="55" t="s">
        <v>32</v>
      </c>
      <c r="D7" s="55" t="s">
        <v>33</v>
      </c>
      <c r="E7" s="55" t="s">
        <v>34</v>
      </c>
      <c r="F7" s="56">
        <v>40201</v>
      </c>
      <c r="G7" s="55" t="s">
        <v>12</v>
      </c>
      <c r="H7" s="57" t="s">
        <v>35</v>
      </c>
    </row>
    <row r="8" spans="1:16" x14ac:dyDescent="0.25">
      <c r="A8" s="55">
        <v>7</v>
      </c>
      <c r="B8" s="55" t="s">
        <v>36</v>
      </c>
      <c r="C8" s="55" t="s">
        <v>37</v>
      </c>
      <c r="D8" s="55" t="s">
        <v>38</v>
      </c>
      <c r="E8" s="55" t="s">
        <v>39</v>
      </c>
      <c r="F8" s="56">
        <v>40400</v>
      </c>
      <c r="G8" s="55" t="s">
        <v>12</v>
      </c>
      <c r="H8" s="57" t="s">
        <v>40</v>
      </c>
    </row>
    <row r="9" spans="1:16" x14ac:dyDescent="0.25">
      <c r="A9" s="55">
        <v>8</v>
      </c>
      <c r="B9" s="55" t="s">
        <v>41</v>
      </c>
      <c r="C9" s="55" t="s">
        <v>42</v>
      </c>
      <c r="D9" s="55" t="s">
        <v>43</v>
      </c>
      <c r="E9" s="55" t="s">
        <v>44</v>
      </c>
      <c r="F9" s="56">
        <v>40800</v>
      </c>
      <c r="G9" s="55" t="s">
        <v>12</v>
      </c>
      <c r="H9" s="57" t="s">
        <v>45</v>
      </c>
    </row>
    <row r="10" spans="1:16" x14ac:dyDescent="0.25">
      <c r="A10" s="55">
        <v>9</v>
      </c>
      <c r="B10" s="55" t="s">
        <v>46</v>
      </c>
      <c r="C10" s="55" t="s">
        <v>47</v>
      </c>
      <c r="D10" s="55" t="s">
        <v>48</v>
      </c>
      <c r="E10" s="55" t="s">
        <v>49</v>
      </c>
      <c r="F10" s="56">
        <v>40640</v>
      </c>
      <c r="G10" s="55" t="s">
        <v>12</v>
      </c>
      <c r="H10" s="57" t="s">
        <v>50</v>
      </c>
      <c r="L10">
        <v>2</v>
      </c>
    </row>
    <row r="11" spans="1:16" x14ac:dyDescent="0.25">
      <c r="A11" s="55">
        <v>11</v>
      </c>
      <c r="B11" s="55" t="s">
        <v>51</v>
      </c>
      <c r="C11" s="55" t="s">
        <v>52</v>
      </c>
      <c r="D11" s="55" t="s">
        <v>53</v>
      </c>
      <c r="E11" s="55" t="s">
        <v>54</v>
      </c>
      <c r="F11" s="56">
        <v>40350</v>
      </c>
      <c r="G11" s="55" t="s">
        <v>12</v>
      </c>
      <c r="H11" s="57" t="s">
        <v>55</v>
      </c>
    </row>
    <row r="12" spans="1:16" x14ac:dyDescent="0.25">
      <c r="A12" s="55">
        <v>12</v>
      </c>
      <c r="B12" s="55" t="s">
        <v>56</v>
      </c>
      <c r="C12" s="55" t="s">
        <v>57</v>
      </c>
      <c r="D12" s="55" t="s">
        <v>58</v>
      </c>
      <c r="E12" s="55" t="s">
        <v>59</v>
      </c>
      <c r="F12" s="56">
        <v>20100</v>
      </c>
      <c r="G12" s="55" t="s">
        <v>60</v>
      </c>
      <c r="H12" s="57" t="s">
        <v>61</v>
      </c>
    </row>
    <row r="13" spans="1:16" x14ac:dyDescent="0.25">
      <c r="A13" s="55">
        <v>13</v>
      </c>
      <c r="B13" s="55" t="s">
        <v>62</v>
      </c>
      <c r="C13" s="55" t="s">
        <v>63</v>
      </c>
      <c r="D13" s="55" t="s">
        <v>64</v>
      </c>
      <c r="E13" s="55" t="s">
        <v>65</v>
      </c>
      <c r="F13" s="56" t="s">
        <v>66</v>
      </c>
      <c r="G13" s="55" t="s">
        <v>60</v>
      </c>
      <c r="H13" s="57" t="s">
        <v>67</v>
      </c>
      <c r="L13" s="61" t="str">
        <f>IF(L10=1,"Yeeh","böö")</f>
        <v>böö</v>
      </c>
    </row>
    <row r="14" spans="1:16" x14ac:dyDescent="0.25">
      <c r="A14" s="55">
        <v>14</v>
      </c>
      <c r="B14" s="55" t="s">
        <v>68</v>
      </c>
      <c r="C14" s="55" t="s">
        <v>69</v>
      </c>
      <c r="D14" s="55" t="s">
        <v>70</v>
      </c>
      <c r="E14" s="55" t="s">
        <v>71</v>
      </c>
      <c r="F14" s="56" t="s">
        <v>72</v>
      </c>
      <c r="G14" s="55" t="s">
        <v>60</v>
      </c>
      <c r="H14" s="57" t="s">
        <v>73</v>
      </c>
    </row>
    <row r="15" spans="1:16" x14ac:dyDescent="0.25">
      <c r="A15" s="55">
        <v>15</v>
      </c>
      <c r="B15" s="55" t="s">
        <v>85</v>
      </c>
      <c r="C15" s="55" t="s">
        <v>86</v>
      </c>
      <c r="D15" s="55" t="s">
        <v>87</v>
      </c>
      <c r="E15" s="55" t="s">
        <v>88</v>
      </c>
      <c r="F15" s="56" t="s">
        <v>89</v>
      </c>
      <c r="G15" s="55" t="s">
        <v>90</v>
      </c>
      <c r="H15" s="57" t="s">
        <v>91</v>
      </c>
    </row>
  </sheetData>
  <conditionalFormatting sqref="A1:H1">
    <cfRule type="notContainsBlanks" dxfId="1" priority="3" stopIfTrue="1">
      <formula>LEN(TRIM(A1))&gt;0</formula>
    </cfRule>
    <cfRule type="containsText" dxfId="0" priority="4" stopIfTrue="1" operator="containsText" text="&gt;a">
      <formula>NOT(ISERROR(SEARCH("&gt;a",A1)))</formula>
    </cfRule>
  </conditionalFormatting>
  <pageMargins left="0.7" right="0.7" top="0.75" bottom="0.75" header="0.3" footer="0.3"/>
  <pageSetup paperSize="9" orientation="portrait" horizontalDpi="300" verticalDpi="300" r:id="rId1"/>
  <ignoredErrors>
    <ignoredError sqref="F13 F14:F29 H2:H28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Spinner 4">
              <controlPr defaultSize="0" autoPict="0">
                <anchor moveWithCells="1" sizeWithCells="1">
                  <from>
                    <xdr:col>10</xdr:col>
                    <xdr:colOff>28575</xdr:colOff>
                    <xdr:row>3</xdr:row>
                    <xdr:rowOff>171450</xdr:rowOff>
                  </from>
                  <to>
                    <xdr:col>11</xdr:col>
                    <xdr:colOff>9525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Group Box 6">
              <controlPr defaultSize="0" autoFill="0" autoPict="0">
                <anchor moveWithCells="1">
                  <from>
                    <xdr:col>10</xdr:col>
                    <xdr:colOff>9525</xdr:colOff>
                    <xdr:row>7</xdr:row>
                    <xdr:rowOff>161925</xdr:rowOff>
                  </from>
                  <to>
                    <xdr:col>11</xdr:col>
                    <xdr:colOff>9525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Option Button 7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Option Button 8">
              <controlPr defaultSize="0" autoFill="0" autoLine="0" autoPict="0">
                <anchor moveWithCells="1">
                  <from>
                    <xdr:col>9</xdr:col>
                    <xdr:colOff>600075</xdr:colOff>
                    <xdr:row>9</xdr:row>
                    <xdr:rowOff>171450</xdr:rowOff>
                  </from>
                  <to>
                    <xdr:col>11</xdr:col>
                    <xdr:colOff>95250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Laskutus</vt:lpstr>
      <vt:lpstr>Asiakasrekisteri</vt:lpstr>
      <vt:lpstr>As_nro</vt:lpstr>
      <vt:lpstr>kanta_asiakasalennus</vt:lpstr>
      <vt:lpstr>LaskuNro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J Keinonen</dc:creator>
  <cp:lastModifiedBy>Bragge Janne TTM23SAI</cp:lastModifiedBy>
  <dcterms:created xsi:type="dcterms:W3CDTF">2007-07-02T15:54:25Z</dcterms:created>
  <dcterms:modified xsi:type="dcterms:W3CDTF">2024-12-31T14:32:21Z</dcterms:modified>
</cp:coreProperties>
</file>