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SystemDesign\"/>
    </mc:Choice>
  </mc:AlternateContent>
  <xr:revisionPtr revIDLastSave="0" documentId="13_ncr:1_{8DB0F260-D82D-46C1-9F0F-7F6ADA5BE3BD}" xr6:coauthVersionLast="47" xr6:coauthVersionMax="47" xr10:uidLastSave="{00000000-0000-0000-0000-000000000000}"/>
  <bookViews>
    <workbookView xWindow="-108" yWindow="-108" windowWidth="30936" windowHeight="18696" xr2:uid="{584D62D6-8FDB-4050-A245-FDFF78888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<sst xmlns="http://schemas.openxmlformats.org/spreadsheetml/2006/main" count="54" uniqueCount="29">
  <si>
    <t>ID</t>
  </si>
  <si>
    <t>Request name</t>
  </si>
  <si>
    <t>Description</t>
  </si>
  <si>
    <t>Rationale</t>
  </si>
  <si>
    <t>Owner</t>
  </si>
  <si>
    <t>Priority</t>
  </si>
  <si>
    <t>Date updated</t>
  </si>
  <si>
    <t>Status</t>
  </si>
  <si>
    <t>Acceptance criteria</t>
  </si>
  <si>
    <t>Requirements Specification</t>
  </si>
  <si>
    <t>Author</t>
  </si>
  <si>
    <t>Date Updated</t>
  </si>
  <si>
    <t>"KuittiApp" -järjestelmäsuunnittelukurssi</t>
  </si>
  <si>
    <t>Janne Bragge</t>
  </si>
  <si>
    <t>Critical</t>
  </si>
  <si>
    <t>Major</t>
  </si>
  <si>
    <t>Minor</t>
  </si>
  <si>
    <t>Approved</t>
  </si>
  <si>
    <t>Tiimi</t>
  </si>
  <si>
    <t>Draft</t>
  </si>
  <si>
    <t>Reject</t>
  </si>
  <si>
    <t>Postponed</t>
  </si>
  <si>
    <t>Implemented</t>
  </si>
  <si>
    <t>Tested</t>
  </si>
  <si>
    <t>Released</t>
  </si>
  <si>
    <t>Status num</t>
  </si>
  <si>
    <t>Days since Approval</t>
  </si>
  <si>
    <t>Notes</t>
  </si>
  <si>
    <t>Technical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</si>
</sst>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20"/>
      <color theme="4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1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29760-C308-428A-9237-C9521201473E}" name="Table2" displayName="Table2" ref="B2:K27" totalsRowShown="0" dataDxfId="17">
  <autoFilter ref="B2:K27" xr:uid="{E3629760-C308-428A-9237-C9521201473E}"/>
  <tableColumns count="10">
    <tableColumn id="1" xr3:uid="{605DDEF2-7E31-4132-B13A-8C0E90C482B8}" name="ID" dataDxfId="16"/>
    <tableColumn id="2" xr3:uid="{C25C5812-AAFF-4602-8DC8-A7875F36EDF1}" name="Request name" dataDxfId="15"/>
    <tableColumn id="3" xr3:uid="{4F1E26B3-7AD5-4A3D-9C3E-6206784384B4}" name="Description" dataDxfId="14"/>
    <tableColumn id="4" xr3:uid="{6A01ECF3-347B-4B9A-8DFF-A4CC18FBACD0}" name="Rationale" dataDxfId="13"/>
    <tableColumn id="5" xr3:uid="{DAD3E701-EC0E-406E-8CD0-20F7F96D5F45}" name="Owner" dataDxfId="12"/>
    <tableColumn id="6" xr3:uid="{4F41978C-B0BA-402C-BA1E-A146BBA6482C}" name="Priority" dataDxfId="11"/>
    <tableColumn id="7" xr3:uid="{F16CC3A5-D19E-4A45-B98C-38C489DB3125}" name="Date updated" dataDxfId="10">
      <calculatedColumnFormula>$O$3</calculatedColumnFormula>
    </tableColumn>
    <tableColumn id="8" xr3:uid="{76C7F21C-A130-4B86-B783-974CD6606B24}" name="Status num" dataDxfId="9"/>
    <tableColumn id="12" xr3:uid="{F035D99D-1873-4F26-B294-8308BA1FA562}" name="Status" dataDxfId="8">
      <calculatedColumnFormula>VLOOKUP(Table2[[#This Row],[Status num]],$M$10:$O$17,3,FALSE)</calculatedColumnFormula>
    </tableColumn>
    <tableColumn id="9" xr3:uid="{EE9F4F61-F9CF-4701-8994-99E0C1CBA62D}" name="Acceptance criteri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ED0F7D6-8FC2-493E-AF6C-9999EAAE95FB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31EA-1274-4FA2-BC01-787ED74BACA4}">
  <sheetPr>
    <pageSetUpPr fitToPage="1"/>
  </sheetPr>
  <dimension ref="A1:P28"/>
  <sheetViews>
    <sheetView tabSelected="1" workbookViewId="0">
      <selection activeCell="B2" sqref="B2"/>
    </sheetView>
  </sheetViews>
  <sheetFormatPr defaultRowHeight="14.4" x14ac:dyDescent="0.3"/>
  <cols>
    <col min="1" max="1" width="2.109375" customWidth="1"/>
    <col min="2" max="2" width="4.6640625" style="5" customWidth="1"/>
    <col min="3" max="3" width="20.109375" customWidth="1"/>
    <col min="4" max="4" width="49.6640625" customWidth="1"/>
    <col min="5" max="5" width="32.33203125" customWidth="1"/>
    <col min="6" max="6" width="9.33203125" style="5" customWidth="1"/>
    <col min="7" max="7" width="13.88671875" style="5" customWidth="1"/>
    <col min="8" max="8" width="17.6640625" style="5" customWidth="1"/>
    <col min="9" max="9" width="15.109375" style="5" customWidth="1"/>
    <col min="10" max="10" width="12.88671875" style="5" customWidth="1"/>
    <col min="11" max="11" width="19.21875" customWidth="1"/>
    <col min="12" max="12" width="2.33203125" customWidth="1"/>
    <col min="13" max="13" width="15" customWidth="1"/>
    <col min="14" max="14" width="18.21875" customWidth="1"/>
    <col min="15" max="15" width="16.6640625" customWidth="1"/>
    <col min="16" max="16" width="2.77734375" customWidth="1"/>
  </cols>
  <sheetData>
    <row r="1" spans="1:16" ht="25.8" x14ac:dyDescent="0.5">
      <c r="A1" s="19"/>
      <c r="B1" s="20"/>
      <c r="C1" s="19"/>
      <c r="D1" s="18" t="s">
        <v>28</v>
      </c>
      <c r="E1" s="19"/>
      <c r="F1" s="20"/>
      <c r="G1" s="20"/>
      <c r="H1" s="20"/>
      <c r="I1" s="20"/>
      <c r="J1" s="20"/>
      <c r="K1" s="19"/>
      <c r="L1" s="19"/>
      <c r="M1" s="19"/>
      <c r="N1" s="19"/>
      <c r="O1" s="19"/>
      <c r="P1" s="19"/>
    </row>
    <row r="2" spans="1:16" ht="28.8" x14ac:dyDescent="0.3">
      <c r="A2" s="19"/>
      <c r="B2" s="6" t="s">
        <v>0</v>
      </c>
      <c r="C2" s="17" t="s">
        <v>1</v>
      </c>
      <c r="D2" s="17" t="s">
        <v>2</v>
      </c>
      <c r="E2" s="17" t="s">
        <v>3</v>
      </c>
      <c r="F2" s="6" t="s">
        <v>4</v>
      </c>
      <c r="G2" s="6" t="s">
        <v>5</v>
      </c>
      <c r="H2" s="6" t="s">
        <v>6</v>
      </c>
      <c r="I2" s="6" t="s">
        <v>25</v>
      </c>
      <c r="J2" s="6" t="s">
        <v>7</v>
      </c>
      <c r="K2" s="17" t="s">
        <v>8</v>
      </c>
      <c r="L2" s="19"/>
      <c r="M2" s="24" t="s">
        <v>9</v>
      </c>
      <c r="N2" s="25" t="s">
        <v>10</v>
      </c>
      <c r="O2" s="25" t="s">
        <v>11</v>
      </c>
      <c r="P2" s="19"/>
    </row>
    <row r="3" spans="1:16" ht="43.2" x14ac:dyDescent="0.3">
      <c r="A3" s="19"/>
      <c r="B3" s="7">
        <v>1</v>
      </c>
      <c r="C3" s="16"/>
      <c r="D3" s="16"/>
      <c r="E3" s="16"/>
      <c r="F3" s="7" t="s">
        <v>18</v>
      </c>
      <c r="G3" s="7">
        <v>1</v>
      </c>
      <c r="H3" s="8">
        <f>$O$3</f>
        <v>45672</v>
      </c>
      <c r="I3" s="7">
        <v>2</v>
      </c>
      <c r="J3" s="7" t="str">
        <f>VLOOKUP(Table2[[#This Row],[Status num]],$M$10:$O$17,3,FALSE)</f>
        <v>Approved</v>
      </c>
      <c r="K3" s="16"/>
      <c r="L3" s="19"/>
      <c r="M3" s="1" t="s">
        <v>12</v>
      </c>
      <c r="N3" s="22" t="s">
        <v>13</v>
      </c>
      <c r="O3" s="21">
        <v>45672</v>
      </c>
      <c r="P3" s="19"/>
    </row>
    <row r="4" spans="1:16" x14ac:dyDescent="0.3">
      <c r="A4" s="19"/>
      <c r="B4" s="7">
        <v>2</v>
      </c>
      <c r="C4" s="16"/>
      <c r="D4" s="16"/>
      <c r="E4" s="16"/>
      <c r="F4" s="7" t="s">
        <v>18</v>
      </c>
      <c r="G4" s="7">
        <v>1</v>
      </c>
      <c r="H4" s="8">
        <f t="shared" ref="H4:H27" si="0">$O$3</f>
        <v>45672</v>
      </c>
      <c r="I4" s="7">
        <v>2</v>
      </c>
      <c r="J4" s="7" t="str">
        <f>VLOOKUP(Table2[[#This Row],[Status num]],$M$10:$O$17,3,FALSE)</f>
        <v>Approved</v>
      </c>
      <c r="K4" s="16"/>
      <c r="L4" s="19"/>
      <c r="M4" s="19"/>
      <c r="N4" s="19"/>
      <c r="O4" s="19"/>
      <c r="P4" s="19"/>
    </row>
    <row r="5" spans="1:16" x14ac:dyDescent="0.3">
      <c r="A5" s="19"/>
      <c r="B5" s="7">
        <v>3</v>
      </c>
      <c r="C5" s="16"/>
      <c r="D5" s="16"/>
      <c r="E5" s="16"/>
      <c r="F5" s="7" t="s">
        <v>18</v>
      </c>
      <c r="G5" s="7">
        <v>1</v>
      </c>
      <c r="H5" s="8">
        <f t="shared" si="0"/>
        <v>45672</v>
      </c>
      <c r="I5" s="7">
        <v>2</v>
      </c>
      <c r="J5" s="7" t="str">
        <f>VLOOKUP(Table2[[#This Row],[Status num]],$M$10:$O$17,3,FALSE)</f>
        <v>Approved</v>
      </c>
      <c r="K5" s="16"/>
      <c r="L5" s="19"/>
      <c r="M5" s="30" t="s">
        <v>5</v>
      </c>
      <c r="N5" s="31"/>
      <c r="O5" s="32"/>
      <c r="P5" s="19"/>
    </row>
    <row r="6" spans="1:16" x14ac:dyDescent="0.3">
      <c r="A6" s="19"/>
      <c r="B6" s="7">
        <v>4</v>
      </c>
      <c r="C6" s="16"/>
      <c r="D6" s="16"/>
      <c r="E6" s="16"/>
      <c r="F6" s="7"/>
      <c r="G6" s="7">
        <v>1</v>
      </c>
      <c r="H6" s="8">
        <f t="shared" si="0"/>
        <v>45672</v>
      </c>
      <c r="I6" s="7">
        <v>2</v>
      </c>
      <c r="J6" s="7" t="str">
        <f>VLOOKUP(Table2[[#This Row],[Status num]],$M$10:$O$17,3,FALSE)</f>
        <v>Approved</v>
      </c>
      <c r="K6" s="16"/>
      <c r="L6" s="19"/>
      <c r="M6" s="23">
        <v>1</v>
      </c>
      <c r="N6" s="2"/>
      <c r="O6" s="22" t="s">
        <v>14</v>
      </c>
      <c r="P6" s="19"/>
    </row>
    <row r="7" spans="1:16" x14ac:dyDescent="0.3">
      <c r="A7" s="19"/>
      <c r="B7" s="7">
        <v>5</v>
      </c>
      <c r="C7" s="16"/>
      <c r="D7" s="16"/>
      <c r="E7" s="16"/>
      <c r="F7" s="7" t="s">
        <v>18</v>
      </c>
      <c r="G7" s="7">
        <v>1</v>
      </c>
      <c r="H7" s="8">
        <f t="shared" si="0"/>
        <v>45672</v>
      </c>
      <c r="I7" s="7">
        <v>2</v>
      </c>
      <c r="J7" s="7" t="str">
        <f>VLOOKUP(Table2[[#This Row],[Status num]],$M$10:$O$17,3,FALSE)</f>
        <v>Approved</v>
      </c>
      <c r="K7" s="16"/>
      <c r="L7" s="19"/>
      <c r="M7" s="23">
        <v>2</v>
      </c>
      <c r="N7" s="3"/>
      <c r="O7" s="22" t="s">
        <v>15</v>
      </c>
      <c r="P7" s="19"/>
    </row>
    <row r="8" spans="1:16" x14ac:dyDescent="0.3">
      <c r="A8" s="19"/>
      <c r="B8" s="7">
        <v>6</v>
      </c>
      <c r="C8" s="16"/>
      <c r="D8" s="16"/>
      <c r="E8" s="16"/>
      <c r="F8" s="7" t="s">
        <v>18</v>
      </c>
      <c r="G8" s="7">
        <v>1</v>
      </c>
      <c r="H8" s="8">
        <f t="shared" si="0"/>
        <v>45672</v>
      </c>
      <c r="I8" s="7">
        <v>2</v>
      </c>
      <c r="J8" s="7" t="str">
        <f>VLOOKUP(Table2[[#This Row],[Status num]],$M$10:$O$17,3,FALSE)</f>
        <v>Approved</v>
      </c>
      <c r="K8" s="16"/>
      <c r="L8" s="19"/>
      <c r="M8" s="23">
        <v>3</v>
      </c>
      <c r="N8" s="4"/>
      <c r="O8" s="22" t="s">
        <v>16</v>
      </c>
      <c r="P8" s="19"/>
    </row>
    <row r="9" spans="1:16" x14ac:dyDescent="0.3">
      <c r="A9" s="19"/>
      <c r="B9" s="7">
        <v>7</v>
      </c>
      <c r="C9" s="16"/>
      <c r="D9" s="16"/>
      <c r="E9" s="16"/>
      <c r="F9" s="7" t="s">
        <v>18</v>
      </c>
      <c r="G9" s="7">
        <v>1</v>
      </c>
      <c r="H9" s="8">
        <f t="shared" si="0"/>
        <v>45672</v>
      </c>
      <c r="I9" s="7">
        <v>2</v>
      </c>
      <c r="J9" s="7" t="str">
        <f>VLOOKUP(Table2[[#This Row],[Status num]],$M$10:$O$17,3,FALSE)</f>
        <v>Approved</v>
      </c>
      <c r="K9" s="16"/>
      <c r="L9" s="19"/>
      <c r="M9" s="19"/>
      <c r="N9" s="19"/>
      <c r="O9" s="19"/>
      <c r="P9" s="19"/>
    </row>
    <row r="10" spans="1:16" x14ac:dyDescent="0.3">
      <c r="A10" s="19"/>
      <c r="B10" s="7">
        <v>8</v>
      </c>
      <c r="C10" s="16"/>
      <c r="D10" s="16"/>
      <c r="E10" s="16"/>
      <c r="F10" s="7" t="s">
        <v>18</v>
      </c>
      <c r="G10" s="7">
        <v>1</v>
      </c>
      <c r="H10" s="8">
        <f t="shared" si="0"/>
        <v>45672</v>
      </c>
      <c r="I10" s="7">
        <v>2</v>
      </c>
      <c r="J10" s="7" t="str">
        <f>VLOOKUP(Table2[[#This Row],[Status num]],$M$10:$O$17,3,FALSE)</f>
        <v>Approved</v>
      </c>
      <c r="K10" s="16"/>
      <c r="L10" s="19"/>
      <c r="M10" s="30" t="s">
        <v>7</v>
      </c>
      <c r="N10" s="31"/>
      <c r="O10" s="32"/>
      <c r="P10" s="19"/>
    </row>
    <row r="11" spans="1:16" x14ac:dyDescent="0.3">
      <c r="A11" s="19"/>
      <c r="B11" s="7">
        <v>9</v>
      </c>
      <c r="C11" s="16"/>
      <c r="D11" s="16"/>
      <c r="E11" s="16"/>
      <c r="F11" s="7" t="s">
        <v>18</v>
      </c>
      <c r="G11" s="7">
        <v>1</v>
      </c>
      <c r="H11" s="8">
        <f t="shared" si="0"/>
        <v>45672</v>
      </c>
      <c r="I11" s="7">
        <v>2</v>
      </c>
      <c r="J11" s="7" t="str">
        <f>VLOOKUP(Table2[[#This Row],[Status num]],$M$10:$O$17,3,FALSE)</f>
        <v>Approved</v>
      </c>
      <c r="K11" s="16"/>
      <c r="L11" s="19"/>
      <c r="M11" s="23">
        <v>1</v>
      </c>
      <c r="N11" s="14"/>
      <c r="O11" s="22" t="s">
        <v>19</v>
      </c>
      <c r="P11" s="19"/>
    </row>
    <row r="12" spans="1:16" x14ac:dyDescent="0.3">
      <c r="A12" s="19"/>
      <c r="B12" s="7">
        <v>10</v>
      </c>
      <c r="C12" s="16"/>
      <c r="D12" s="16"/>
      <c r="E12" s="16"/>
      <c r="F12" s="7" t="s">
        <v>18</v>
      </c>
      <c r="G12" s="7">
        <v>1</v>
      </c>
      <c r="H12" s="8">
        <f t="shared" si="0"/>
        <v>45672</v>
      </c>
      <c r="I12" s="7">
        <v>2</v>
      </c>
      <c r="J12" s="7" t="str">
        <f>VLOOKUP(Table2[[#This Row],[Status num]],$M$10:$O$17,3,FALSE)</f>
        <v>Approved</v>
      </c>
      <c r="K12" s="16"/>
      <c r="L12" s="19"/>
      <c r="M12" s="23">
        <v>2</v>
      </c>
      <c r="N12" s="4"/>
      <c r="O12" s="22" t="s">
        <v>17</v>
      </c>
      <c r="P12" s="19"/>
    </row>
    <row r="13" spans="1:16" x14ac:dyDescent="0.3">
      <c r="A13" s="19"/>
      <c r="B13" s="7">
        <v>11</v>
      </c>
      <c r="C13" s="16"/>
      <c r="D13" s="16"/>
      <c r="E13" s="16"/>
      <c r="F13" s="7" t="s">
        <v>18</v>
      </c>
      <c r="G13" s="7">
        <v>1</v>
      </c>
      <c r="H13" s="8">
        <f t="shared" si="0"/>
        <v>45672</v>
      </c>
      <c r="I13" s="7">
        <v>2</v>
      </c>
      <c r="J13" s="7" t="str">
        <f>VLOOKUP(Table2[[#This Row],[Status num]],$M$10:$O$17,3,FALSE)</f>
        <v>Approved</v>
      </c>
      <c r="K13" s="16"/>
      <c r="L13" s="19"/>
      <c r="M13" s="23">
        <v>3</v>
      </c>
      <c r="N13" s="13"/>
      <c r="O13" s="23" t="s">
        <v>20</v>
      </c>
      <c r="P13" s="19"/>
    </row>
    <row r="14" spans="1:16" x14ac:dyDescent="0.3">
      <c r="A14" s="19"/>
      <c r="B14" s="7">
        <v>12</v>
      </c>
      <c r="C14" s="16"/>
      <c r="D14" s="16"/>
      <c r="E14" s="16"/>
      <c r="F14" s="7" t="s">
        <v>18</v>
      </c>
      <c r="G14" s="7">
        <v>1</v>
      </c>
      <c r="H14" s="8">
        <f t="shared" si="0"/>
        <v>45672</v>
      </c>
      <c r="I14" s="7">
        <v>2</v>
      </c>
      <c r="J14" s="7" t="str">
        <f>VLOOKUP(Table2[[#This Row],[Status num]],$M$10:$O$17,3,FALSE)</f>
        <v>Approved</v>
      </c>
      <c r="K14" s="16"/>
      <c r="L14" s="19"/>
      <c r="M14" s="23">
        <v>4</v>
      </c>
      <c r="N14" s="12"/>
      <c r="O14" s="23" t="s">
        <v>21</v>
      </c>
      <c r="P14" s="19"/>
    </row>
    <row r="15" spans="1:16" ht="39.6" customHeight="1" x14ac:dyDescent="0.3">
      <c r="A15" s="19"/>
      <c r="B15" s="7">
        <v>13</v>
      </c>
      <c r="C15" s="16"/>
      <c r="D15" s="16"/>
      <c r="E15" s="16"/>
      <c r="F15" s="7" t="s">
        <v>18</v>
      </c>
      <c r="G15" s="7">
        <v>1</v>
      </c>
      <c r="H15" s="8">
        <f t="shared" si="0"/>
        <v>45672</v>
      </c>
      <c r="I15" s="7">
        <v>2</v>
      </c>
      <c r="J15" s="7" t="str">
        <f>VLOOKUP(Table2[[#This Row],[Status num]],$M$10:$O$17,3,FALSE)</f>
        <v>Approved</v>
      </c>
      <c r="K15" s="16"/>
      <c r="L15" s="19"/>
      <c r="M15" s="23">
        <v>5</v>
      </c>
      <c r="N15" s="11"/>
      <c r="O15" s="23" t="s">
        <v>22</v>
      </c>
      <c r="P15" s="19"/>
    </row>
    <row r="16" spans="1:16" x14ac:dyDescent="0.3">
      <c r="A16" s="19"/>
      <c r="B16" s="7">
        <v>14</v>
      </c>
      <c r="C16" s="16"/>
      <c r="D16" s="16"/>
      <c r="E16" s="16"/>
      <c r="F16" s="7" t="s">
        <v>18</v>
      </c>
      <c r="G16" s="7">
        <v>1</v>
      </c>
      <c r="H16" s="8">
        <f t="shared" si="0"/>
        <v>45672</v>
      </c>
      <c r="I16" s="7">
        <v>2</v>
      </c>
      <c r="J16" s="7" t="str">
        <f>VLOOKUP(Table2[[#This Row],[Status num]],$M$10:$O$17,3,FALSE)</f>
        <v>Approved</v>
      </c>
      <c r="K16" s="16"/>
      <c r="L16" s="19"/>
      <c r="M16" s="23">
        <v>6</v>
      </c>
      <c r="N16" s="10"/>
      <c r="O16" s="23" t="s">
        <v>23</v>
      </c>
      <c r="P16" s="19"/>
    </row>
    <row r="17" spans="1:16" x14ac:dyDescent="0.3">
      <c r="A17" s="19"/>
      <c r="B17" s="7">
        <v>15</v>
      </c>
      <c r="C17" s="16"/>
      <c r="D17" s="16"/>
      <c r="E17" s="16"/>
      <c r="F17" s="7" t="s">
        <v>18</v>
      </c>
      <c r="G17" s="7">
        <v>1</v>
      </c>
      <c r="H17" s="8">
        <f t="shared" si="0"/>
        <v>45672</v>
      </c>
      <c r="I17" s="7">
        <v>2</v>
      </c>
      <c r="J17" s="7" t="str">
        <f>VLOOKUP(Table2[[#This Row],[Status num]],$M$10:$O$17,3,FALSE)</f>
        <v>Approved</v>
      </c>
      <c r="K17" s="16"/>
      <c r="L17" s="19"/>
      <c r="M17" s="23">
        <v>7</v>
      </c>
      <c r="N17" s="9"/>
      <c r="O17" s="23" t="s">
        <v>24</v>
      </c>
      <c r="P17" s="19"/>
    </row>
    <row r="18" spans="1:16" x14ac:dyDescent="0.3">
      <c r="A18" s="19"/>
      <c r="B18" s="7">
        <v>16</v>
      </c>
      <c r="C18" s="16"/>
      <c r="D18" s="16"/>
      <c r="E18" s="16"/>
      <c r="F18" s="7" t="s">
        <v>18</v>
      </c>
      <c r="G18" s="7">
        <v>1</v>
      </c>
      <c r="H18" s="8">
        <f t="shared" si="0"/>
        <v>45672</v>
      </c>
      <c r="I18" s="7">
        <v>2</v>
      </c>
      <c r="J18" s="7" t="str">
        <f>VLOOKUP(Table2[[#This Row],[Status num]],$M$10:$O$17,3,FALSE)</f>
        <v>Approved</v>
      </c>
      <c r="K18" s="16"/>
      <c r="L18" s="19"/>
      <c r="M18" s="19"/>
      <c r="N18" s="19"/>
      <c r="O18" s="19"/>
      <c r="P18" s="19"/>
    </row>
    <row r="19" spans="1:16" ht="28.8" x14ac:dyDescent="0.3">
      <c r="A19" s="19"/>
      <c r="B19" s="7">
        <v>17</v>
      </c>
      <c r="C19" s="16"/>
      <c r="D19" s="16"/>
      <c r="E19" s="16"/>
      <c r="F19" s="7" t="s">
        <v>18</v>
      </c>
      <c r="G19" s="7">
        <v>1</v>
      </c>
      <c r="H19" s="8">
        <f t="shared" si="0"/>
        <v>45672</v>
      </c>
      <c r="I19" s="7">
        <v>2</v>
      </c>
      <c r="J19" s="7" t="str">
        <f>VLOOKUP(Table2[[#This Row],[Status num]],$M$10:$O$17,3,FALSE)</f>
        <v>Approved</v>
      </c>
      <c r="K19" s="16"/>
      <c r="L19" s="19"/>
      <c r="M19" s="15" t="s">
        <v>26</v>
      </c>
      <c r="N19" s="19"/>
      <c r="O19" s="19"/>
      <c r="P19" s="19"/>
    </row>
    <row r="20" spans="1:16" x14ac:dyDescent="0.3">
      <c r="A20" s="19"/>
      <c r="B20" s="7">
        <v>18</v>
      </c>
      <c r="C20" s="16"/>
      <c r="D20" s="16"/>
      <c r="E20" s="16"/>
      <c r="F20" s="7" t="s">
        <v>18</v>
      </c>
      <c r="G20" s="7">
        <v>1</v>
      </c>
      <c r="H20" s="8">
        <f t="shared" si="0"/>
        <v>45672</v>
      </c>
      <c r="I20" s="7">
        <v>2</v>
      </c>
      <c r="J20" s="7" t="str">
        <f>VLOOKUP(Table2[[#This Row],[Status num]],$M$10:$O$17,3,FALSE)</f>
        <v>Approved</v>
      </c>
      <c r="K20" s="16"/>
      <c r="L20" s="19"/>
      <c r="M20" s="26">
        <f ca="1">TODAY()-O3</f>
        <v>8</v>
      </c>
      <c r="N20" s="19"/>
      <c r="O20" s="19"/>
      <c r="P20" s="19"/>
    </row>
    <row r="21" spans="1:16" x14ac:dyDescent="0.3">
      <c r="A21" s="19"/>
      <c r="B21" s="7">
        <v>19</v>
      </c>
      <c r="C21" s="16"/>
      <c r="D21" s="16"/>
      <c r="E21" s="16"/>
      <c r="F21" s="7" t="s">
        <v>18</v>
      </c>
      <c r="G21" s="7">
        <v>1</v>
      </c>
      <c r="H21" s="8">
        <f t="shared" si="0"/>
        <v>45672</v>
      </c>
      <c r="I21" s="7">
        <v>2</v>
      </c>
      <c r="J21" s="7" t="str">
        <f>VLOOKUP(Table2[[#This Row],[Status num]],$M$10:$O$17,3,FALSE)</f>
        <v>Approved</v>
      </c>
      <c r="K21" s="16"/>
      <c r="L21" s="19"/>
      <c r="M21" s="19"/>
      <c r="N21" s="19"/>
      <c r="O21" s="19"/>
      <c r="P21" s="19"/>
    </row>
    <row r="22" spans="1:16" x14ac:dyDescent="0.3">
      <c r="A22" s="19"/>
      <c r="B22" s="7">
        <v>20</v>
      </c>
      <c r="C22" s="16"/>
      <c r="D22" s="16"/>
      <c r="E22" s="16"/>
      <c r="F22" s="7" t="s">
        <v>18</v>
      </c>
      <c r="G22" s="7">
        <v>1</v>
      </c>
      <c r="H22" s="8">
        <f t="shared" si="0"/>
        <v>45672</v>
      </c>
      <c r="I22" s="7">
        <v>2</v>
      </c>
      <c r="J22" s="7" t="str">
        <f>VLOOKUP(Table2[[#This Row],[Status num]],$M$10:$O$17,3,FALSE)</f>
        <v>Approved</v>
      </c>
      <c r="K22" s="16"/>
      <c r="L22" s="19"/>
      <c r="M22" s="27" t="s">
        <v>27</v>
      </c>
      <c r="N22" s="28"/>
      <c r="O22" s="29"/>
      <c r="P22" s="19"/>
    </row>
    <row r="23" spans="1:16" x14ac:dyDescent="0.3">
      <c r="A23" s="19"/>
      <c r="B23" s="7">
        <v>21</v>
      </c>
      <c r="C23" s="16"/>
      <c r="D23" s="16"/>
      <c r="E23" s="16"/>
      <c r="F23" s="7" t="s">
        <v>18</v>
      </c>
      <c r="G23" s="7">
        <v>1</v>
      </c>
      <c r="H23" s="8">
        <f t="shared" si="0"/>
        <v>45672</v>
      </c>
      <c r="I23" s="7">
        <v>2</v>
      </c>
      <c r="J23" s="7" t="str">
        <f>VLOOKUP(Table2[[#This Row],[Status num]],$M$10:$O$17,3,FALSE)</f>
        <v>Approved</v>
      </c>
      <c r="K23" s="16"/>
      <c r="L23" s="19"/>
      <c r="P23" s="19"/>
    </row>
    <row r="24" spans="1:16" x14ac:dyDescent="0.3">
      <c r="A24" s="19"/>
      <c r="B24" s="7">
        <v>22</v>
      </c>
      <c r="C24" s="16"/>
      <c r="D24" s="16"/>
      <c r="E24" s="16"/>
      <c r="F24" s="7" t="s">
        <v>18</v>
      </c>
      <c r="G24" s="7">
        <v>1</v>
      </c>
      <c r="H24" s="8">
        <f t="shared" si="0"/>
        <v>45672</v>
      </c>
      <c r="I24" s="7">
        <v>2</v>
      </c>
      <c r="J24" s="7" t="str">
        <f>VLOOKUP(Table2[[#This Row],[Status num]],$M$10:$O$17,3,FALSE)</f>
        <v>Approved</v>
      </c>
      <c r="K24" s="16"/>
      <c r="L24" s="19"/>
      <c r="P24" s="19"/>
    </row>
    <row r="25" spans="1:16" x14ac:dyDescent="0.3">
      <c r="A25" s="19"/>
      <c r="B25" s="7">
        <v>23</v>
      </c>
      <c r="C25" s="16"/>
      <c r="D25" s="16"/>
      <c r="E25" s="16"/>
      <c r="F25" s="7" t="s">
        <v>18</v>
      </c>
      <c r="G25" s="7">
        <v>1</v>
      </c>
      <c r="H25" s="8">
        <f t="shared" si="0"/>
        <v>45672</v>
      </c>
      <c r="I25" s="7">
        <v>2</v>
      </c>
      <c r="J25" s="7" t="str">
        <f>VLOOKUP(Table2[[#This Row],[Status num]],$M$10:$O$17,3,FALSE)</f>
        <v>Approved</v>
      </c>
      <c r="K25" s="16"/>
      <c r="L25" s="19"/>
      <c r="P25" s="19"/>
    </row>
    <row r="26" spans="1:16" x14ac:dyDescent="0.3">
      <c r="A26" s="19"/>
      <c r="B26" s="7">
        <v>24</v>
      </c>
      <c r="C26" s="16"/>
      <c r="D26" s="16"/>
      <c r="E26" s="16"/>
      <c r="F26" s="7" t="s">
        <v>18</v>
      </c>
      <c r="G26" s="7">
        <v>1</v>
      </c>
      <c r="H26" s="8">
        <f t="shared" si="0"/>
        <v>45672</v>
      </c>
      <c r="I26" s="7">
        <v>2</v>
      </c>
      <c r="J26" s="7" t="str">
        <f>VLOOKUP(Table2[[#This Row],[Status num]],$M$10:$O$17,3,FALSE)</f>
        <v>Approved</v>
      </c>
      <c r="K26" s="16"/>
      <c r="L26" s="19"/>
      <c r="P26" s="19"/>
    </row>
    <row r="27" spans="1:16" x14ac:dyDescent="0.3">
      <c r="A27" s="19"/>
      <c r="B27" s="7">
        <v>25</v>
      </c>
      <c r="C27" s="16"/>
      <c r="D27" s="16"/>
      <c r="E27" s="16"/>
      <c r="F27" s="7" t="s">
        <v>18</v>
      </c>
      <c r="G27" s="7">
        <v>1</v>
      </c>
      <c r="H27" s="8">
        <f t="shared" si="0"/>
        <v>45672</v>
      </c>
      <c r="I27" s="7">
        <v>2</v>
      </c>
      <c r="J27" s="7" t="str">
        <f>VLOOKUP(Table2[[#This Row],[Status num]],$M$10:$O$17,3,FALSE)</f>
        <v>Approved</v>
      </c>
      <c r="K27" s="16"/>
      <c r="L27" s="19"/>
      <c r="P27" s="19"/>
    </row>
    <row r="28" spans="1:16" x14ac:dyDescent="0.3">
      <c r="A28" s="19"/>
      <c r="B28" s="20"/>
      <c r="C28" s="19"/>
      <c r="D28" s="19"/>
      <c r="E28" s="19"/>
      <c r="F28" s="20"/>
      <c r="G28" s="20"/>
      <c r="H28" s="20"/>
      <c r="I28" s="20"/>
      <c r="J28" s="20"/>
      <c r="K28" s="19"/>
      <c r="L28" s="19"/>
      <c r="M28" s="19"/>
      <c r="N28" s="19"/>
      <c r="O28" s="19"/>
      <c r="P28" s="19"/>
    </row>
  </sheetData>
  <mergeCells count="3">
    <mergeCell ref="M22:O22"/>
    <mergeCell ref="M10:O10"/>
    <mergeCell ref="M5:O5"/>
  </mergeCells>
  <conditionalFormatting sqref="G3:G27">
    <cfRule type="colorScale" priority="12">
      <colorScale>
        <cfvo type="num" val="1"/>
        <cfvo type="num" val="2"/>
        <cfvo type="num" val="3"/>
        <color rgb="FFFF0000"/>
        <color rgb="FFFFC000"/>
        <color rgb="FF92D050"/>
      </colorScale>
    </cfRule>
  </conditionalFormatting>
  <conditionalFormatting sqref="I3:I27">
    <cfRule type="expression" dxfId="6" priority="1">
      <formula>$I3 = 7</formula>
    </cfRule>
    <cfRule type="expression" dxfId="5" priority="2">
      <formula>$I3 = 6</formula>
    </cfRule>
    <cfRule type="expression" dxfId="4" priority="3">
      <formula>$I3 = 5</formula>
    </cfRule>
    <cfRule type="expression" dxfId="3" priority="4">
      <formula>$I3 = 4</formula>
    </cfRule>
    <cfRule type="expression" dxfId="2" priority="5">
      <formula>$I3 = 3</formula>
    </cfRule>
    <cfRule type="expression" dxfId="1" priority="6">
      <formula>$I3 = 1</formula>
    </cfRule>
    <cfRule type="expression" dxfId="0" priority="7">
      <formula>$I3 = 2</formula>
    </cfRule>
  </conditionalFormatting>
  <dataValidations count="2">
    <dataValidation type="whole" allowBlank="1" showInputMessage="1" showErrorMessage="1" error="Syöte virheellinen" prompt="Anna Priority 1, 2 tai 3" sqref="G3:G27" xr:uid="{69D2D1C3-1579-4026-B94F-7D114AE12C1E}">
      <formula1>1</formula1>
      <formula2>3</formula2>
    </dataValidation>
    <dataValidation type="whole" allowBlank="1" showInputMessage="1" showErrorMessage="1" error="Invalid number, select between 1 - 7" prompt="Status between 1 - 7" sqref="I3:I27" xr:uid="{F6688E9C-1060-4128-8F7F-611FA0D2B9B2}">
      <formula1>1</formula1>
      <formula2>7</formula2>
    </dataValidation>
  </dataValidations>
  <pageMargins left="0.7" right="0.7" top="0.75" bottom="0.75" header="0.3" footer="0.3"/>
  <pageSetup scale="4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cp:lastPrinted>2025-01-23T11:20:28Z</cp:lastPrinted>
  <dcterms:created xsi:type="dcterms:W3CDTF">2025-01-23T07:46:14Z</dcterms:created>
  <dcterms:modified xsi:type="dcterms:W3CDTF">2025-01-23T15:00:54Z</dcterms:modified>
</cp:coreProperties>
</file>