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40" windowHeight="13100" tabRatio="500"/>
  </bookViews>
  <sheets>
    <sheet name="25.05.29" sheetId="58" r:id="rId1"/>
    <sheet name="25.05.28" sheetId="57" r:id="rId2"/>
    <sheet name="25.05.27" sheetId="56" r:id="rId3"/>
    <sheet name="25.05.26" sheetId="55" r:id="rId4"/>
    <sheet name="25.05.25" sheetId="54" r:id="rId5"/>
    <sheet name="25.05.24" sheetId="53" r:id="rId6"/>
    <sheet name="25.05.23" sheetId="52" r:id="rId7"/>
    <sheet name="25.05.22" sheetId="51" r:id="rId8"/>
    <sheet name="25.05.21" sheetId="50" r:id="rId9"/>
    <sheet name="25.05.20" sheetId="49" r:id="rId10"/>
    <sheet name="25.05.19" sheetId="48" r:id="rId11"/>
    <sheet name="25.05.18" sheetId="47" r:id="rId12"/>
    <sheet name="25.05.17" sheetId="46" r:id="rId13"/>
    <sheet name="25.05.16" sheetId="45" r:id="rId14"/>
    <sheet name="25.05.15" sheetId="44" r:id="rId15"/>
    <sheet name="25.05.14" sheetId="43" r:id="rId16"/>
    <sheet name="25.05.13" sheetId="42" r:id="rId17"/>
    <sheet name="25.05.12" sheetId="41" r:id="rId18"/>
    <sheet name="25.05.11" sheetId="40" r:id="rId19"/>
    <sheet name="25.05.10" sheetId="39" r:id="rId20"/>
    <sheet name="25.05.09" sheetId="38" r:id="rId21"/>
    <sheet name="25.05.08" sheetId="37" r:id="rId22"/>
    <sheet name="25.05.07" sheetId="36" r:id="rId23"/>
    <sheet name="25.05.06" sheetId="35" r:id="rId24"/>
    <sheet name="25.05.05" sheetId="34" r:id="rId25"/>
    <sheet name="25.05.04" sheetId="33" r:id="rId26"/>
    <sheet name="25.05.03" sheetId="32" r:id="rId27"/>
    <sheet name="25.05.02" sheetId="31" r:id="rId28"/>
    <sheet name="25.05.01" sheetId="1" r:id="rId29"/>
  </sheets>
  <calcPr calcId="144525" concurrentCalc="0"/>
</workbook>
</file>

<file path=xl/sharedStrings.xml><?xml version="1.0" encoding="utf-8"?>
<sst xmlns="http://schemas.openxmlformats.org/spreadsheetml/2006/main" count="725" uniqueCount="22">
  <si>
    <t>梅溪半岛三家酒店日营业状况对照表</t>
  </si>
  <si>
    <t>项目</t>
  </si>
  <si>
    <t>当日</t>
  </si>
  <si>
    <t>月累计</t>
  </si>
  <si>
    <t>酒店名称</t>
  </si>
  <si>
    <t>欢朋</t>
  </si>
  <si>
    <t>温德姆</t>
  </si>
  <si>
    <t>菲伦</t>
  </si>
  <si>
    <t>客房总数</t>
  </si>
  <si>
    <t>维修房数</t>
  </si>
  <si>
    <t>可用房数</t>
  </si>
  <si>
    <t>出租房数</t>
  </si>
  <si>
    <t>免费房</t>
  </si>
  <si>
    <t>客房出租率</t>
  </si>
  <si>
    <t>平均房价</t>
  </si>
  <si>
    <t>RePAR</t>
  </si>
  <si>
    <t>客房房费</t>
  </si>
  <si>
    <t>餐饮收入</t>
  </si>
  <si>
    <t>商场收入</t>
  </si>
  <si>
    <t>客房其它(含会议）</t>
  </si>
  <si>
    <t>其他收入</t>
  </si>
  <si>
    <t>总收入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</si>
</sst>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_);[Red]\(\¥#,##0.00\)"/>
  </numFmts>
  <fonts count="20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2" borderId="1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7" applyNumberFormat="0" applyAlignment="0" applyProtection="0">
      <alignment vertical="center"/>
    </xf>
    <xf numFmtId="0" fontId="10" fillId="4" borderId="18" applyNumberFormat="0" applyAlignment="0" applyProtection="0">
      <alignment vertical="center"/>
    </xf>
    <xf numFmtId="0" fontId="11" fillId="4" borderId="17" applyNumberFormat="0" applyAlignment="0" applyProtection="0">
      <alignment vertical="center"/>
    </xf>
    <xf numFmtId="0" fontId="12" fillId="5" borderId="19" applyNumberForma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6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 wrapText="1"/>
    </xf>
    <xf numFmtId="10" fontId="0" fillId="0" borderId="6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</cellXfs>
  <cellStyles count="4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注释" xfId="6" builtinId="10"/>
    <cellStyle name="警告文本" xfId="7" builtinId="11"/>
    <cellStyle name="标题" xfId="8" builtinId="15"/>
    <cellStyle name="解释性文本" xfId="9" builtinId="53"/>
    <cellStyle name="标题 1" xfId="10" builtinId="16"/>
    <cellStyle name="标题 2" xfId="11" builtinId="17"/>
    <cellStyle name="标题 3" xfId="12" builtinId="18"/>
    <cellStyle name="标题 4" xfId="13" builtinId="19"/>
    <cellStyle name="输入" xfId="14" builtinId="20"/>
    <cellStyle name="输出" xfId="15" builtinId="21"/>
    <cellStyle name="计算" xfId="16" builtinId="22"/>
    <cellStyle name="检查单元格" xfId="17" builtinId="23"/>
    <cellStyle name="链接单元格" xfId="18" builtinId="24"/>
    <cellStyle name="汇总" xfId="19" builtinId="25"/>
    <cellStyle name="好" xfId="20" builtinId="26"/>
    <cellStyle name="差" xfId="21" builtinId="27"/>
    <cellStyle name="适中" xfId="22" builtinId="28"/>
    <cellStyle name="强调文字颜色 1" xfId="23" builtinId="29"/>
    <cellStyle name="20% - 强调文字颜色 1" xfId="24" builtinId="30"/>
    <cellStyle name="40% - 强调文字颜色 1" xfId="25" builtinId="31"/>
    <cellStyle name="60% - 强调文字颜色 1" xfId="26" builtinId="32"/>
    <cellStyle name="强调文字颜色 2" xfId="27" builtinId="33"/>
    <cellStyle name="20% - 强调文字颜色 2" xfId="28" builtinId="34"/>
    <cellStyle name="40% - 强调文字颜色 2" xfId="29" builtinId="35"/>
    <cellStyle name="60% - 强调文字颜色 2" xfId="30" builtinId="36"/>
    <cellStyle name="强调文字颜色 3" xfId="31" builtinId="37"/>
    <cellStyle name="20% - 强调文字颜色 3" xfId="32" builtinId="38"/>
    <cellStyle name="40% - 强调文字颜色 3" xfId="33" builtinId="39"/>
    <cellStyle name="60% - 强调文字颜色 3" xfId="34" builtinId="40"/>
    <cellStyle name="强调文字颜色 4" xfId="35" builtinId="41"/>
    <cellStyle name="20% - 强调文字颜色 4" xfId="36" builtinId="42"/>
    <cellStyle name="40% - 强调文字颜色 4" xfId="37" builtinId="43"/>
    <cellStyle name="60% - 强调文字颜色 4" xfId="38" builtinId="44"/>
    <cellStyle name="强调文字颜色 5" xfId="39" builtinId="45"/>
    <cellStyle name="20% - 强调文字颜色 5" xfId="40" builtinId="46"/>
    <cellStyle name="40% - 强调文字颜色 5" xfId="41" builtinId="47"/>
    <cellStyle name="60% - 强调文字颜色 5" xfId="42" builtinId="48"/>
    <cellStyle name="强调文字颜色 6" xfId="43" builtinId="49"/>
    <cellStyle name="20% - 强调文字颜色 6" xfId="44" builtinId="50"/>
    <cellStyle name="40% - 强调文字颜色 6" xfId="45" builtinId="51"/>
    <cellStyle name="60% - 强调文字颜色 6" xfId="46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zoomScale="86" zoomScaleNormal="86" workbookViewId="0">
      <selection activeCell="C17" sqref="C17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'25.05.28'!F4+'25.05.29'!B4</f>
        <v>4785</v>
      </c>
      <c r="G4" s="9">
        <f>'25.05.28'!G4+'25.05.29'!C4</f>
        <v>3741</v>
      </c>
      <c r="H4" s="9">
        <f>'25.05.28'!H4+'25.05.29'!D4</f>
        <v>2146</v>
      </c>
    </row>
    <row r="5" ht="33" customHeight="1" spans="1:8">
      <c r="A5" s="8" t="s">
        <v>9</v>
      </c>
      <c r="B5" s="9">
        <v>0</v>
      </c>
      <c r="C5" s="9">
        <v>2</v>
      </c>
      <c r="D5" s="9">
        <v>0</v>
      </c>
      <c r="E5" s="17"/>
      <c r="F5" s="9">
        <f>'25.05.28'!F5+'25.05.29'!B5</f>
        <v>0</v>
      </c>
      <c r="G5" s="9">
        <f>'25.05.28'!G5+'25.05.29'!C5</f>
        <v>10</v>
      </c>
      <c r="H5" s="9">
        <f>'25.05.28'!H5+'25.05.29'!D5</f>
        <v>26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127</v>
      </c>
      <c r="D6" s="9">
        <f t="shared" si="0"/>
        <v>74</v>
      </c>
      <c r="E6" s="17"/>
      <c r="F6" s="9">
        <f>'25.05.28'!F6+'25.05.29'!B6</f>
        <v>4785</v>
      </c>
      <c r="G6" s="9">
        <f>'25.05.28'!G6+'25.05.29'!C6</f>
        <v>3731</v>
      </c>
      <c r="H6" s="9">
        <f>'25.05.28'!H6+'25.05.29'!D6</f>
        <v>2120</v>
      </c>
    </row>
    <row r="7" ht="33" customHeight="1" spans="1:8">
      <c r="A7" s="8" t="s">
        <v>11</v>
      </c>
      <c r="B7" s="9">
        <v>94</v>
      </c>
      <c r="C7" s="9">
        <v>95.5</v>
      </c>
      <c r="D7" s="9">
        <v>62</v>
      </c>
      <c r="E7" s="17"/>
      <c r="F7" s="9">
        <f>'25.05.28'!F7+'25.05.29'!B7</f>
        <v>3318</v>
      </c>
      <c r="G7" s="9">
        <f>'25.05.28'!G7+'25.05.29'!C7</f>
        <v>3028.5</v>
      </c>
      <c r="H7" s="9">
        <f>'25.05.28'!H7+'25.05.29'!D7</f>
        <v>1948</v>
      </c>
    </row>
    <row r="8" ht="33" customHeight="1" spans="1:8">
      <c r="A8" s="8" t="s">
        <v>12</v>
      </c>
      <c r="B8" s="9">
        <v>0</v>
      </c>
      <c r="C8" s="9">
        <v>0</v>
      </c>
      <c r="D8" s="9">
        <v>0</v>
      </c>
      <c r="E8" s="17"/>
      <c r="F8" s="9">
        <f>'25.05.28'!F8+'25.05.29'!B8</f>
        <v>23</v>
      </c>
      <c r="G8" s="9">
        <f>'25.05.28'!G8+'25.05.29'!C8</f>
        <v>0</v>
      </c>
      <c r="H8" s="9">
        <f>'25.05.28'!H8+'25.05.29'!D8</f>
        <v>0</v>
      </c>
    </row>
    <row r="9" s="1" customFormat="1" ht="33" customHeight="1" spans="1:8">
      <c r="A9" s="10" t="s">
        <v>13</v>
      </c>
      <c r="B9" s="11">
        <f>B7/B4</f>
        <v>0.56969696969697</v>
      </c>
      <c r="C9" s="11">
        <f t="shared" ref="C9:D9" si="1">C7/C4</f>
        <v>0.74031007751938</v>
      </c>
      <c r="D9" s="11">
        <f t="shared" si="1"/>
        <v>0.837837837837838</v>
      </c>
      <c r="E9" s="20"/>
      <c r="F9" s="11">
        <f>F7/F4</f>
        <v>0.693416927899687</v>
      </c>
      <c r="G9" s="11">
        <f t="shared" ref="G9:H9" si="2">G7/G4</f>
        <v>0.809542902967121</v>
      </c>
      <c r="H9" s="21">
        <f t="shared" si="2"/>
        <v>0.907735321528425</v>
      </c>
    </row>
    <row r="10" s="2" customFormat="1" ht="33" customHeight="1" spans="1:8">
      <c r="A10" s="12" t="s">
        <v>14</v>
      </c>
      <c r="B10" s="13">
        <f>B12/B7</f>
        <v>373.910319148936</v>
      </c>
      <c r="C10" s="13">
        <f t="shared" ref="C10:D10" si="3">C12/C7</f>
        <v>282.564816753927</v>
      </c>
      <c r="D10" s="13">
        <f t="shared" si="3"/>
        <v>213.862741935484</v>
      </c>
      <c r="E10" s="22"/>
      <c r="F10" s="13">
        <f>F12/F7</f>
        <v>442.761021699819</v>
      </c>
      <c r="G10" s="13">
        <f t="shared" ref="G10:H10" si="4">G12/G7</f>
        <v>320.891494139013</v>
      </c>
      <c r="H10" s="23">
        <f t="shared" si="4"/>
        <v>230.635359342916</v>
      </c>
    </row>
    <row r="11" s="2" customFormat="1" ht="33" customHeight="1" spans="1:8">
      <c r="A11" s="12" t="s">
        <v>15</v>
      </c>
      <c r="B11" s="13">
        <f>B12/B4</f>
        <v>213.015575757576</v>
      </c>
      <c r="C11" s="13">
        <f t="shared" ref="C11:D11" si="5">C12/C4</f>
        <v>209.185581395349</v>
      </c>
      <c r="D11" s="13">
        <f t="shared" si="5"/>
        <v>179.182297297297</v>
      </c>
      <c r="E11" s="22"/>
      <c r="F11" s="13">
        <f>F12/F4</f>
        <v>307.017987460815</v>
      </c>
      <c r="G11" s="13">
        <f t="shared" ref="G11:H11" si="6">G12/G4</f>
        <v>259.775431702753</v>
      </c>
      <c r="H11" s="23">
        <f t="shared" si="6"/>
        <v>209.355862068965</v>
      </c>
    </row>
    <row r="12" s="2" customFormat="1" ht="33" customHeight="1" spans="1:8">
      <c r="A12" s="12" t="s">
        <v>16</v>
      </c>
      <c r="B12" s="13">
        <v>35147.57</v>
      </c>
      <c r="C12" s="13">
        <v>26984.94</v>
      </c>
      <c r="D12" s="13">
        <v>13259.49</v>
      </c>
      <c r="E12" s="22"/>
      <c r="F12" s="13">
        <f>'25.05.28'!F12+'25.05.29'!B12</f>
        <v>1469081.07</v>
      </c>
      <c r="G12" s="13">
        <f>'25.05.28'!G12+'25.05.29'!C12</f>
        <v>971819.89</v>
      </c>
      <c r="H12" s="13">
        <f>'25.05.28'!H12+'25.05.29'!D12</f>
        <v>449277.68</v>
      </c>
    </row>
    <row r="13" s="2" customFormat="1" ht="33" customHeight="1" spans="1:8">
      <c r="A13" s="12" t="s">
        <v>17</v>
      </c>
      <c r="B13" s="13">
        <v>600</v>
      </c>
      <c r="C13" s="13">
        <v>249</v>
      </c>
      <c r="D13" s="13">
        <v>0</v>
      </c>
      <c r="E13" s="22"/>
      <c r="F13" s="13">
        <f>'25.05.28'!F13+'25.05.29'!B13</f>
        <v>16312.44</v>
      </c>
      <c r="G13" s="13">
        <f>'25.05.28'!G13+'25.05.29'!C13</f>
        <v>3650</v>
      </c>
      <c r="H13" s="13">
        <f>'25.05.28'!H13+'25.05.29'!D13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'25.05.28'!F14+'25.05.29'!B14</f>
        <v>199</v>
      </c>
      <c r="G14" s="13">
        <f>'25.05.28'!G14+'25.05.29'!C14</f>
        <v>0</v>
      </c>
      <c r="H14" s="13">
        <f>'25.05.28'!H14+'25.05.29'!D14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117</v>
      </c>
      <c r="E15" s="22"/>
      <c r="F15" s="13">
        <f>'25.05.28'!F15+'25.05.29'!B15</f>
        <v>7500</v>
      </c>
      <c r="G15" s="13">
        <f>'25.05.28'!G15+'25.05.29'!C15</f>
        <v>1100</v>
      </c>
      <c r="H15" s="13">
        <f>'25.05.28'!H15+'25.05.29'!D15</f>
        <v>2910.4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'25.05.28'!F16+'25.05.29'!B16</f>
        <v>210</v>
      </c>
      <c r="G16" s="13">
        <f>'25.05.28'!G16+'25.05.29'!C16</f>
        <v>213</v>
      </c>
      <c r="H16" s="13">
        <f>'25.05.28'!H16+'25.05.29'!D16</f>
        <v>28</v>
      </c>
    </row>
    <row r="17" s="2" customFormat="1" ht="36" customHeight="1" spans="1:8">
      <c r="A17" s="14" t="s">
        <v>21</v>
      </c>
      <c r="B17" s="15">
        <f>SUM(B12:B16)</f>
        <v>35747.57</v>
      </c>
      <c r="C17" s="15">
        <f t="shared" ref="C17:D17" si="7">SUM(C12:C16)</f>
        <v>27233.94</v>
      </c>
      <c r="D17" s="15">
        <f t="shared" si="7"/>
        <v>13376.49</v>
      </c>
      <c r="E17" s="24"/>
      <c r="F17" s="15">
        <f>SUM(F12:F16)</f>
        <v>1493302.51</v>
      </c>
      <c r="G17" s="15">
        <f t="shared" ref="G17:H17" si="8">SUM(G12:G16)</f>
        <v>976782.89</v>
      </c>
      <c r="H17" s="25">
        <f t="shared" si="8"/>
        <v>452216.08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D17" sqref="D17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'25.05.19'!F4+'25.05.20'!B4</f>
        <v>3300</v>
      </c>
      <c r="G4" s="9">
        <f>'25.05.19'!G4+'25.05.20'!C4</f>
        <v>2580</v>
      </c>
      <c r="H4" s="9">
        <f>'25.05.19'!H4+'25.05.20'!D4</f>
        <v>1480</v>
      </c>
    </row>
    <row r="5" ht="33" customHeight="1" spans="1:8">
      <c r="A5" s="8" t="s">
        <v>9</v>
      </c>
      <c r="B5" s="9">
        <v>0</v>
      </c>
      <c r="C5" s="9">
        <v>1</v>
      </c>
      <c r="D5" s="9">
        <v>1</v>
      </c>
      <c r="E5" s="17"/>
      <c r="F5" s="9">
        <f>'25.05.19'!F5+'25.05.20'!B5</f>
        <v>0</v>
      </c>
      <c r="G5" s="9">
        <f>'25.05.19'!G5+'25.05.20'!C5</f>
        <v>6</v>
      </c>
      <c r="H5" s="9">
        <f>'25.05.19'!H5+'25.05.20'!D5</f>
        <v>20</v>
      </c>
    </row>
    <row r="6" ht="33" customHeight="1" spans="1:8">
      <c r="A6" s="8" t="s">
        <v>10</v>
      </c>
      <c r="B6" s="9">
        <f>B4-B5</f>
        <v>165</v>
      </c>
      <c r="C6" s="9">
        <f>C4-C5</f>
        <v>128</v>
      </c>
      <c r="D6" s="9">
        <f>D4-D5</f>
        <v>73</v>
      </c>
      <c r="E6" s="17"/>
      <c r="F6" s="9">
        <f>'25.05.19'!F6+'25.05.20'!B6</f>
        <v>3300</v>
      </c>
      <c r="G6" s="9">
        <f>'25.05.19'!G6+'25.05.20'!C6</f>
        <v>2574</v>
      </c>
      <c r="H6" s="9">
        <f>'25.05.19'!H6+'25.05.20'!D6</f>
        <v>1460</v>
      </c>
    </row>
    <row r="7" ht="33" customHeight="1" spans="1:8">
      <c r="A7" s="8" t="s">
        <v>11</v>
      </c>
      <c r="B7" s="9">
        <v>133</v>
      </c>
      <c r="C7" s="9">
        <v>112</v>
      </c>
      <c r="D7" s="9">
        <v>72</v>
      </c>
      <c r="E7" s="17"/>
      <c r="F7" s="9">
        <f>'25.05.19'!F7+'25.05.20'!B7</f>
        <v>2194</v>
      </c>
      <c r="G7" s="9">
        <f>'25.05.19'!G7+'25.05.20'!C7</f>
        <v>2118.5</v>
      </c>
      <c r="H7" s="9">
        <f>'25.05.19'!H7+'25.05.20'!D7</f>
        <v>1365</v>
      </c>
    </row>
    <row r="8" ht="33" customHeight="1" spans="1:8">
      <c r="A8" s="8" t="s">
        <v>12</v>
      </c>
      <c r="B8" s="9">
        <v>1</v>
      </c>
      <c r="C8" s="9">
        <v>0</v>
      </c>
      <c r="D8" s="9">
        <v>0</v>
      </c>
      <c r="E8" s="17"/>
      <c r="F8" s="9">
        <f>'25.05.19'!F8+'25.05.20'!B8</f>
        <v>12</v>
      </c>
      <c r="G8" s="9">
        <f>'25.05.19'!G8+'25.05.20'!C8</f>
        <v>0</v>
      </c>
      <c r="H8" s="9">
        <f>'25.05.19'!H8+'25.05.20'!D8</f>
        <v>0</v>
      </c>
    </row>
    <row r="9" s="1" customFormat="1" ht="33" customHeight="1" spans="1:8">
      <c r="A9" s="10" t="s">
        <v>13</v>
      </c>
      <c r="B9" s="11">
        <f>B7/B4</f>
        <v>0.806060606060606</v>
      </c>
      <c r="C9" s="11">
        <f t="shared" ref="C9:D9" si="0">C7/C4</f>
        <v>0.868217054263566</v>
      </c>
      <c r="D9" s="11">
        <f t="shared" si="0"/>
        <v>0.972972972972973</v>
      </c>
      <c r="E9" s="20"/>
      <c r="F9" s="11">
        <f>F7/F4</f>
        <v>0.664848484848485</v>
      </c>
      <c r="G9" s="11">
        <f t="shared" ref="G9:H9" si="1">G7/G4</f>
        <v>0.821124031007752</v>
      </c>
      <c r="H9" s="21">
        <f t="shared" si="1"/>
        <v>0.922297297297297</v>
      </c>
    </row>
    <row r="10" s="2" customFormat="1" ht="33" customHeight="1" spans="1:8">
      <c r="A10" s="12" t="s">
        <v>14</v>
      </c>
      <c r="B10" s="13">
        <f>B12/B7</f>
        <v>388.053909774436</v>
      </c>
      <c r="C10" s="13">
        <f t="shared" ref="C10:D10" si="2">C12/C7</f>
        <v>307.204910714286</v>
      </c>
      <c r="D10" s="13">
        <f t="shared" si="2"/>
        <v>193.035</v>
      </c>
      <c r="E10" s="22"/>
      <c r="F10" s="13">
        <f>F12/F7</f>
        <v>470.581905195989</v>
      </c>
      <c r="G10" s="13">
        <f t="shared" ref="G10:H10" si="3">G12/G7</f>
        <v>332.81562426245</v>
      </c>
      <c r="H10" s="23">
        <f t="shared" si="3"/>
        <v>242.856886446886</v>
      </c>
    </row>
    <row r="11" s="2" customFormat="1" ht="33" customHeight="1" spans="1:8">
      <c r="A11" s="12" t="s">
        <v>15</v>
      </c>
      <c r="B11" s="13">
        <f>B12/B4</f>
        <v>312.79496969697</v>
      </c>
      <c r="C11" s="13">
        <f t="shared" ref="C11:D11" si="4">C12/C4</f>
        <v>266.720542635659</v>
      </c>
      <c r="D11" s="13">
        <f t="shared" si="4"/>
        <v>187.817837837838</v>
      </c>
      <c r="E11" s="22"/>
      <c r="F11" s="13">
        <f>F12/F4</f>
        <v>312.865666666667</v>
      </c>
      <c r="G11" s="13">
        <f t="shared" ref="G11:H11" si="5">G12/G4</f>
        <v>273.282906976744</v>
      </c>
      <c r="H11" s="23">
        <f t="shared" si="5"/>
        <v>223.98625</v>
      </c>
    </row>
    <row r="12" s="2" customFormat="1" ht="33" customHeight="1" spans="1:8">
      <c r="A12" s="12" t="s">
        <v>16</v>
      </c>
      <c r="B12" s="13">
        <v>51611.17</v>
      </c>
      <c r="C12" s="13">
        <v>34406.95</v>
      </c>
      <c r="D12" s="13">
        <v>13898.52</v>
      </c>
      <c r="E12" s="22"/>
      <c r="F12" s="13">
        <f>'25.05.19'!F12+'25.05.20'!B12</f>
        <v>1032456.7</v>
      </c>
      <c r="G12" s="13">
        <f>'25.05.19'!G12+'25.05.20'!C12</f>
        <v>705069.9</v>
      </c>
      <c r="H12" s="13">
        <f>'25.05.19'!H12+'25.05.20'!D12</f>
        <v>331499.65</v>
      </c>
    </row>
    <row r="13" s="2" customFormat="1" ht="33" customHeight="1" spans="1:8">
      <c r="A13" s="12" t="s">
        <v>17</v>
      </c>
      <c r="B13" s="13">
        <v>780</v>
      </c>
      <c r="C13" s="13">
        <v>25</v>
      </c>
      <c r="D13" s="13">
        <v>0</v>
      </c>
      <c r="E13" s="22"/>
      <c r="F13" s="13">
        <f>'25.05.19'!F13+'25.05.20'!B13</f>
        <v>11687.44</v>
      </c>
      <c r="G13" s="13">
        <f>'25.05.19'!G13+'25.05.20'!C13</f>
        <v>2587</v>
      </c>
      <c r="H13" s="13">
        <f>'25.05.19'!H13+'25.05.20'!D13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'25.05.19'!F14+'25.05.20'!B14</f>
        <v>97</v>
      </c>
      <c r="G14" s="13">
        <f>'25.05.19'!G14+'25.05.20'!C14</f>
        <v>0</v>
      </c>
      <c r="H14" s="13">
        <f>'25.05.19'!H14+'25.05.20'!D14</f>
        <v>0</v>
      </c>
    </row>
    <row r="15" s="2" customFormat="1" ht="33" customHeight="1" spans="1:8">
      <c r="A15" s="12" t="s">
        <v>19</v>
      </c>
      <c r="B15" s="13">
        <v>2000</v>
      </c>
      <c r="C15" s="13">
        <v>0</v>
      </c>
      <c r="D15" s="13">
        <v>78</v>
      </c>
      <c r="E15" s="22"/>
      <c r="F15" s="13">
        <f>'25.05.19'!F15+'25.05.20'!B15</f>
        <v>3500</v>
      </c>
      <c r="G15" s="13">
        <f>'25.05.19'!G15+'25.05.20'!C15</f>
        <v>80</v>
      </c>
      <c r="H15" s="13">
        <f>'25.05.19'!H15+'25.05.20'!D15</f>
        <v>1897</v>
      </c>
    </row>
    <row r="16" s="2" customFormat="1" ht="36" customHeight="1" spans="1:8">
      <c r="A16" s="12" t="s">
        <v>20</v>
      </c>
      <c r="B16" s="13">
        <v>0</v>
      </c>
      <c r="C16" s="13">
        <v>30</v>
      </c>
      <c r="D16" s="13">
        <v>0</v>
      </c>
      <c r="E16" s="22"/>
      <c r="F16" s="13">
        <f>'25.05.19'!F16+'25.05.20'!B16</f>
        <v>210</v>
      </c>
      <c r="G16" s="13">
        <f>'25.05.19'!G16+'25.05.20'!C16</f>
        <v>213</v>
      </c>
      <c r="H16" s="13">
        <f>'25.05.19'!H16+'25.05.20'!D16</f>
        <v>0</v>
      </c>
    </row>
    <row r="17" s="2" customFormat="1" ht="36" customHeight="1" spans="1:8">
      <c r="A17" s="14" t="s">
        <v>21</v>
      </c>
      <c r="B17" s="15">
        <f>SUM(B12:B16)</f>
        <v>54391.17</v>
      </c>
      <c r="C17" s="15">
        <f t="shared" ref="C17:D17" si="6">SUM(C12:C16)</f>
        <v>34461.95</v>
      </c>
      <c r="D17" s="15">
        <f t="shared" si="6"/>
        <v>13976.52</v>
      </c>
      <c r="E17" s="24"/>
      <c r="F17" s="15">
        <f>SUM(F12:F16)</f>
        <v>1047951.14</v>
      </c>
      <c r="G17" s="15">
        <f t="shared" ref="G17:H17" si="7">SUM(G12:G16)</f>
        <v>707949.9</v>
      </c>
      <c r="H17" s="25">
        <f t="shared" si="7"/>
        <v>333396.65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J17" sqref="J17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'25.05.18'!F4+'25.05.19'!B4</f>
        <v>3135</v>
      </c>
      <c r="G4" s="9">
        <f>'25.05.18'!G4+'25.05.19'!C4</f>
        <v>2451</v>
      </c>
      <c r="H4" s="9">
        <f>'25.05.18'!H4+'25.05.19'!D4</f>
        <v>1406</v>
      </c>
    </row>
    <row r="5" ht="33" customHeight="1" spans="1:8">
      <c r="A5" s="8" t="s">
        <v>9</v>
      </c>
      <c r="B5" s="9">
        <v>0</v>
      </c>
      <c r="C5" s="9">
        <v>0</v>
      </c>
      <c r="D5" s="9">
        <v>4</v>
      </c>
      <c r="E5" s="17"/>
      <c r="F5" s="9">
        <f>'25.05.18'!F5+'25.05.19'!B5</f>
        <v>0</v>
      </c>
      <c r="G5" s="9">
        <f>'25.05.18'!G5+'25.05.19'!C5</f>
        <v>5</v>
      </c>
      <c r="H5" s="9">
        <f>'25.05.18'!H5+'25.05.19'!D5</f>
        <v>19</v>
      </c>
    </row>
    <row r="6" ht="33" customHeight="1" spans="1:8">
      <c r="A6" s="8" t="s">
        <v>10</v>
      </c>
      <c r="B6" s="9">
        <f>B4-B5</f>
        <v>165</v>
      </c>
      <c r="C6" s="9">
        <f>C4-C5</f>
        <v>129</v>
      </c>
      <c r="D6" s="9">
        <f>D4-D5</f>
        <v>70</v>
      </c>
      <c r="E6" s="17"/>
      <c r="F6" s="9">
        <f>'25.05.18'!F6+'25.05.19'!B6</f>
        <v>3135</v>
      </c>
      <c r="G6" s="9">
        <f>'25.05.18'!G6+'25.05.19'!C6</f>
        <v>2446</v>
      </c>
      <c r="H6" s="9">
        <f>'25.05.18'!H6+'25.05.19'!D6</f>
        <v>1387</v>
      </c>
    </row>
    <row r="7" ht="33" customHeight="1" spans="1:8">
      <c r="A7" s="8" t="s">
        <v>11</v>
      </c>
      <c r="B7" s="9">
        <v>105</v>
      </c>
      <c r="C7" s="9">
        <v>106</v>
      </c>
      <c r="D7" s="9">
        <v>67</v>
      </c>
      <c r="E7" s="17"/>
      <c r="F7" s="9">
        <f>'25.05.18'!F7+'25.05.19'!B7</f>
        <v>2061</v>
      </c>
      <c r="G7" s="9">
        <f>'25.05.18'!G7+'25.05.19'!C7</f>
        <v>2006.5</v>
      </c>
      <c r="H7" s="9">
        <f>'25.05.18'!H7+'25.05.19'!D7</f>
        <v>1293</v>
      </c>
    </row>
    <row r="8" ht="33" customHeight="1" spans="1:8">
      <c r="A8" s="8" t="s">
        <v>12</v>
      </c>
      <c r="B8" s="9">
        <v>2</v>
      </c>
      <c r="C8" s="9">
        <v>0</v>
      </c>
      <c r="D8" s="9">
        <v>0</v>
      </c>
      <c r="E8" s="17"/>
      <c r="F8" s="9">
        <f>'25.05.18'!F8+'25.05.19'!B8</f>
        <v>11</v>
      </c>
      <c r="G8" s="9">
        <f>'25.05.18'!G8+'25.05.19'!C8</f>
        <v>0</v>
      </c>
      <c r="H8" s="9">
        <f>'25.05.18'!H8+'25.05.19'!D8</f>
        <v>0</v>
      </c>
    </row>
    <row r="9" s="1" customFormat="1" ht="33" customHeight="1" spans="1:8">
      <c r="A9" s="10" t="s">
        <v>13</v>
      </c>
      <c r="B9" s="11">
        <f>B7/B4</f>
        <v>0.636363636363636</v>
      </c>
      <c r="C9" s="11">
        <f t="shared" ref="C9:D9" si="0">C7/C4</f>
        <v>0.821705426356589</v>
      </c>
      <c r="D9" s="11">
        <f t="shared" si="0"/>
        <v>0.905405405405405</v>
      </c>
      <c r="E9" s="20"/>
      <c r="F9" s="11">
        <f>F7/F4</f>
        <v>0.657416267942584</v>
      </c>
      <c r="G9" s="11">
        <f t="shared" ref="G9:H9" si="1">G7/G4</f>
        <v>0.818645450836393</v>
      </c>
      <c r="H9" s="21">
        <f t="shared" si="1"/>
        <v>0.919630156472262</v>
      </c>
    </row>
    <row r="10" s="2" customFormat="1" ht="33" customHeight="1" spans="1:8">
      <c r="A10" s="12" t="s">
        <v>14</v>
      </c>
      <c r="B10" s="13">
        <f>B12/B7</f>
        <v>373.608</v>
      </c>
      <c r="C10" s="13">
        <f t="shared" ref="C10:D10" si="2">C12/C7</f>
        <v>278.744339622642</v>
      </c>
      <c r="D10" s="13">
        <f t="shared" si="2"/>
        <v>177.604328358209</v>
      </c>
      <c r="E10" s="22"/>
      <c r="F10" s="13">
        <f>F12/F7</f>
        <v>475.907583697234</v>
      </c>
      <c r="G10" s="13">
        <f t="shared" ref="G10:H10" si="3">G12/G7</f>
        <v>334.245178170944</v>
      </c>
      <c r="H10" s="23">
        <f t="shared" si="3"/>
        <v>245.631191028616</v>
      </c>
    </row>
    <row r="11" s="2" customFormat="1" ht="33" customHeight="1" spans="1:8">
      <c r="A11" s="12" t="s">
        <v>15</v>
      </c>
      <c r="B11" s="13">
        <f>B12/B4</f>
        <v>237.750545454545</v>
      </c>
      <c r="C11" s="13">
        <f t="shared" ref="C11:D11" si="4">C12/C4</f>
        <v>229.045736434109</v>
      </c>
      <c r="D11" s="13">
        <f t="shared" si="4"/>
        <v>160.803918918919</v>
      </c>
      <c r="E11" s="22"/>
      <c r="F11" s="13">
        <f>F12/F4</f>
        <v>312.869387559809</v>
      </c>
      <c r="G11" s="13">
        <f t="shared" ref="G11:H11" si="5">G12/G4</f>
        <v>273.628294573643</v>
      </c>
      <c r="H11" s="23">
        <f t="shared" si="5"/>
        <v>225.889850640114</v>
      </c>
    </row>
    <row r="12" s="2" customFormat="1" ht="33" customHeight="1" spans="1:8">
      <c r="A12" s="12" t="s">
        <v>16</v>
      </c>
      <c r="B12" s="13">
        <v>39228.84</v>
      </c>
      <c r="C12" s="13">
        <v>29546.9</v>
      </c>
      <c r="D12" s="13">
        <v>11899.49</v>
      </c>
      <c r="E12" s="22"/>
      <c r="F12" s="13">
        <f>'25.05.18'!F12+'25.05.19'!B12</f>
        <v>980845.53</v>
      </c>
      <c r="G12" s="13">
        <f>'25.05.18'!G12+'25.05.19'!C12</f>
        <v>670662.95</v>
      </c>
      <c r="H12" s="13">
        <f>'25.05.18'!H12+'25.05.19'!D12</f>
        <v>317601.13</v>
      </c>
    </row>
    <row r="13" s="2" customFormat="1" ht="33" customHeight="1" spans="1:8">
      <c r="A13" s="12" t="s">
        <v>17</v>
      </c>
      <c r="B13" s="13">
        <v>750</v>
      </c>
      <c r="C13" s="13">
        <v>145</v>
      </c>
      <c r="D13" s="13">
        <v>0</v>
      </c>
      <c r="E13" s="22"/>
      <c r="F13" s="13">
        <f>'25.05.18'!F13+'25.05.19'!B13</f>
        <v>10907.44</v>
      </c>
      <c r="G13" s="13">
        <f>'25.05.18'!G13+'25.05.19'!C13</f>
        <v>2562</v>
      </c>
      <c r="H13" s="13">
        <f>'25.05.18'!H13+'25.05.19'!D13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'25.05.18'!F14+'25.05.19'!B14</f>
        <v>97</v>
      </c>
      <c r="G14" s="13">
        <f>'25.05.18'!G14+'25.05.19'!C14</f>
        <v>0</v>
      </c>
      <c r="H14" s="13">
        <f>'25.05.18'!H14+'25.05.19'!D14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117</v>
      </c>
      <c r="E15" s="22"/>
      <c r="F15" s="13">
        <f>'25.05.18'!F15+'25.05.19'!B15</f>
        <v>1500</v>
      </c>
      <c r="G15" s="13">
        <f>'25.05.18'!G15+'25.05.19'!C15</f>
        <v>80</v>
      </c>
      <c r="H15" s="13">
        <f>'25.05.18'!H15+'25.05.19'!D15</f>
        <v>1819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'25.05.18'!F16+'25.05.19'!B16</f>
        <v>210</v>
      </c>
      <c r="G16" s="13">
        <f>'25.05.18'!G16+'25.05.19'!C16</f>
        <v>183</v>
      </c>
      <c r="H16" s="13">
        <f>'25.05.18'!H16+'25.05.19'!D16</f>
        <v>0</v>
      </c>
    </row>
    <row r="17" s="2" customFormat="1" ht="36" customHeight="1" spans="1:8">
      <c r="A17" s="14" t="s">
        <v>21</v>
      </c>
      <c r="B17" s="15">
        <f>SUM(B12:B16)</f>
        <v>39978.84</v>
      </c>
      <c r="C17" s="15">
        <f t="shared" ref="C17:D17" si="6">SUM(C12:C16)</f>
        <v>29691.9</v>
      </c>
      <c r="D17" s="15">
        <f t="shared" si="6"/>
        <v>12016.49</v>
      </c>
      <c r="E17" s="24"/>
      <c r="F17" s="15">
        <f>SUM(F12:F16)</f>
        <v>993559.97</v>
      </c>
      <c r="G17" s="15">
        <f t="shared" ref="G17:H17" si="7">SUM(G12:G16)</f>
        <v>673487.95</v>
      </c>
      <c r="H17" s="25">
        <f t="shared" si="7"/>
        <v>319420.13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B9" sqref="B9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'25.05.17'!F4+'25.05.18'!B4</f>
        <v>2970</v>
      </c>
      <c r="G4" s="9">
        <f>'25.05.17'!G4+'25.05.18'!C4</f>
        <v>2322</v>
      </c>
      <c r="H4" s="9">
        <f>'25.05.17'!H4+'25.05.18'!D4</f>
        <v>1332</v>
      </c>
    </row>
    <row r="5" ht="33" customHeight="1" spans="1:8">
      <c r="A5" s="8" t="s">
        <v>9</v>
      </c>
      <c r="B5" s="9">
        <v>0</v>
      </c>
      <c r="C5" s="9">
        <v>0</v>
      </c>
      <c r="D5" s="9">
        <v>0</v>
      </c>
      <c r="E5" s="17"/>
      <c r="F5" s="9">
        <f>'25.05.17'!F5+'25.05.18'!B5</f>
        <v>0</v>
      </c>
      <c r="G5" s="9">
        <f>'25.05.17'!G5+'25.05.18'!C5</f>
        <v>5</v>
      </c>
      <c r="H5" s="9">
        <f>'25.05.17'!H5+'25.05.18'!D5</f>
        <v>15</v>
      </c>
    </row>
    <row r="6" ht="33" customHeight="1" spans="1:8">
      <c r="A6" s="8" t="s">
        <v>10</v>
      </c>
      <c r="B6" s="9">
        <f>B4-B5</f>
        <v>165</v>
      </c>
      <c r="C6" s="9">
        <f>C4-C5</f>
        <v>129</v>
      </c>
      <c r="D6" s="9">
        <f>D4-D5</f>
        <v>74</v>
      </c>
      <c r="E6" s="17"/>
      <c r="F6" s="9">
        <f>'25.05.17'!F6+'25.05.18'!B6</f>
        <v>2970</v>
      </c>
      <c r="G6" s="9">
        <f>'25.05.17'!G6+'25.05.18'!C6</f>
        <v>2317</v>
      </c>
      <c r="H6" s="9">
        <f>'25.05.17'!H6+'25.05.18'!D6</f>
        <v>1317</v>
      </c>
    </row>
    <row r="7" ht="33" customHeight="1" spans="1:8">
      <c r="A7" s="8" t="s">
        <v>11</v>
      </c>
      <c r="B7" s="9">
        <v>87</v>
      </c>
      <c r="C7" s="9">
        <v>80.5</v>
      </c>
      <c r="D7" s="9">
        <v>65</v>
      </c>
      <c r="E7" s="17"/>
      <c r="F7" s="9">
        <f>'25.05.17'!F7+'25.05.18'!B7</f>
        <v>1956</v>
      </c>
      <c r="G7" s="9">
        <f>'25.05.17'!G7+'25.05.18'!C7</f>
        <v>1900.5</v>
      </c>
      <c r="H7" s="9">
        <f>'25.05.17'!H7+'25.05.18'!D7</f>
        <v>1226</v>
      </c>
    </row>
    <row r="8" ht="33" customHeight="1" spans="1:8">
      <c r="A8" s="8" t="s">
        <v>12</v>
      </c>
      <c r="B8" s="9">
        <v>1</v>
      </c>
      <c r="C8" s="9">
        <v>0</v>
      </c>
      <c r="D8" s="9">
        <v>0</v>
      </c>
      <c r="E8" s="17"/>
      <c r="F8" s="9">
        <f>'25.05.17'!F8+'25.05.18'!B8</f>
        <v>9</v>
      </c>
      <c r="G8" s="9">
        <f>'25.05.17'!G8+'25.05.18'!C8</f>
        <v>0</v>
      </c>
      <c r="H8" s="9">
        <f>'25.05.17'!H8+'25.05.18'!D8</f>
        <v>0</v>
      </c>
    </row>
    <row r="9" s="1" customFormat="1" ht="33" customHeight="1" spans="1:8">
      <c r="A9" s="10" t="s">
        <v>13</v>
      </c>
      <c r="B9" s="11">
        <f>B7/B4</f>
        <v>0.527272727272727</v>
      </c>
      <c r="C9" s="11">
        <f t="shared" ref="C9:D9" si="0">C7/C4</f>
        <v>0.624031007751938</v>
      </c>
      <c r="D9" s="11">
        <f t="shared" si="0"/>
        <v>0.878378378378378</v>
      </c>
      <c r="E9" s="20"/>
      <c r="F9" s="11">
        <f>F7/F4</f>
        <v>0.658585858585859</v>
      </c>
      <c r="G9" s="11">
        <f t="shared" ref="G9:H9" si="1">G7/G4</f>
        <v>0.818475452196382</v>
      </c>
      <c r="H9" s="21">
        <f t="shared" si="1"/>
        <v>0.92042042042042</v>
      </c>
    </row>
    <row r="10" s="2" customFormat="1" ht="33" customHeight="1" spans="1:8">
      <c r="A10" s="12" t="s">
        <v>14</v>
      </c>
      <c r="B10" s="13">
        <f>B12/B7</f>
        <v>362.953448275862</v>
      </c>
      <c r="C10" s="13">
        <f t="shared" ref="C10:D10" si="2">C12/C7</f>
        <v>248.018633540373</v>
      </c>
      <c r="D10" s="13">
        <f t="shared" si="2"/>
        <v>211.764769230769</v>
      </c>
      <c r="E10" s="22"/>
      <c r="F10" s="13">
        <f>F12/F7</f>
        <v>481.399125766871</v>
      </c>
      <c r="G10" s="13">
        <f t="shared" ref="G10:H10" si="3">G12/G7</f>
        <v>337.340726124704</v>
      </c>
      <c r="H10" s="23">
        <f t="shared" si="3"/>
        <v>249.3488091354</v>
      </c>
    </row>
    <row r="11" s="2" customFormat="1" ht="33" customHeight="1" spans="1:8">
      <c r="A11" s="12" t="s">
        <v>15</v>
      </c>
      <c r="B11" s="13">
        <f>B12/B4</f>
        <v>191.375454545455</v>
      </c>
      <c r="C11" s="13">
        <f t="shared" ref="C11:D11" si="4">C12/C4</f>
        <v>154.771317829457</v>
      </c>
      <c r="D11" s="13">
        <f t="shared" si="4"/>
        <v>186.009594594595</v>
      </c>
      <c r="E11" s="22"/>
      <c r="F11" s="13">
        <f>F12/F4</f>
        <v>317.042656565657</v>
      </c>
      <c r="G11" s="13">
        <f t="shared" ref="G11:H11" si="5">G12/G4</f>
        <v>276.105103359173</v>
      </c>
      <c r="H11" s="23">
        <f t="shared" si="5"/>
        <v>229.505735735736</v>
      </c>
    </row>
    <row r="12" s="2" customFormat="1" ht="33" customHeight="1" spans="1:8">
      <c r="A12" s="12" t="s">
        <v>16</v>
      </c>
      <c r="B12" s="13">
        <v>31576.95</v>
      </c>
      <c r="C12" s="13">
        <v>19965.5</v>
      </c>
      <c r="D12" s="13">
        <v>13764.71</v>
      </c>
      <c r="E12" s="22"/>
      <c r="F12" s="13">
        <f>'25.05.17'!F12+'25.05.18'!B12</f>
        <v>941616.69</v>
      </c>
      <c r="G12" s="13">
        <f>'25.05.17'!G12+'25.05.18'!C12</f>
        <v>641116.05</v>
      </c>
      <c r="H12" s="13">
        <f>'25.05.17'!H12+'25.05.18'!D12</f>
        <v>305701.64</v>
      </c>
    </row>
    <row r="13" s="2" customFormat="1" ht="33" customHeight="1" spans="1:8">
      <c r="A13" s="12" t="s">
        <v>17</v>
      </c>
      <c r="B13" s="13">
        <v>344.82</v>
      </c>
      <c r="C13" s="13">
        <v>366</v>
      </c>
      <c r="D13" s="13">
        <v>0</v>
      </c>
      <c r="E13" s="22"/>
      <c r="F13" s="13">
        <f>'25.05.17'!F13+'25.05.18'!B13</f>
        <v>10157.44</v>
      </c>
      <c r="G13" s="13">
        <f>'25.05.17'!G13+'25.05.18'!C13</f>
        <v>2417</v>
      </c>
      <c r="H13" s="13">
        <f>'25.05.17'!H13+'25.05.18'!D13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'25.05.17'!F14+'25.05.18'!B14</f>
        <v>97</v>
      </c>
      <c r="G14" s="13">
        <f>'25.05.17'!G14+'25.05.18'!C14</f>
        <v>0</v>
      </c>
      <c r="H14" s="13">
        <f>'25.05.17'!H14+'25.05.18'!D14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39</v>
      </c>
      <c r="E15" s="22"/>
      <c r="F15" s="13">
        <f>'25.05.17'!F15+'25.05.18'!B15</f>
        <v>1500</v>
      </c>
      <c r="G15" s="13">
        <f>'25.05.17'!G15+'25.05.18'!C15</f>
        <v>80</v>
      </c>
      <c r="H15" s="13">
        <f>'25.05.17'!H15+'25.05.18'!D15</f>
        <v>1702</v>
      </c>
    </row>
    <row r="16" s="2" customFormat="1" ht="36" customHeight="1" spans="1:8">
      <c r="A16" s="12" t="s">
        <v>20</v>
      </c>
      <c r="B16" s="13">
        <v>0</v>
      </c>
      <c r="C16" s="13">
        <v>110</v>
      </c>
      <c r="D16" s="13">
        <v>0</v>
      </c>
      <c r="E16" s="22"/>
      <c r="F16" s="13">
        <f>'25.05.17'!F16+'25.05.18'!B16</f>
        <v>210</v>
      </c>
      <c r="G16" s="13">
        <f>'25.05.17'!G16+'25.05.18'!C16</f>
        <v>183</v>
      </c>
      <c r="H16" s="13">
        <f>'25.05.17'!H16+'25.05.18'!D16</f>
        <v>0</v>
      </c>
    </row>
    <row r="17" s="2" customFormat="1" ht="36" customHeight="1" spans="1:8">
      <c r="A17" s="14" t="s">
        <v>21</v>
      </c>
      <c r="B17" s="15">
        <f>SUM(B12:B16)</f>
        <v>31921.77</v>
      </c>
      <c r="C17" s="15">
        <f t="shared" ref="C17:D17" si="6">SUM(C12:C16)</f>
        <v>20441.5</v>
      </c>
      <c r="D17" s="15">
        <f t="shared" si="6"/>
        <v>13803.71</v>
      </c>
      <c r="E17" s="24"/>
      <c r="F17" s="15">
        <f>SUM(F12:F16)</f>
        <v>953581.13</v>
      </c>
      <c r="G17" s="15">
        <f t="shared" ref="G17:H17" si="7">SUM(G12:G16)</f>
        <v>643796.05</v>
      </c>
      <c r="H17" s="25">
        <f t="shared" si="7"/>
        <v>307403.64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5" workbookViewId="0">
      <selection activeCell="B9" sqref="B9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'25.05.16'!F4+'25.05.17'!B4</f>
        <v>2805</v>
      </c>
      <c r="G4" s="9">
        <f>'25.05.16'!G4+'25.05.17'!C4</f>
        <v>2193</v>
      </c>
      <c r="H4" s="9">
        <f>'25.05.16'!H4+'25.05.17'!D4</f>
        <v>1258</v>
      </c>
    </row>
    <row r="5" ht="33" customHeight="1" spans="1:8">
      <c r="A5" s="8" t="s">
        <v>9</v>
      </c>
      <c r="B5" s="9">
        <v>0</v>
      </c>
      <c r="C5" s="9">
        <v>2</v>
      </c>
      <c r="D5" s="9">
        <v>0</v>
      </c>
      <c r="E5" s="17"/>
      <c r="F5" s="9">
        <f>'25.05.16'!F5+'25.05.17'!B5</f>
        <v>0</v>
      </c>
      <c r="G5" s="9">
        <f>'25.05.16'!G5+'25.05.17'!C5</f>
        <v>5</v>
      </c>
      <c r="H5" s="9">
        <f>'25.05.16'!H5+'25.05.17'!D5</f>
        <v>15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127</v>
      </c>
      <c r="D6" s="9">
        <f t="shared" si="0"/>
        <v>74</v>
      </c>
      <c r="E6" s="17"/>
      <c r="F6" s="9">
        <f>'25.05.16'!F6+'25.05.17'!B6</f>
        <v>2805</v>
      </c>
      <c r="G6" s="9">
        <f>'25.05.16'!G6+'25.05.17'!C6</f>
        <v>2188</v>
      </c>
      <c r="H6" s="9">
        <f>'25.05.16'!H6+'25.05.17'!D6</f>
        <v>1243</v>
      </c>
    </row>
    <row r="7" ht="33" customHeight="1" spans="1:8">
      <c r="A7" s="8" t="s">
        <v>11</v>
      </c>
      <c r="B7" s="9">
        <v>157</v>
      </c>
      <c r="C7" s="9">
        <v>122.5</v>
      </c>
      <c r="D7" s="9">
        <v>79</v>
      </c>
      <c r="E7" s="17"/>
      <c r="F7" s="9">
        <f>'25.05.16'!F7+'25.05.17'!B7</f>
        <v>1869</v>
      </c>
      <c r="G7" s="9">
        <f>'25.05.16'!G7+'25.05.17'!C7</f>
        <v>1820</v>
      </c>
      <c r="H7" s="9">
        <f>'25.05.16'!H7+'25.05.17'!D7</f>
        <v>1161</v>
      </c>
    </row>
    <row r="8" ht="33" customHeight="1" spans="1:8">
      <c r="A8" s="8" t="s">
        <v>12</v>
      </c>
      <c r="B8" s="9">
        <v>1</v>
      </c>
      <c r="C8" s="9">
        <v>0</v>
      </c>
      <c r="D8" s="9">
        <v>0</v>
      </c>
      <c r="E8" s="17"/>
      <c r="F8" s="9">
        <f>'25.05.16'!F8+'25.05.17'!B8</f>
        <v>8</v>
      </c>
      <c r="G8" s="9">
        <f>'25.05.16'!G8+'25.05.17'!C8</f>
        <v>0</v>
      </c>
      <c r="H8" s="9">
        <f>'25.05.16'!H8+'25.05.17'!D8</f>
        <v>0</v>
      </c>
    </row>
    <row r="9" s="1" customFormat="1" ht="33" customHeight="1" spans="1:8">
      <c r="A9" s="10" t="s">
        <v>13</v>
      </c>
      <c r="B9" s="11">
        <f>B7/B4</f>
        <v>0.951515151515152</v>
      </c>
      <c r="C9" s="11">
        <f t="shared" ref="C9:D9" si="1">C7/C4</f>
        <v>0.949612403100775</v>
      </c>
      <c r="D9" s="11">
        <f t="shared" si="1"/>
        <v>1.06756756756757</v>
      </c>
      <c r="E9" s="20"/>
      <c r="F9" s="11">
        <f>F7/F4</f>
        <v>0.666310160427807</v>
      </c>
      <c r="G9" s="11">
        <f t="shared" ref="G9:H9" si="2">G7/G4</f>
        <v>0.829913360693114</v>
      </c>
      <c r="H9" s="21">
        <f t="shared" si="2"/>
        <v>0.922893481717011</v>
      </c>
    </row>
    <row r="10" s="2" customFormat="1" ht="33" customHeight="1" spans="1:8">
      <c r="A10" s="12" t="s">
        <v>14</v>
      </c>
      <c r="B10" s="13">
        <f>B12/B7</f>
        <v>388.866815286624</v>
      </c>
      <c r="C10" s="13">
        <f t="shared" ref="C10:D10" si="3">C12/C7</f>
        <v>323.774857142857</v>
      </c>
      <c r="D10" s="13">
        <f t="shared" si="3"/>
        <v>231.157215189873</v>
      </c>
      <c r="E10" s="22"/>
      <c r="F10" s="13">
        <f>F12/F7</f>
        <v>486.91264847512</v>
      </c>
      <c r="G10" s="13">
        <f t="shared" ref="G10:H10" si="4">G12/G7</f>
        <v>341.291510989011</v>
      </c>
      <c r="H10" s="23">
        <f t="shared" si="4"/>
        <v>251.452997416021</v>
      </c>
    </row>
    <row r="11" s="2" customFormat="1" ht="33" customHeight="1" spans="1:8">
      <c r="A11" s="12" t="s">
        <v>15</v>
      </c>
      <c r="B11" s="13">
        <f>B12/B4</f>
        <v>370.012666666667</v>
      </c>
      <c r="C11" s="13">
        <f t="shared" ref="C11:D11" si="5">C12/C4</f>
        <v>307.460620155039</v>
      </c>
      <c r="D11" s="13">
        <f t="shared" si="5"/>
        <v>246.775945945946</v>
      </c>
      <c r="E11" s="22"/>
      <c r="F11" s="13">
        <f>F12/F4</f>
        <v>324.434844919786</v>
      </c>
      <c r="G11" s="13">
        <f t="shared" ref="G11:H11" si="6">G12/G4</f>
        <v>283.242384860921</v>
      </c>
      <c r="H11" s="23">
        <f t="shared" si="6"/>
        <v>232.06433227345</v>
      </c>
    </row>
    <row r="12" s="2" customFormat="1" ht="33" customHeight="1" spans="1:8">
      <c r="A12" s="12" t="s">
        <v>16</v>
      </c>
      <c r="B12" s="13">
        <v>61052.09</v>
      </c>
      <c r="C12" s="13">
        <v>39662.42</v>
      </c>
      <c r="D12" s="13">
        <v>18261.42</v>
      </c>
      <c r="E12" s="22"/>
      <c r="F12" s="13">
        <f>'25.05.16'!F12+'25.05.17'!B12</f>
        <v>910039.74</v>
      </c>
      <c r="G12" s="13">
        <f>'25.05.16'!G12+'25.05.17'!C12</f>
        <v>621150.55</v>
      </c>
      <c r="H12" s="13">
        <f>'25.05.16'!H12+'25.05.17'!D12</f>
        <v>291936.93</v>
      </c>
    </row>
    <row r="13" s="2" customFormat="1" ht="33" customHeight="1" spans="1:8">
      <c r="A13" s="12" t="s">
        <v>17</v>
      </c>
      <c r="B13" s="13">
        <v>127.91</v>
      </c>
      <c r="C13" s="13">
        <v>29</v>
      </c>
      <c r="D13" s="13">
        <v>0</v>
      </c>
      <c r="E13" s="22"/>
      <c r="F13" s="13">
        <f>'25.05.16'!F13+'25.05.17'!B13</f>
        <v>9812.62</v>
      </c>
      <c r="G13" s="13">
        <f>'25.05.16'!G13+'25.05.17'!C13</f>
        <v>2051</v>
      </c>
      <c r="H13" s="13">
        <f>'25.05.16'!H13+'25.05.17'!D13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'25.05.16'!F14+'25.05.17'!B14</f>
        <v>97</v>
      </c>
      <c r="G14" s="13">
        <f>'25.05.16'!G14+'25.05.17'!C14</f>
        <v>0</v>
      </c>
      <c r="H14" s="13">
        <f>'25.05.16'!H14+'25.05.17'!D14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39</v>
      </c>
      <c r="E15" s="22"/>
      <c r="F15" s="13">
        <f>'25.05.16'!F15+'25.05.17'!B15</f>
        <v>1500</v>
      </c>
      <c r="G15" s="13">
        <f>'25.05.16'!G15+'25.05.17'!C15</f>
        <v>80</v>
      </c>
      <c r="H15" s="13">
        <f>'25.05.16'!H15+'25.05.17'!D15</f>
        <v>1663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'25.05.16'!F16+'25.05.17'!B16</f>
        <v>210</v>
      </c>
      <c r="G16" s="13">
        <f>'25.05.16'!G16+'25.05.17'!C16</f>
        <v>73</v>
      </c>
      <c r="H16" s="13">
        <f>'25.05.16'!H16+'25.05.17'!D16</f>
        <v>0</v>
      </c>
    </row>
    <row r="17" s="2" customFormat="1" ht="36" customHeight="1" spans="1:8">
      <c r="A17" s="14" t="s">
        <v>21</v>
      </c>
      <c r="B17" s="15">
        <f>SUM(B12:B16)</f>
        <v>61180</v>
      </c>
      <c r="C17" s="15">
        <f t="shared" ref="C17:D17" si="7">SUM(C12:C16)</f>
        <v>39691.42</v>
      </c>
      <c r="D17" s="15">
        <f t="shared" si="7"/>
        <v>18300.42</v>
      </c>
      <c r="E17" s="24"/>
      <c r="F17" s="15">
        <f>SUM(F12:F16)</f>
        <v>921659.36</v>
      </c>
      <c r="G17" s="15">
        <f t="shared" ref="G17:H17" si="8">SUM(G12:G16)</f>
        <v>623354.55</v>
      </c>
      <c r="H17" s="25">
        <f t="shared" si="8"/>
        <v>293599.93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3" workbookViewId="0">
      <selection activeCell="C6" sqref="C6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'25.05.15'!F4+'25.05.16'!B4</f>
        <v>2640</v>
      </c>
      <c r="G4" s="9">
        <f>'25.05.15'!G4+'25.05.16'!C4</f>
        <v>2064</v>
      </c>
      <c r="H4" s="9">
        <f>'25.05.15'!H4+'25.05.16'!D4</f>
        <v>1184</v>
      </c>
    </row>
    <row r="5" ht="33" customHeight="1" spans="1:8">
      <c r="A5" s="8" t="s">
        <v>9</v>
      </c>
      <c r="B5" s="9">
        <v>0</v>
      </c>
      <c r="C5" s="9">
        <v>0</v>
      </c>
      <c r="D5" s="9">
        <v>0</v>
      </c>
      <c r="E5" s="17"/>
      <c r="F5" s="9">
        <f>'25.05.15'!F5+'25.05.16'!B5</f>
        <v>0</v>
      </c>
      <c r="G5" s="9">
        <f>'25.05.15'!G5+'25.05.16'!C5</f>
        <v>3</v>
      </c>
      <c r="H5" s="9">
        <f>'25.05.15'!H5+'25.05.16'!D5</f>
        <v>15</v>
      </c>
    </row>
    <row r="6" ht="33" customHeight="1" spans="1:8">
      <c r="A6" s="8" t="s">
        <v>10</v>
      </c>
      <c r="B6" s="9">
        <f>B4-B5</f>
        <v>165</v>
      </c>
      <c r="C6" s="9">
        <f>C4-C5</f>
        <v>129</v>
      </c>
      <c r="D6" s="9">
        <f>D4-D5</f>
        <v>74</v>
      </c>
      <c r="E6" s="17"/>
      <c r="F6" s="9">
        <f>'25.05.15'!F6+'25.05.16'!B6</f>
        <v>2640</v>
      </c>
      <c r="G6" s="9">
        <f>'25.05.15'!G6+'25.05.16'!C6</f>
        <v>2061</v>
      </c>
      <c r="H6" s="9">
        <f>'25.05.15'!H6+'25.05.16'!D6</f>
        <v>1169</v>
      </c>
    </row>
    <row r="7" ht="33" customHeight="1" spans="1:8">
      <c r="A7" s="8" t="s">
        <v>11</v>
      </c>
      <c r="B7" s="9">
        <v>166</v>
      </c>
      <c r="C7" s="9">
        <v>129</v>
      </c>
      <c r="D7" s="9">
        <v>74</v>
      </c>
      <c r="E7" s="17"/>
      <c r="F7" s="9">
        <f>'25.05.15'!F7+'25.05.16'!B7</f>
        <v>1712</v>
      </c>
      <c r="G7" s="9">
        <f>'25.05.15'!G7+'25.05.16'!C7</f>
        <v>1697.5</v>
      </c>
      <c r="H7" s="9">
        <f>'25.05.15'!H7+'25.05.16'!D7</f>
        <v>1082</v>
      </c>
    </row>
    <row r="8" ht="33" customHeight="1" spans="1:8">
      <c r="A8" s="8" t="s">
        <v>12</v>
      </c>
      <c r="B8" s="9">
        <v>2</v>
      </c>
      <c r="C8" s="9">
        <v>0</v>
      </c>
      <c r="D8" s="9">
        <v>0</v>
      </c>
      <c r="E8" s="17"/>
      <c r="F8" s="9">
        <f>'25.05.15'!F8+'25.05.16'!B8</f>
        <v>7</v>
      </c>
      <c r="G8" s="9">
        <f>'25.05.15'!G8+'25.05.16'!C8</f>
        <v>0</v>
      </c>
      <c r="H8" s="9">
        <f>'25.05.15'!H8+'25.05.16'!D8</f>
        <v>0</v>
      </c>
    </row>
    <row r="9" s="1" customFormat="1" ht="33" customHeight="1" spans="1:8">
      <c r="A9" s="10" t="s">
        <v>13</v>
      </c>
      <c r="B9" s="11">
        <f>B7/B4</f>
        <v>1.00606060606061</v>
      </c>
      <c r="C9" s="11">
        <f t="shared" ref="C9:D9" si="0">C7/C4</f>
        <v>1</v>
      </c>
      <c r="D9" s="11">
        <f t="shared" si="0"/>
        <v>1</v>
      </c>
      <c r="E9" s="20"/>
      <c r="F9" s="11">
        <f>F7/F4</f>
        <v>0.648484848484848</v>
      </c>
      <c r="G9" s="11">
        <f t="shared" ref="G9:H9" si="1">G7/G4</f>
        <v>0.822432170542636</v>
      </c>
      <c r="H9" s="21">
        <f t="shared" si="1"/>
        <v>0.913851351351351</v>
      </c>
    </row>
    <row r="10" s="2" customFormat="1" ht="33" customHeight="1" spans="1:8">
      <c r="A10" s="12" t="s">
        <v>14</v>
      </c>
      <c r="B10" s="13">
        <f>B12/B7</f>
        <v>407.110481927711</v>
      </c>
      <c r="C10" s="13">
        <f t="shared" ref="C10:D10" si="2">C12/C7</f>
        <v>312.044418604651</v>
      </c>
      <c r="D10" s="13">
        <f t="shared" si="2"/>
        <v>232.392837837838</v>
      </c>
      <c r="E10" s="22"/>
      <c r="F10" s="13">
        <f>F12/F7</f>
        <v>495.904001168224</v>
      </c>
      <c r="G10" s="13">
        <f t="shared" ref="G10:H10" si="3">G12/G7</f>
        <v>342.555599410898</v>
      </c>
      <c r="H10" s="23">
        <f t="shared" si="3"/>
        <v>252.934852125693</v>
      </c>
    </row>
    <row r="11" s="2" customFormat="1" ht="33" customHeight="1" spans="1:8">
      <c r="A11" s="12" t="s">
        <v>15</v>
      </c>
      <c r="B11" s="13">
        <f>B12/B4</f>
        <v>409.577818181818</v>
      </c>
      <c r="C11" s="13">
        <f t="shared" ref="C11:D11" si="4">C12/C4</f>
        <v>312.044418604651</v>
      </c>
      <c r="D11" s="13">
        <f t="shared" si="4"/>
        <v>232.392837837838</v>
      </c>
      <c r="E11" s="22"/>
      <c r="F11" s="13">
        <f>F12/F4</f>
        <v>321.586231060606</v>
      </c>
      <c r="G11" s="13">
        <f t="shared" ref="G11:H11" si="5">G12/G4</f>
        <v>281.728745155039</v>
      </c>
      <c r="H11" s="23">
        <f t="shared" si="5"/>
        <v>231.144856418919</v>
      </c>
    </row>
    <row r="12" s="2" customFormat="1" ht="33" customHeight="1" spans="1:8">
      <c r="A12" s="12" t="s">
        <v>16</v>
      </c>
      <c r="B12" s="13">
        <v>67580.34</v>
      </c>
      <c r="C12" s="13">
        <v>40253.73</v>
      </c>
      <c r="D12" s="13">
        <v>17197.07</v>
      </c>
      <c r="E12" s="22"/>
      <c r="F12" s="13">
        <f>'25.05.15'!F12+'25.05.16'!B12</f>
        <v>848987.65</v>
      </c>
      <c r="G12" s="13">
        <f>'25.05.15'!G12+'25.05.16'!C12</f>
        <v>581488.13</v>
      </c>
      <c r="H12" s="13">
        <f>'25.05.15'!H12+'25.05.16'!D12</f>
        <v>273675.51</v>
      </c>
    </row>
    <row r="13" s="2" customFormat="1" ht="33" customHeight="1" spans="1:8">
      <c r="A13" s="12" t="s">
        <v>17</v>
      </c>
      <c r="B13" s="13">
        <v>500</v>
      </c>
      <c r="C13" s="13">
        <v>50</v>
      </c>
      <c r="D13" s="13">
        <v>0</v>
      </c>
      <c r="E13" s="22"/>
      <c r="F13" s="13">
        <f>'25.05.15'!F13+'25.05.16'!B13</f>
        <v>9684.71</v>
      </c>
      <c r="G13" s="13">
        <f>'25.05.15'!G13+'25.05.16'!C13</f>
        <v>2022</v>
      </c>
      <c r="H13" s="13">
        <f>'25.05.15'!H13+'25.05.16'!D13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'25.05.15'!F14+'25.05.16'!B14</f>
        <v>97</v>
      </c>
      <c r="G14" s="13">
        <f>'25.05.15'!G14+'25.05.16'!C14</f>
        <v>0</v>
      </c>
      <c r="H14" s="13">
        <f>'25.05.15'!H14+'25.05.16'!D14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78</v>
      </c>
      <c r="E15" s="22"/>
      <c r="F15" s="13">
        <f>'25.05.15'!F15+'25.05.16'!B15</f>
        <v>1500</v>
      </c>
      <c r="G15" s="13">
        <f>'25.05.15'!G15+'25.05.16'!C15</f>
        <v>80</v>
      </c>
      <c r="H15" s="13">
        <f>'25.05.15'!H15+'25.05.16'!D15</f>
        <v>1624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'25.05.15'!F16+'25.05.16'!B16</f>
        <v>210</v>
      </c>
      <c r="G16" s="13">
        <f>'25.05.15'!G16+'25.05.16'!C16</f>
        <v>73</v>
      </c>
      <c r="H16" s="13">
        <f>'25.05.15'!H16+'25.05.16'!D16</f>
        <v>0</v>
      </c>
    </row>
    <row r="17" s="2" customFormat="1" ht="36" customHeight="1" spans="1:8">
      <c r="A17" s="14" t="s">
        <v>21</v>
      </c>
      <c r="B17" s="15">
        <f>SUM(B12:B16)</f>
        <v>68080.34</v>
      </c>
      <c r="C17" s="15">
        <f t="shared" ref="C17:D17" si="6">SUM(C12:C16)</f>
        <v>40303.73</v>
      </c>
      <c r="D17" s="15">
        <f t="shared" si="6"/>
        <v>17275.07</v>
      </c>
      <c r="E17" s="24"/>
      <c r="F17" s="15">
        <f>SUM(F12:F16)</f>
        <v>860479.36</v>
      </c>
      <c r="G17" s="15">
        <f t="shared" ref="G17:H17" si="7">SUM(G12:G16)</f>
        <v>583663.13</v>
      </c>
      <c r="H17" s="25">
        <f t="shared" si="7"/>
        <v>275299.51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K15" sqref="K15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'25.05.14'!F4+'25.05.15'!B4</f>
        <v>2475</v>
      </c>
      <c r="G4" s="9">
        <f>'25.05.14'!G4+'25.05.15'!C4</f>
        <v>1935</v>
      </c>
      <c r="H4" s="9">
        <f>'25.05.14'!H4+'25.05.15'!D4</f>
        <v>1110</v>
      </c>
    </row>
    <row r="5" ht="33" customHeight="1" spans="1:8">
      <c r="A5" s="8" t="s">
        <v>9</v>
      </c>
      <c r="B5" s="9">
        <v>0</v>
      </c>
      <c r="C5" s="9">
        <v>1</v>
      </c>
      <c r="D5" s="9">
        <v>1</v>
      </c>
      <c r="E5" s="17"/>
      <c r="F5" s="9">
        <f>'25.05.14'!F5+'25.05.15'!B5</f>
        <v>0</v>
      </c>
      <c r="G5" s="9">
        <f>'25.05.14'!G5+'25.05.15'!C5</f>
        <v>3</v>
      </c>
      <c r="H5" s="9">
        <f>'25.05.14'!H5+'25.05.15'!D5</f>
        <v>15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128</v>
      </c>
      <c r="D6" s="9">
        <f t="shared" si="0"/>
        <v>73</v>
      </c>
      <c r="E6" s="17"/>
      <c r="F6" s="9">
        <f>'25.05.14'!F6+'25.05.15'!B6</f>
        <v>2475</v>
      </c>
      <c r="G6" s="9">
        <f>'25.05.14'!G6+'25.05.15'!C6</f>
        <v>1932</v>
      </c>
      <c r="H6" s="9">
        <f>'25.05.14'!H6+'25.05.15'!D6</f>
        <v>1095</v>
      </c>
    </row>
    <row r="7" ht="33" customHeight="1" spans="1:8">
      <c r="A7" s="8" t="s">
        <v>11</v>
      </c>
      <c r="B7" s="9">
        <v>144</v>
      </c>
      <c r="C7" s="9">
        <v>118</v>
      </c>
      <c r="D7" s="9">
        <v>74</v>
      </c>
      <c r="E7" s="17"/>
      <c r="F7" s="9">
        <f>'25.05.14'!F7+'25.05.15'!B7</f>
        <v>1546</v>
      </c>
      <c r="G7" s="9">
        <f>'25.05.14'!G7+'25.05.15'!C7</f>
        <v>1568.5</v>
      </c>
      <c r="H7" s="9">
        <f>'25.05.14'!H7+'25.05.15'!D7</f>
        <v>1008</v>
      </c>
    </row>
    <row r="8" ht="33" customHeight="1" spans="1:8">
      <c r="A8" s="8" t="s">
        <v>12</v>
      </c>
      <c r="B8" s="9">
        <v>1</v>
      </c>
      <c r="C8" s="9">
        <v>0</v>
      </c>
      <c r="D8" s="9">
        <v>0</v>
      </c>
      <c r="E8" s="17"/>
      <c r="F8" s="9">
        <f>'25.05.14'!F8+'25.05.15'!B8</f>
        <v>5</v>
      </c>
      <c r="G8" s="9">
        <f>'25.05.14'!G8+'25.05.15'!C8</f>
        <v>0</v>
      </c>
      <c r="H8" s="9">
        <f>'25.05.14'!H8+'25.05.15'!D8</f>
        <v>0</v>
      </c>
    </row>
    <row r="9" s="1" customFormat="1" ht="33" customHeight="1" spans="1:8">
      <c r="A9" s="10" t="s">
        <v>13</v>
      </c>
      <c r="B9" s="11">
        <f>B7/B4</f>
        <v>0.872727272727273</v>
      </c>
      <c r="C9" s="11">
        <f t="shared" ref="C9:D9" si="1">C7/C4</f>
        <v>0.914728682170543</v>
      </c>
      <c r="D9" s="11">
        <f t="shared" si="1"/>
        <v>1</v>
      </c>
      <c r="E9" s="20"/>
      <c r="F9" s="11">
        <f>F7/F4</f>
        <v>0.624646464646465</v>
      </c>
      <c r="G9" s="11">
        <f t="shared" ref="G9:H9" si="2">G7/G4</f>
        <v>0.810594315245478</v>
      </c>
      <c r="H9" s="21">
        <f t="shared" si="2"/>
        <v>0.908108108108108</v>
      </c>
    </row>
    <row r="10" s="2" customFormat="1" ht="33" customHeight="1" spans="1:8">
      <c r="A10" s="12" t="s">
        <v>14</v>
      </c>
      <c r="B10" s="13">
        <f>B12/B7</f>
        <v>384.931666666667</v>
      </c>
      <c r="C10" s="13">
        <f t="shared" ref="C10:D10" si="3">C12/C7</f>
        <v>302.68</v>
      </c>
      <c r="D10" s="13">
        <f t="shared" si="3"/>
        <v>202.736756756757</v>
      </c>
      <c r="E10" s="22"/>
      <c r="F10" s="13">
        <f>F12/F7</f>
        <v>505.438104786546</v>
      </c>
      <c r="G10" s="13">
        <f t="shared" ref="G10:H10" si="4">G12/G7</f>
        <v>345.06496652853</v>
      </c>
      <c r="H10" s="23">
        <f t="shared" si="4"/>
        <v>254.442896825397</v>
      </c>
    </row>
    <row r="11" s="2" customFormat="1" ht="33" customHeight="1" spans="1:8">
      <c r="A11" s="12" t="s">
        <v>15</v>
      </c>
      <c r="B11" s="13">
        <f>B12/B4</f>
        <v>335.940363636364</v>
      </c>
      <c r="C11" s="13">
        <f t="shared" ref="C11:D11" si="5">C12/C4</f>
        <v>276.87007751938</v>
      </c>
      <c r="D11" s="13">
        <f t="shared" si="5"/>
        <v>202.736756756757</v>
      </c>
      <c r="E11" s="22"/>
      <c r="F11" s="13">
        <f>F12/F4</f>
        <v>315.720125252525</v>
      </c>
      <c r="G11" s="13">
        <f t="shared" ref="G11:H11" si="6">G12/G4</f>
        <v>279.707700258398</v>
      </c>
      <c r="H11" s="23">
        <f t="shared" si="6"/>
        <v>231.061657657658</v>
      </c>
    </row>
    <row r="12" s="2" customFormat="1" ht="33" customHeight="1" spans="1:8">
      <c r="A12" s="12" t="s">
        <v>16</v>
      </c>
      <c r="B12" s="13">
        <v>55430.16</v>
      </c>
      <c r="C12" s="13">
        <v>35716.24</v>
      </c>
      <c r="D12" s="13">
        <v>15002.52</v>
      </c>
      <c r="E12" s="22"/>
      <c r="F12" s="13">
        <f>'25.05.14'!F12+'25.05.15'!B12</f>
        <v>781407.31</v>
      </c>
      <c r="G12" s="13">
        <f>'25.05.14'!G12+'25.05.15'!C12</f>
        <v>541234.4</v>
      </c>
      <c r="H12" s="13">
        <f>'25.05.14'!H12+'25.05.15'!D12</f>
        <v>256478.44</v>
      </c>
    </row>
    <row r="13" s="2" customFormat="1" ht="33" customHeight="1" spans="1:8">
      <c r="A13" s="12" t="s">
        <v>17</v>
      </c>
      <c r="B13" s="13">
        <v>1525</v>
      </c>
      <c r="C13" s="13">
        <v>285</v>
      </c>
      <c r="D13" s="13">
        <v>0</v>
      </c>
      <c r="E13" s="22"/>
      <c r="F13" s="13">
        <f>'25.05.14'!F13+'25.05.15'!B13</f>
        <v>9184.71</v>
      </c>
      <c r="G13" s="13">
        <f>'25.05.14'!G13+'25.05.15'!C13</f>
        <v>1972</v>
      </c>
      <c r="H13" s="13">
        <f>'25.05.14'!H13+'25.05.15'!D13</f>
        <v>0</v>
      </c>
    </row>
    <row r="14" s="2" customFormat="1" ht="33" customHeight="1" spans="1:8">
      <c r="A14" s="12" t="s">
        <v>18</v>
      </c>
      <c r="B14" s="13">
        <v>18</v>
      </c>
      <c r="C14" s="13">
        <v>0</v>
      </c>
      <c r="D14" s="13">
        <v>0</v>
      </c>
      <c r="E14" s="22"/>
      <c r="F14" s="13">
        <f>'25.05.14'!F14+'25.05.15'!B14</f>
        <v>97</v>
      </c>
      <c r="G14" s="13">
        <f>'25.05.14'!G14+'25.05.15'!C14</f>
        <v>0</v>
      </c>
      <c r="H14" s="13">
        <f>'25.05.14'!H14+'25.05.15'!D14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78</v>
      </c>
      <c r="E15" s="22"/>
      <c r="F15" s="13">
        <f>'25.05.14'!F15+'25.05.15'!B15</f>
        <v>1500</v>
      </c>
      <c r="G15" s="13">
        <f>'25.05.14'!G15+'25.05.15'!C15</f>
        <v>80</v>
      </c>
      <c r="H15" s="13">
        <f>'25.05.14'!H15+'25.05.15'!D15</f>
        <v>1546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'25.05.14'!F16+'25.05.15'!B16</f>
        <v>210</v>
      </c>
      <c r="G16" s="13">
        <f>'25.05.14'!G16+'25.05.15'!C16</f>
        <v>73</v>
      </c>
      <c r="H16" s="13">
        <f>'25.05.14'!H16+'25.05.15'!D16</f>
        <v>0</v>
      </c>
    </row>
    <row r="17" s="2" customFormat="1" ht="36" customHeight="1" spans="1:8">
      <c r="A17" s="14" t="s">
        <v>21</v>
      </c>
      <c r="B17" s="15">
        <f>SUM(B12:B16)</f>
        <v>56973.16</v>
      </c>
      <c r="C17" s="15">
        <f t="shared" ref="C17:D17" si="7">SUM(C12:C16)</f>
        <v>36001.24</v>
      </c>
      <c r="D17" s="15">
        <f t="shared" si="7"/>
        <v>15080.52</v>
      </c>
      <c r="E17" s="24"/>
      <c r="F17" s="15">
        <f>SUM(F12:F16)</f>
        <v>792399.02</v>
      </c>
      <c r="G17" s="15">
        <f t="shared" ref="G17:H17" si="8">SUM(G12:G16)</f>
        <v>543359.4</v>
      </c>
      <c r="H17" s="25">
        <f t="shared" si="8"/>
        <v>258024.44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3" workbookViewId="0">
      <selection activeCell="F22" sqref="F22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'25.05.13'!F4+'25.05.14'!B4</f>
        <v>2310</v>
      </c>
      <c r="G4" s="9">
        <f>'25.05.13'!G4+'25.05.14'!C4</f>
        <v>1806</v>
      </c>
      <c r="H4" s="9">
        <f>'25.05.13'!H4+'25.05.14'!D4</f>
        <v>1036</v>
      </c>
    </row>
    <row r="5" ht="33" customHeight="1" spans="1:8">
      <c r="A5" s="8" t="s">
        <v>9</v>
      </c>
      <c r="B5" s="9">
        <v>0</v>
      </c>
      <c r="C5" s="9">
        <v>1</v>
      </c>
      <c r="D5" s="9">
        <v>1</v>
      </c>
      <c r="E5" s="17"/>
      <c r="F5" s="9">
        <f>'25.05.13'!F5+'25.05.14'!B5</f>
        <v>0</v>
      </c>
      <c r="G5" s="9">
        <f>'25.05.13'!G5+'25.05.14'!C5</f>
        <v>2</v>
      </c>
      <c r="H5" s="9">
        <f>'25.05.13'!H5+'25.05.14'!D5</f>
        <v>14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128</v>
      </c>
      <c r="D6" s="9">
        <f t="shared" si="0"/>
        <v>73</v>
      </c>
      <c r="E6" s="17"/>
      <c r="F6" s="9">
        <f>'25.05.13'!F6+'25.05.14'!B6</f>
        <v>2310</v>
      </c>
      <c r="G6" s="9">
        <f>'25.05.13'!G6+'25.05.14'!C6</f>
        <v>1804</v>
      </c>
      <c r="H6" s="9">
        <f>'25.05.13'!H6+'25.05.14'!D6</f>
        <v>1022</v>
      </c>
    </row>
    <row r="7" ht="33" customHeight="1" spans="1:8">
      <c r="A7" s="8" t="s">
        <v>11</v>
      </c>
      <c r="B7" s="9">
        <v>127</v>
      </c>
      <c r="C7" s="9">
        <v>118</v>
      </c>
      <c r="D7" s="9">
        <v>60</v>
      </c>
      <c r="E7" s="17"/>
      <c r="F7" s="9">
        <f>'25.05.13'!F7+'25.05.14'!B7</f>
        <v>1402</v>
      </c>
      <c r="G7" s="9">
        <f>'25.05.13'!G7+'25.05.14'!C7</f>
        <v>1450.5</v>
      </c>
      <c r="H7" s="9">
        <f>'25.05.13'!H7+'25.05.14'!D7</f>
        <v>934</v>
      </c>
    </row>
    <row r="8" ht="33" customHeight="1" spans="1:8">
      <c r="A8" s="8" t="s">
        <v>12</v>
      </c>
      <c r="B8" s="9">
        <v>0</v>
      </c>
      <c r="C8" s="9">
        <v>0</v>
      </c>
      <c r="D8" s="9">
        <v>0</v>
      </c>
      <c r="E8" s="17"/>
      <c r="F8" s="9">
        <f>'25.05.13'!F8+'25.05.14'!B8</f>
        <v>4</v>
      </c>
      <c r="G8" s="9">
        <f>'25.05.13'!G8+'25.05.14'!C8</f>
        <v>0</v>
      </c>
      <c r="H8" s="9">
        <f>'25.05.13'!H8+'25.05.14'!D8</f>
        <v>0</v>
      </c>
    </row>
    <row r="9" s="1" customFormat="1" ht="33" customHeight="1" spans="1:8">
      <c r="A9" s="10" t="s">
        <v>13</v>
      </c>
      <c r="B9" s="11">
        <f>B7/B4</f>
        <v>0.76969696969697</v>
      </c>
      <c r="C9" s="11">
        <f t="shared" ref="C9:D9" si="1">C7/C4</f>
        <v>0.914728682170543</v>
      </c>
      <c r="D9" s="11">
        <f t="shared" si="1"/>
        <v>0.810810810810811</v>
      </c>
      <c r="E9" s="20"/>
      <c r="F9" s="11">
        <f>F7/F4</f>
        <v>0.606926406926407</v>
      </c>
      <c r="G9" s="11">
        <f t="shared" ref="G9:H9" si="2">G7/G4</f>
        <v>0.803156146179402</v>
      </c>
      <c r="H9" s="21">
        <f t="shared" si="2"/>
        <v>0.901544401544402</v>
      </c>
    </row>
    <row r="10" s="2" customFormat="1" ht="33" customHeight="1" spans="1:8">
      <c r="A10" s="12" t="s">
        <v>14</v>
      </c>
      <c r="B10" s="13">
        <f>B12/B7</f>
        <v>394.763228346457</v>
      </c>
      <c r="C10" s="13">
        <f t="shared" ref="C10:D10" si="3">C12/C7</f>
        <v>301.799661016949</v>
      </c>
      <c r="D10" s="13">
        <f t="shared" si="3"/>
        <v>211.537333333333</v>
      </c>
      <c r="E10" s="22"/>
      <c r="F10" s="13">
        <f>F12/F7</f>
        <v>517.815370898716</v>
      </c>
      <c r="G10" s="13">
        <f t="shared" ref="G10:H10" si="4">G12/G7</f>
        <v>348.513036883833</v>
      </c>
      <c r="H10" s="23">
        <f t="shared" si="4"/>
        <v>258.539528907923</v>
      </c>
    </row>
    <row r="11" s="2" customFormat="1" ht="33" customHeight="1" spans="1:8">
      <c r="A11" s="12" t="s">
        <v>15</v>
      </c>
      <c r="B11" s="13">
        <f>B12/B4</f>
        <v>303.848060606061</v>
      </c>
      <c r="C11" s="13">
        <f t="shared" ref="C11:D11" si="5">C12/C4</f>
        <v>276.06480620155</v>
      </c>
      <c r="D11" s="13">
        <f t="shared" si="5"/>
        <v>171.516756756757</v>
      </c>
      <c r="E11" s="22"/>
      <c r="F11" s="13">
        <f>F12/F4</f>
        <v>314.275822510823</v>
      </c>
      <c r="G11" s="13">
        <f t="shared" ref="G11:H11" si="6">G12/G4</f>
        <v>279.910387596899</v>
      </c>
      <c r="H11" s="23">
        <f t="shared" si="6"/>
        <v>233.084864864865</v>
      </c>
    </row>
    <row r="12" s="2" customFormat="1" ht="33" customHeight="1" spans="1:8">
      <c r="A12" s="12" t="s">
        <v>16</v>
      </c>
      <c r="B12" s="13">
        <v>50134.93</v>
      </c>
      <c r="C12" s="13">
        <v>35612.36</v>
      </c>
      <c r="D12" s="13">
        <v>12692.24</v>
      </c>
      <c r="E12" s="22"/>
      <c r="F12" s="13">
        <f>'25.05.13'!F12+'25.05.14'!B12</f>
        <v>725977.15</v>
      </c>
      <c r="G12" s="13">
        <f>'25.05.13'!G12+'25.05.14'!C12</f>
        <v>505518.16</v>
      </c>
      <c r="H12" s="13">
        <f>'25.05.13'!H12+'25.05.14'!D12</f>
        <v>241475.92</v>
      </c>
    </row>
    <row r="13" s="2" customFormat="1" ht="33" customHeight="1" spans="1:8">
      <c r="A13" s="12" t="s">
        <v>17</v>
      </c>
      <c r="B13" s="13">
        <v>694</v>
      </c>
      <c r="C13" s="13">
        <v>30</v>
      </c>
      <c r="D13" s="13">
        <v>0</v>
      </c>
      <c r="E13" s="22"/>
      <c r="F13" s="13">
        <f>'25.05.13'!F13+'25.05.14'!B13</f>
        <v>7659.71</v>
      </c>
      <c r="G13" s="13">
        <f>'25.05.13'!G13+'25.05.14'!C13</f>
        <v>1687</v>
      </c>
      <c r="H13" s="13">
        <f>'25.05.13'!H13+'25.05.14'!D13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'25.05.13'!F14+'25.05.14'!B14</f>
        <v>79</v>
      </c>
      <c r="G14" s="13">
        <f>'25.05.13'!G14+'25.05.14'!C14</f>
        <v>0</v>
      </c>
      <c r="H14" s="13">
        <f>'25.05.13'!H14+'25.05.14'!D14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78</v>
      </c>
      <c r="E15" s="22"/>
      <c r="F15" s="13">
        <f>'25.05.13'!F15+'25.05.14'!B15</f>
        <v>1500</v>
      </c>
      <c r="G15" s="13">
        <f>'25.05.13'!G15+'25.05.14'!C15</f>
        <v>80</v>
      </c>
      <c r="H15" s="13">
        <f>'25.05.13'!H15+'25.05.14'!D15</f>
        <v>1468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'25.05.13'!F16+'25.05.14'!B16</f>
        <v>210</v>
      </c>
      <c r="G16" s="13">
        <f>'25.05.13'!G16+'25.05.14'!C16</f>
        <v>73</v>
      </c>
      <c r="H16" s="13">
        <f>'25.05.13'!H16+'25.05.14'!D16</f>
        <v>0</v>
      </c>
    </row>
    <row r="17" s="2" customFormat="1" ht="36" customHeight="1" spans="1:8">
      <c r="A17" s="14" t="s">
        <v>21</v>
      </c>
      <c r="B17" s="15">
        <f>SUM(B12:B16)</f>
        <v>50828.93</v>
      </c>
      <c r="C17" s="15">
        <f t="shared" ref="C17:D17" si="7">SUM(C12:C16)</f>
        <v>35642.36</v>
      </c>
      <c r="D17" s="15">
        <f t="shared" si="7"/>
        <v>12770.24</v>
      </c>
      <c r="E17" s="24"/>
      <c r="F17" s="15">
        <f>SUM(F12:F16)</f>
        <v>735425.86</v>
      </c>
      <c r="G17" s="15">
        <f t="shared" ref="G17:H17" si="8">SUM(G12:G16)</f>
        <v>507358.16</v>
      </c>
      <c r="H17" s="25">
        <f t="shared" si="8"/>
        <v>242943.92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9" workbookViewId="0">
      <selection activeCell="J8" sqref="J8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'25.05.12'!F4+'25.05.13'!B4</f>
        <v>2145</v>
      </c>
      <c r="G4" s="9">
        <f>'25.05.12'!G4+'25.05.13'!C4</f>
        <v>1677</v>
      </c>
      <c r="H4" s="9">
        <f>'25.05.12'!H4+'25.05.13'!D4</f>
        <v>962</v>
      </c>
    </row>
    <row r="5" ht="33" customHeight="1" spans="1:8">
      <c r="A5" s="8" t="s">
        <v>9</v>
      </c>
      <c r="B5" s="9">
        <v>0</v>
      </c>
      <c r="C5" s="9">
        <v>1</v>
      </c>
      <c r="D5" s="9">
        <v>2</v>
      </c>
      <c r="E5" s="17"/>
      <c r="F5" s="9">
        <f>'25.05.12'!F5+'25.05.13'!B5</f>
        <v>0</v>
      </c>
      <c r="G5" s="9">
        <f>'25.05.12'!G5+'25.05.13'!C5</f>
        <v>1</v>
      </c>
      <c r="H5" s="9">
        <f>'25.05.12'!H5+'25.05.13'!D5</f>
        <v>13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128</v>
      </c>
      <c r="D6" s="9">
        <f t="shared" si="0"/>
        <v>72</v>
      </c>
      <c r="E6" s="17"/>
      <c r="F6" s="9">
        <f>'25.05.12'!F6+'25.05.13'!B6</f>
        <v>2145</v>
      </c>
      <c r="G6" s="9">
        <f>'25.05.12'!G6+'25.05.13'!C6</f>
        <v>1676</v>
      </c>
      <c r="H6" s="9">
        <f>'25.05.12'!H6+'25.05.13'!D6</f>
        <v>949</v>
      </c>
    </row>
    <row r="7" ht="33" customHeight="1" spans="1:8">
      <c r="A7" s="8" t="s">
        <v>11</v>
      </c>
      <c r="B7" s="9">
        <v>81</v>
      </c>
      <c r="C7" s="9">
        <v>121.5</v>
      </c>
      <c r="D7" s="9">
        <v>64</v>
      </c>
      <c r="E7" s="17"/>
      <c r="F7" s="9">
        <f>'25.05.12'!F7+'25.05.13'!B7</f>
        <v>1275</v>
      </c>
      <c r="G7" s="9">
        <f>'25.05.12'!G7+'25.05.13'!C7</f>
        <v>1332.5</v>
      </c>
      <c r="H7" s="9">
        <f>'25.05.12'!H7+'25.05.13'!D7</f>
        <v>874</v>
      </c>
    </row>
    <row r="8" ht="33" customHeight="1" spans="1:8">
      <c r="A8" s="8" t="s">
        <v>12</v>
      </c>
      <c r="B8" s="9">
        <v>0</v>
      </c>
      <c r="C8" s="9">
        <v>0</v>
      </c>
      <c r="D8" s="9">
        <v>0</v>
      </c>
      <c r="E8" s="17"/>
      <c r="F8" s="9">
        <f>'25.05.12'!F8+'25.05.13'!B8</f>
        <v>4</v>
      </c>
      <c r="G8" s="9">
        <f>'25.05.12'!G8+'25.05.13'!C8</f>
        <v>0</v>
      </c>
      <c r="H8" s="9">
        <f>'25.05.12'!H8+'25.05.13'!D8</f>
        <v>0</v>
      </c>
    </row>
    <row r="9" s="1" customFormat="1" ht="33" customHeight="1" spans="1:8">
      <c r="A9" s="10" t="s">
        <v>13</v>
      </c>
      <c r="B9" s="11">
        <f>B7/B4</f>
        <v>0.490909090909091</v>
      </c>
      <c r="C9" s="11">
        <f t="shared" ref="C9:D9" si="1">C7/C4</f>
        <v>0.941860465116279</v>
      </c>
      <c r="D9" s="11">
        <f t="shared" si="1"/>
        <v>0.864864864864865</v>
      </c>
      <c r="E9" s="20"/>
      <c r="F9" s="11">
        <f>F7/F4</f>
        <v>0.594405594405594</v>
      </c>
      <c r="G9" s="11">
        <f t="shared" ref="G9:H9" si="2">G7/G4</f>
        <v>0.794573643410853</v>
      </c>
      <c r="H9" s="21">
        <f t="shared" si="2"/>
        <v>0.908523908523909</v>
      </c>
    </row>
    <row r="10" s="2" customFormat="1" ht="33" customHeight="1" spans="1:8">
      <c r="A10" s="12" t="s">
        <v>14</v>
      </c>
      <c r="B10" s="13">
        <f>B12/B7</f>
        <v>387.182716049383</v>
      </c>
      <c r="C10" s="13">
        <f t="shared" ref="C10:D10" si="3">C12/C7</f>
        <v>296.758024691358</v>
      </c>
      <c r="D10" s="13">
        <f t="shared" si="3"/>
        <v>190.5346875</v>
      </c>
      <c r="E10" s="22"/>
      <c r="F10" s="13">
        <f>F12/F7</f>
        <v>530.072329411765</v>
      </c>
      <c r="G10" s="13">
        <f t="shared" ref="G10:H10" si="4">G12/G7</f>
        <v>352.649756097561</v>
      </c>
      <c r="H10" s="23">
        <f t="shared" si="4"/>
        <v>261.766224256293</v>
      </c>
    </row>
    <row r="11" s="2" customFormat="1" ht="33" customHeight="1" spans="1:8">
      <c r="A11" s="12" t="s">
        <v>15</v>
      </c>
      <c r="B11" s="13">
        <f>B12/B4</f>
        <v>190.071515151515</v>
      </c>
      <c r="C11" s="13">
        <f t="shared" ref="C11:D11" si="5">C12/C4</f>
        <v>279.504651162791</v>
      </c>
      <c r="D11" s="13">
        <f t="shared" si="5"/>
        <v>164.786756756757</v>
      </c>
      <c r="E11" s="22"/>
      <c r="F11" s="13">
        <f>F12/F4</f>
        <v>315.077958041958</v>
      </c>
      <c r="G11" s="13">
        <f t="shared" ref="G11:H11" si="6">G12/G4</f>
        <v>280.206201550388</v>
      </c>
      <c r="H11" s="23">
        <f t="shared" si="6"/>
        <v>237.820873180873</v>
      </c>
    </row>
    <row r="12" s="2" customFormat="1" ht="33" customHeight="1" spans="1:8">
      <c r="A12" s="12" t="s">
        <v>16</v>
      </c>
      <c r="B12" s="13">
        <v>31361.8</v>
      </c>
      <c r="C12" s="13">
        <v>36056.1</v>
      </c>
      <c r="D12" s="13">
        <v>12194.22</v>
      </c>
      <c r="E12" s="22"/>
      <c r="F12" s="13">
        <f>'25.05.12'!F12+'25.05.13'!B12</f>
        <v>675842.22</v>
      </c>
      <c r="G12" s="13">
        <f>'25.05.12'!G12+'25.05.13'!C12</f>
        <v>469905.8</v>
      </c>
      <c r="H12" s="13">
        <f>'25.05.12'!H12+'25.05.13'!D12</f>
        <v>228783.68</v>
      </c>
    </row>
    <row r="13" s="2" customFormat="1" ht="33" customHeight="1" spans="1:8">
      <c r="A13" s="12" t="s">
        <v>17</v>
      </c>
      <c r="B13" s="13">
        <v>1230</v>
      </c>
      <c r="C13" s="13">
        <v>100</v>
      </c>
      <c r="D13" s="13">
        <v>0</v>
      </c>
      <c r="E13" s="22"/>
      <c r="F13" s="13">
        <f>'25.05.12'!F13+'25.05.13'!B13</f>
        <v>6965.71</v>
      </c>
      <c r="G13" s="13">
        <f>'25.05.12'!G13+'25.05.13'!C13</f>
        <v>1657</v>
      </c>
      <c r="H13" s="13">
        <f>'25.05.12'!H13+'25.05.13'!D13</f>
        <v>0</v>
      </c>
    </row>
    <row r="14" s="2" customFormat="1" ht="33" customHeight="1" spans="1:8">
      <c r="A14" s="12" t="s">
        <v>18</v>
      </c>
      <c r="B14" s="13">
        <v>8</v>
      </c>
      <c r="C14" s="13">
        <v>0</v>
      </c>
      <c r="D14" s="13">
        <v>0</v>
      </c>
      <c r="E14" s="22"/>
      <c r="F14" s="13">
        <f>'25.05.12'!F14+'25.05.13'!B14</f>
        <v>79</v>
      </c>
      <c r="G14" s="13">
        <f>'25.05.12'!G14+'25.05.13'!C14</f>
        <v>0</v>
      </c>
      <c r="H14" s="13">
        <f>'25.05.12'!H14+'25.05.13'!D14</f>
        <v>0</v>
      </c>
    </row>
    <row r="15" s="2" customFormat="1" ht="33" customHeight="1" spans="1:8">
      <c r="A15" s="12" t="s">
        <v>19</v>
      </c>
      <c r="B15" s="13">
        <v>1500</v>
      </c>
      <c r="C15" s="13">
        <v>0</v>
      </c>
      <c r="D15" s="13">
        <v>78</v>
      </c>
      <c r="E15" s="22"/>
      <c r="F15" s="13">
        <f>'25.05.12'!F15+'25.05.13'!B15</f>
        <v>1500</v>
      </c>
      <c r="G15" s="13">
        <f>'25.05.12'!G15+'25.05.13'!C15</f>
        <v>80</v>
      </c>
      <c r="H15" s="13">
        <f>'25.05.12'!H15+'25.05.13'!D15</f>
        <v>1390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'25.05.12'!F16+'25.05.13'!B16</f>
        <v>210</v>
      </c>
      <c r="G16" s="13">
        <f>'25.05.12'!G16+'25.05.13'!C16</f>
        <v>73</v>
      </c>
      <c r="H16" s="13">
        <f>'25.05.12'!H16+'25.05.13'!D16</f>
        <v>0</v>
      </c>
    </row>
    <row r="17" s="2" customFormat="1" ht="36" customHeight="1" spans="1:8">
      <c r="A17" s="14" t="s">
        <v>21</v>
      </c>
      <c r="B17" s="15">
        <f>SUM(B12:B16)</f>
        <v>34099.8</v>
      </c>
      <c r="C17" s="15">
        <f t="shared" ref="C17:D17" si="7">SUM(C12:C16)</f>
        <v>36156.1</v>
      </c>
      <c r="D17" s="15">
        <f t="shared" si="7"/>
        <v>12272.22</v>
      </c>
      <c r="E17" s="24"/>
      <c r="F17" s="15">
        <f>SUM(F12:F16)</f>
        <v>684596.93</v>
      </c>
      <c r="G17" s="15">
        <f t="shared" ref="G17:H17" si="8">SUM(G12:G16)</f>
        <v>471715.8</v>
      </c>
      <c r="H17" s="25">
        <f t="shared" si="8"/>
        <v>230173.68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5" workbookViewId="0">
      <selection activeCell="K9" sqref="K9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'25.05.11'!F4+'25.05.12'!B4</f>
        <v>1980</v>
      </c>
      <c r="G4" s="9">
        <f>'25.05.11'!G4+'25.05.12'!C4</f>
        <v>1548</v>
      </c>
      <c r="H4" s="9">
        <f>'25.05.11'!H4+'25.05.12'!D4</f>
        <v>888</v>
      </c>
    </row>
    <row r="5" ht="33" customHeight="1" spans="1:8">
      <c r="A5" s="8" t="s">
        <v>9</v>
      </c>
      <c r="B5" s="9">
        <v>0</v>
      </c>
      <c r="C5" s="9">
        <v>0</v>
      </c>
      <c r="D5" s="9">
        <v>2</v>
      </c>
      <c r="E5" s="17"/>
      <c r="F5" s="9">
        <f>'25.05.11'!F5+'25.05.12'!B5</f>
        <v>0</v>
      </c>
      <c r="G5" s="9">
        <f>'25.05.11'!G5+'25.05.12'!C5</f>
        <v>0</v>
      </c>
      <c r="H5" s="9">
        <f>'25.05.11'!H5+'25.05.12'!D5</f>
        <v>11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72</v>
      </c>
      <c r="E6" s="17"/>
      <c r="F6" s="9">
        <f>'25.05.11'!F6+'25.05.12'!B6</f>
        <v>1980</v>
      </c>
      <c r="G6" s="9">
        <f>'25.05.11'!G6+'25.05.12'!C6</f>
        <v>1548</v>
      </c>
      <c r="H6" s="9">
        <f>'25.05.11'!H6+'25.05.12'!D6</f>
        <v>877</v>
      </c>
    </row>
    <row r="7" ht="33" customHeight="1" spans="1:8">
      <c r="A7" s="8" t="s">
        <v>11</v>
      </c>
      <c r="B7" s="9">
        <v>98</v>
      </c>
      <c r="C7" s="9">
        <v>102.5</v>
      </c>
      <c r="D7" s="9">
        <v>58</v>
      </c>
      <c r="E7" s="17"/>
      <c r="F7" s="9">
        <f>'25.05.11'!F7+'25.05.12'!B7</f>
        <v>1194</v>
      </c>
      <c r="G7" s="9">
        <f>'25.05.11'!G7+'25.05.12'!C7</f>
        <v>1211</v>
      </c>
      <c r="H7" s="9">
        <f>'25.05.11'!H7+'25.05.12'!D7</f>
        <v>810</v>
      </c>
    </row>
    <row r="8" ht="33" customHeight="1" spans="1:8">
      <c r="A8" s="8" t="s">
        <v>12</v>
      </c>
      <c r="B8" s="9">
        <v>0</v>
      </c>
      <c r="C8" s="9">
        <v>0</v>
      </c>
      <c r="D8" s="9">
        <v>0</v>
      </c>
      <c r="E8" s="17"/>
      <c r="F8" s="9">
        <f>'25.05.11'!F8+'25.05.12'!B8</f>
        <v>4</v>
      </c>
      <c r="G8" s="9">
        <f>'25.05.11'!G8+'25.05.12'!C8</f>
        <v>0</v>
      </c>
      <c r="H8" s="9">
        <f>'25.05.11'!H8+'25.05.12'!D8</f>
        <v>0</v>
      </c>
    </row>
    <row r="9" s="1" customFormat="1" ht="33" customHeight="1" spans="1:8">
      <c r="A9" s="10" t="s">
        <v>13</v>
      </c>
      <c r="B9" s="11">
        <f>B7/B4</f>
        <v>0.593939393939394</v>
      </c>
      <c r="C9" s="11">
        <f t="shared" ref="C9:D9" si="1">C7/C4</f>
        <v>0.794573643410853</v>
      </c>
      <c r="D9" s="11">
        <f t="shared" si="1"/>
        <v>0.783783783783784</v>
      </c>
      <c r="E9" s="20"/>
      <c r="F9" s="11">
        <f>F7/F4</f>
        <v>0.603030303030303</v>
      </c>
      <c r="G9" s="11">
        <f t="shared" ref="G9:H9" si="2">G7/G4</f>
        <v>0.782299741602067</v>
      </c>
      <c r="H9" s="21">
        <f t="shared" si="2"/>
        <v>0.912162162162162</v>
      </c>
    </row>
    <row r="10" s="2" customFormat="1" ht="33" customHeight="1" spans="1:8">
      <c r="A10" s="12" t="s">
        <v>14</v>
      </c>
      <c r="B10" s="13">
        <f>B12/B7</f>
        <v>415.181224489796</v>
      </c>
      <c r="C10" s="13">
        <f t="shared" ref="C10:D10" si="3">C12/C7</f>
        <v>294.69443902439</v>
      </c>
      <c r="D10" s="13">
        <f t="shared" si="3"/>
        <v>190.805</v>
      </c>
      <c r="E10" s="22"/>
      <c r="F10" s="13">
        <f>F12/F7</f>
        <v>539.765845896147</v>
      </c>
      <c r="G10" s="13">
        <f t="shared" ref="G10:H10" si="4">G12/G7</f>
        <v>358.257390586292</v>
      </c>
      <c r="H10" s="23">
        <f t="shared" si="4"/>
        <v>267.394395061728</v>
      </c>
    </row>
    <row r="11" s="2" customFormat="1" ht="33" customHeight="1" spans="1:8">
      <c r="A11" s="12" t="s">
        <v>15</v>
      </c>
      <c r="B11" s="13">
        <f>B12/B4</f>
        <v>246.592484848485</v>
      </c>
      <c r="C11" s="13">
        <f t="shared" ref="C11:D11" si="5">C12/C4</f>
        <v>234.156434108527</v>
      </c>
      <c r="D11" s="13">
        <f t="shared" si="5"/>
        <v>149.549864864865</v>
      </c>
      <c r="E11" s="22"/>
      <c r="F11" s="13">
        <f>F12/F4</f>
        <v>325.495161616162</v>
      </c>
      <c r="G11" s="13">
        <f t="shared" ref="G11:H11" si="6">G12/G4</f>
        <v>280.264664082687</v>
      </c>
      <c r="H11" s="23">
        <f t="shared" si="6"/>
        <v>243.90704954955</v>
      </c>
    </row>
    <row r="12" s="2" customFormat="1" ht="33" customHeight="1" spans="1:8">
      <c r="A12" s="12" t="s">
        <v>16</v>
      </c>
      <c r="B12" s="13">
        <v>40687.76</v>
      </c>
      <c r="C12" s="13">
        <v>30206.18</v>
      </c>
      <c r="D12" s="13">
        <v>11066.69</v>
      </c>
      <c r="E12" s="22"/>
      <c r="F12" s="13">
        <f>'25.05.11'!F12+'25.05.12'!B12</f>
        <v>644480.42</v>
      </c>
      <c r="G12" s="13">
        <f>'25.05.11'!G12+'25.05.12'!C12</f>
        <v>433849.7</v>
      </c>
      <c r="H12" s="13">
        <f>'25.05.11'!H12+'25.05.12'!D12</f>
        <v>216589.46</v>
      </c>
    </row>
    <row r="13" s="2" customFormat="1" ht="33" customHeight="1" spans="1:8">
      <c r="A13" s="12" t="s">
        <v>17</v>
      </c>
      <c r="B13" s="13">
        <v>1029.9</v>
      </c>
      <c r="C13" s="13">
        <v>50</v>
      </c>
      <c r="D13" s="13">
        <v>0</v>
      </c>
      <c r="E13" s="22"/>
      <c r="F13" s="13">
        <f>'25.05.11'!F13+'25.05.12'!B13</f>
        <v>5735.71</v>
      </c>
      <c r="G13" s="13">
        <f>'25.05.11'!G13+'25.05.12'!C13</f>
        <v>1557</v>
      </c>
      <c r="H13" s="13">
        <f>'25.05.11'!H13+'25.05.12'!D13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'25.05.11'!F14+'25.05.12'!B14</f>
        <v>71</v>
      </c>
      <c r="G14" s="13">
        <f>'25.05.11'!G14+'25.05.12'!C14</f>
        <v>0</v>
      </c>
      <c r="H14" s="13">
        <f>'25.05.11'!H14+'25.05.12'!D14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277</v>
      </c>
      <c r="E15" s="22"/>
      <c r="F15" s="13">
        <f>'25.05.11'!F15+'25.05.12'!B15</f>
        <v>0</v>
      </c>
      <c r="G15" s="13">
        <f>'25.05.11'!G15+'25.05.12'!C15</f>
        <v>80</v>
      </c>
      <c r="H15" s="13">
        <f>'25.05.11'!H15+'25.05.12'!D15</f>
        <v>1312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'25.05.11'!F16+'25.05.12'!B16</f>
        <v>210</v>
      </c>
      <c r="G16" s="13">
        <f>'25.05.11'!G16+'25.05.12'!C16</f>
        <v>73</v>
      </c>
      <c r="H16" s="13">
        <f>'25.05.11'!H16+'25.05.12'!D16</f>
        <v>0</v>
      </c>
    </row>
    <row r="17" s="2" customFormat="1" ht="36" customHeight="1" spans="1:8">
      <c r="A17" s="14" t="s">
        <v>21</v>
      </c>
      <c r="B17" s="15">
        <f>SUM(B12:B16)</f>
        <v>41717.66</v>
      </c>
      <c r="C17" s="15">
        <f t="shared" ref="C17:D17" si="7">SUM(C12:C16)</f>
        <v>30256.18</v>
      </c>
      <c r="D17" s="15">
        <f t="shared" si="7"/>
        <v>11343.69</v>
      </c>
      <c r="E17" s="24"/>
      <c r="F17" s="15">
        <f>SUM(F12:F16)</f>
        <v>650497.13</v>
      </c>
      <c r="G17" s="15">
        <f t="shared" ref="G17:H17" si="8">SUM(G12:G16)</f>
        <v>435559.7</v>
      </c>
      <c r="H17" s="25">
        <f t="shared" si="8"/>
        <v>217901.46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5" workbookViewId="0">
      <selection activeCell="D16" sqref="D16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'25.05.10'!F4+'25.05.11'!B4</f>
        <v>1815</v>
      </c>
      <c r="G4" s="9">
        <f>'25.05.10'!G4+'25.05.11'!C4</f>
        <v>1419</v>
      </c>
      <c r="H4" s="9">
        <f>'25.05.10'!H4+'25.05.11'!D4</f>
        <v>814</v>
      </c>
    </row>
    <row r="5" ht="33" customHeight="1" spans="1:8">
      <c r="A5" s="8" t="s">
        <v>9</v>
      </c>
      <c r="B5" s="9">
        <v>0</v>
      </c>
      <c r="C5" s="9">
        <v>0</v>
      </c>
      <c r="D5" s="9">
        <v>1</v>
      </c>
      <c r="E5" s="17"/>
      <c r="F5" s="9">
        <f>'25.05.10'!F5+'25.05.11'!B5</f>
        <v>0</v>
      </c>
      <c r="G5" s="9">
        <f>'25.05.10'!G5+'25.05.11'!C5</f>
        <v>0</v>
      </c>
      <c r="H5" s="9">
        <f>'25.05.10'!H5+'25.05.11'!D5</f>
        <v>9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73</v>
      </c>
      <c r="E6" s="17"/>
      <c r="F6" s="9">
        <f>'25.05.10'!F6+'25.05.11'!B6</f>
        <v>1815</v>
      </c>
      <c r="G6" s="9">
        <f>'25.05.10'!G6+'25.05.11'!C6</f>
        <v>1419</v>
      </c>
      <c r="H6" s="9">
        <f>'25.05.10'!H6+'25.05.11'!D6</f>
        <v>805</v>
      </c>
    </row>
    <row r="7" ht="33" customHeight="1" spans="1:8">
      <c r="A7" s="8" t="s">
        <v>11</v>
      </c>
      <c r="B7" s="9">
        <v>47</v>
      </c>
      <c r="C7" s="9">
        <v>80</v>
      </c>
      <c r="D7" s="9">
        <v>61</v>
      </c>
      <c r="E7" s="17"/>
      <c r="F7" s="9">
        <f>'25.05.10'!F7+'25.05.11'!B7</f>
        <v>1096</v>
      </c>
      <c r="G7" s="9">
        <f>'25.05.10'!G7+'25.05.11'!C7</f>
        <v>1108.5</v>
      </c>
      <c r="H7" s="9">
        <f>'25.05.10'!H7+'25.05.11'!D7</f>
        <v>752</v>
      </c>
    </row>
    <row r="8" ht="33" customHeight="1" spans="1:8">
      <c r="A8" s="8" t="s">
        <v>12</v>
      </c>
      <c r="B8" s="9">
        <v>0</v>
      </c>
      <c r="C8" s="9">
        <v>0</v>
      </c>
      <c r="D8" s="9">
        <v>0</v>
      </c>
      <c r="E8" s="17"/>
      <c r="F8" s="9">
        <f>'25.05.10'!F8+'25.05.11'!B8</f>
        <v>4</v>
      </c>
      <c r="G8" s="9">
        <f>'25.05.10'!G8+'25.05.11'!C8</f>
        <v>0</v>
      </c>
      <c r="H8" s="9">
        <f>'25.05.10'!H8+'25.05.11'!D8</f>
        <v>0</v>
      </c>
    </row>
    <row r="9" s="1" customFormat="1" ht="33" customHeight="1" spans="1:8">
      <c r="A9" s="10" t="s">
        <v>13</v>
      </c>
      <c r="B9" s="11">
        <f>B7/B4</f>
        <v>0.284848484848485</v>
      </c>
      <c r="C9" s="11">
        <f t="shared" ref="C9:D9" si="1">C7/C4</f>
        <v>0.62015503875969</v>
      </c>
      <c r="D9" s="11">
        <f t="shared" si="1"/>
        <v>0.824324324324324</v>
      </c>
      <c r="E9" s="20"/>
      <c r="F9" s="11">
        <f>F7/F4</f>
        <v>0.603856749311295</v>
      </c>
      <c r="G9" s="11">
        <f t="shared" ref="G9:H9" si="2">G7/G4</f>
        <v>0.781183932346723</v>
      </c>
      <c r="H9" s="21">
        <f t="shared" si="2"/>
        <v>0.923832923832924</v>
      </c>
    </row>
    <row r="10" s="2" customFormat="1" ht="33" customHeight="1" spans="1:8">
      <c r="A10" s="12" t="s">
        <v>14</v>
      </c>
      <c r="B10" s="13">
        <f>B12/B7</f>
        <v>384.318510638298</v>
      </c>
      <c r="C10" s="13">
        <f t="shared" ref="C10:D10" si="3">C12/C7</f>
        <v>270.982125</v>
      </c>
      <c r="D10" s="13">
        <f t="shared" si="3"/>
        <v>181.025573770492</v>
      </c>
      <c r="E10" s="22"/>
      <c r="F10" s="13">
        <f>F12/F7</f>
        <v>550.905711678832</v>
      </c>
      <c r="G10" s="13">
        <f t="shared" ref="G10:H10" si="4">G12/G7</f>
        <v>364.134884979702</v>
      </c>
      <c r="H10" s="23">
        <f t="shared" si="4"/>
        <v>273.301555851064</v>
      </c>
    </row>
    <row r="11" s="2" customFormat="1" ht="33" customHeight="1" spans="1:8">
      <c r="A11" s="12" t="s">
        <v>15</v>
      </c>
      <c r="B11" s="13">
        <f>B12/B4</f>
        <v>109.472545454545</v>
      </c>
      <c r="C11" s="13">
        <f t="shared" ref="C11:D11" si="5">C12/C4</f>
        <v>168.050930232558</v>
      </c>
      <c r="D11" s="13">
        <f t="shared" si="5"/>
        <v>149.223783783784</v>
      </c>
      <c r="E11" s="22"/>
      <c r="F11" s="13">
        <f>F12/F4</f>
        <v>332.668132231405</v>
      </c>
      <c r="G11" s="13">
        <f t="shared" ref="G11:H11" si="6">G12/G4</f>
        <v>284.456321353066</v>
      </c>
      <c r="H11" s="23">
        <f t="shared" si="6"/>
        <v>252.484975429975</v>
      </c>
    </row>
    <row r="12" s="2" customFormat="1" ht="33" customHeight="1" spans="1:8">
      <c r="A12" s="12" t="s">
        <v>16</v>
      </c>
      <c r="B12" s="13">
        <v>18062.97</v>
      </c>
      <c r="C12" s="13">
        <v>21678.57</v>
      </c>
      <c r="D12" s="13">
        <v>11042.56</v>
      </c>
      <c r="E12" s="22"/>
      <c r="F12" s="13">
        <f>'25.05.10'!F12+'25.05.11'!B12</f>
        <v>603792.66</v>
      </c>
      <c r="G12" s="13">
        <f>'25.05.10'!G12+'25.05.11'!C12</f>
        <v>403643.52</v>
      </c>
      <c r="H12" s="13">
        <f>'25.05.10'!H12+'25.05.11'!D12</f>
        <v>205522.77</v>
      </c>
    </row>
    <row r="13" s="2" customFormat="1" ht="33" customHeight="1" spans="1:8">
      <c r="A13" s="12" t="s">
        <v>17</v>
      </c>
      <c r="B13" s="13">
        <v>374.64</v>
      </c>
      <c r="C13" s="13">
        <v>191</v>
      </c>
      <c r="D13" s="13">
        <v>0</v>
      </c>
      <c r="E13" s="22"/>
      <c r="F13" s="13">
        <f>'25.05.10'!F13+'25.05.11'!B13</f>
        <v>4705.81</v>
      </c>
      <c r="G13" s="13">
        <f>'25.05.10'!G13+'25.05.11'!C13</f>
        <v>1507</v>
      </c>
      <c r="H13" s="13">
        <f>'25.05.10'!H13+'25.05.11'!D13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'25.05.10'!F14+'25.05.11'!B14</f>
        <v>71</v>
      </c>
      <c r="G14" s="13">
        <f>'25.05.10'!G14+'25.05.11'!C14</f>
        <v>0</v>
      </c>
      <c r="H14" s="13">
        <f>'25.05.10'!H14+'25.05.11'!D14</f>
        <v>0</v>
      </c>
    </row>
    <row r="15" s="2" customFormat="1" ht="33" customHeight="1" spans="1:8">
      <c r="A15" s="12" t="s">
        <v>19</v>
      </c>
      <c r="B15" s="13">
        <v>0</v>
      </c>
      <c r="C15" s="13">
        <v>20</v>
      </c>
      <c r="D15" s="13">
        <v>156</v>
      </c>
      <c r="E15" s="22"/>
      <c r="F15" s="13">
        <f>'25.05.10'!F15+'25.05.11'!B15</f>
        <v>0</v>
      </c>
      <c r="G15" s="13">
        <f>'25.05.10'!G15+'25.05.11'!C15</f>
        <v>80</v>
      </c>
      <c r="H15" s="13">
        <f>'25.05.10'!H15+'25.05.11'!D15</f>
        <v>1035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'25.05.10'!F16+'25.05.11'!B16</f>
        <v>210</v>
      </c>
      <c r="G16" s="13">
        <f>'25.05.10'!G16+'25.05.11'!C16</f>
        <v>73</v>
      </c>
      <c r="H16" s="13">
        <f>'25.05.10'!H16+'25.05.11'!D16</f>
        <v>0</v>
      </c>
    </row>
    <row r="17" s="2" customFormat="1" ht="36" customHeight="1" spans="1:8">
      <c r="A17" s="14" t="s">
        <v>21</v>
      </c>
      <c r="B17" s="15">
        <f>SUM(B12:B16)</f>
        <v>18437.61</v>
      </c>
      <c r="C17" s="15">
        <f t="shared" ref="C17:D17" si="7">SUM(C12:C16)</f>
        <v>21889.57</v>
      </c>
      <c r="D17" s="15">
        <f t="shared" si="7"/>
        <v>11198.56</v>
      </c>
      <c r="E17" s="24"/>
      <c r="F17" s="15">
        <f>SUM(F12:F16)</f>
        <v>608779.47</v>
      </c>
      <c r="G17" s="15">
        <f t="shared" ref="G17:H17" si="8">SUM(G12:G16)</f>
        <v>405303.52</v>
      </c>
      <c r="H17" s="25">
        <f t="shared" si="8"/>
        <v>206557.77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3" workbookViewId="0">
      <selection activeCell="D16" sqref="D16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'25.05.27'!F4+'25.05.28'!B4</f>
        <v>4620</v>
      </c>
      <c r="G4" s="9">
        <f>'25.05.27'!G4+'25.05.28'!C4</f>
        <v>3612</v>
      </c>
      <c r="H4" s="9">
        <f>'25.05.27'!H4+'25.05.28'!D4</f>
        <v>2072</v>
      </c>
    </row>
    <row r="5" ht="33" customHeight="1" spans="1:8">
      <c r="A5" s="8" t="s">
        <v>9</v>
      </c>
      <c r="B5" s="9">
        <v>0</v>
      </c>
      <c r="C5" s="9">
        <v>0</v>
      </c>
      <c r="D5" s="9">
        <v>1</v>
      </c>
      <c r="E5" s="17"/>
      <c r="F5" s="9">
        <f>'25.05.27'!F5+'25.05.28'!B5</f>
        <v>0</v>
      </c>
      <c r="G5" s="9">
        <f>'25.05.27'!G5+'25.05.28'!C5</f>
        <v>8</v>
      </c>
      <c r="H5" s="9">
        <f>'25.05.27'!H5+'25.05.28'!D5</f>
        <v>26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73</v>
      </c>
      <c r="E6" s="17"/>
      <c r="F6" s="9">
        <f>'25.05.27'!F6+'25.05.28'!B6</f>
        <v>4620</v>
      </c>
      <c r="G6" s="9">
        <f>'25.05.27'!G6+'25.05.28'!C6</f>
        <v>3604</v>
      </c>
      <c r="H6" s="9">
        <f>'25.05.27'!H6+'25.05.28'!D6</f>
        <v>2046</v>
      </c>
    </row>
    <row r="7" ht="33" customHeight="1" spans="1:8">
      <c r="A7" s="8" t="s">
        <v>11</v>
      </c>
      <c r="B7" s="9">
        <v>123</v>
      </c>
      <c r="C7" s="9">
        <v>92</v>
      </c>
      <c r="D7" s="9">
        <v>54</v>
      </c>
      <c r="E7" s="17"/>
      <c r="F7" s="9">
        <f>'25.05.27'!F7+'25.05.28'!B7</f>
        <v>3224</v>
      </c>
      <c r="G7" s="9">
        <f>'25.05.27'!G7+'25.05.28'!C7</f>
        <v>2933</v>
      </c>
      <c r="H7" s="9">
        <f>'25.05.27'!H7+'25.05.28'!D7</f>
        <v>1886</v>
      </c>
    </row>
    <row r="8" ht="33" customHeight="1" spans="1:8">
      <c r="A8" s="8" t="s">
        <v>12</v>
      </c>
      <c r="B8" s="9">
        <v>1</v>
      </c>
      <c r="C8" s="9">
        <v>0</v>
      </c>
      <c r="D8" s="9">
        <v>0</v>
      </c>
      <c r="E8" s="17"/>
      <c r="F8" s="9">
        <f>'25.05.27'!F8+'25.05.28'!B8</f>
        <v>23</v>
      </c>
      <c r="G8" s="9">
        <f>'25.05.27'!G8+'25.05.28'!C8</f>
        <v>0</v>
      </c>
      <c r="H8" s="9">
        <f>'25.05.27'!H8+'25.05.28'!D8</f>
        <v>0</v>
      </c>
    </row>
    <row r="9" s="1" customFormat="1" ht="33" customHeight="1" spans="1:8">
      <c r="A9" s="10" t="s">
        <v>13</v>
      </c>
      <c r="B9" s="11">
        <f>B7/B4</f>
        <v>0.745454545454545</v>
      </c>
      <c r="C9" s="11">
        <f t="shared" ref="C9:D9" si="1">C7/C4</f>
        <v>0.713178294573643</v>
      </c>
      <c r="D9" s="11">
        <f t="shared" si="1"/>
        <v>0.72972972972973</v>
      </c>
      <c r="E9" s="20"/>
      <c r="F9" s="11">
        <f>F7/F4</f>
        <v>0.697835497835498</v>
      </c>
      <c r="G9" s="11">
        <f t="shared" ref="G9:H9" si="2">G7/G4</f>
        <v>0.812015503875969</v>
      </c>
      <c r="H9" s="21">
        <f t="shared" si="2"/>
        <v>0.91023166023166</v>
      </c>
    </row>
    <row r="10" s="2" customFormat="1" ht="33" customHeight="1" spans="1:8">
      <c r="A10" s="12" t="s">
        <v>14</v>
      </c>
      <c r="B10" s="13">
        <f>B12/B7</f>
        <v>381.955365853659</v>
      </c>
      <c r="C10" s="13">
        <f t="shared" ref="C10:D10" si="3">C12/C7</f>
        <v>259.857717391304</v>
      </c>
      <c r="D10" s="13">
        <f t="shared" si="3"/>
        <v>187.276851851852</v>
      </c>
      <c r="E10" s="22"/>
      <c r="F10" s="13">
        <f>F12/F7</f>
        <v>444.768455334987</v>
      </c>
      <c r="G10" s="13">
        <f t="shared" ref="G10:H10" si="4">G12/G7</f>
        <v>322.139430617116</v>
      </c>
      <c r="H10" s="23">
        <f t="shared" si="4"/>
        <v>231.186739130435</v>
      </c>
    </row>
    <row r="11" s="2" customFormat="1" ht="33" customHeight="1" spans="1:8">
      <c r="A11" s="12" t="s">
        <v>15</v>
      </c>
      <c r="B11" s="13">
        <f>B12/B4</f>
        <v>284.730363636364</v>
      </c>
      <c r="C11" s="13">
        <f t="shared" ref="C11:D11" si="5">C12/C4</f>
        <v>185.32488372093</v>
      </c>
      <c r="D11" s="13">
        <f t="shared" si="5"/>
        <v>136.661486486486</v>
      </c>
      <c r="E11" s="22"/>
      <c r="F11" s="13">
        <f>F12/F4</f>
        <v>310.375216450216</v>
      </c>
      <c r="G11" s="13">
        <f t="shared" ref="G11:H11" si="6">G12/G4</f>
        <v>261.582212070875</v>
      </c>
      <c r="H11" s="23">
        <f t="shared" si="6"/>
        <v>210.433489382239</v>
      </c>
    </row>
    <row r="12" s="2" customFormat="1" ht="33" customHeight="1" spans="1:8">
      <c r="A12" s="12" t="s">
        <v>16</v>
      </c>
      <c r="B12" s="13">
        <v>46980.51</v>
      </c>
      <c r="C12" s="13">
        <v>23906.91</v>
      </c>
      <c r="D12" s="13">
        <v>10112.95</v>
      </c>
      <c r="E12" s="22"/>
      <c r="F12" s="13">
        <f>'25.05.27'!F12+'25.05.28'!B12</f>
        <v>1433933.5</v>
      </c>
      <c r="G12" s="13">
        <f>'25.05.27'!G12+'25.05.28'!C12</f>
        <v>944834.95</v>
      </c>
      <c r="H12" s="13">
        <f>'25.05.27'!H12+'25.05.28'!D12</f>
        <v>436018.19</v>
      </c>
    </row>
    <row r="13" s="2" customFormat="1" ht="33" customHeight="1" spans="1:8">
      <c r="A13" s="12" t="s">
        <v>17</v>
      </c>
      <c r="B13" s="13">
        <v>700</v>
      </c>
      <c r="C13" s="13">
        <v>50</v>
      </c>
      <c r="D13" s="13">
        <v>0</v>
      </c>
      <c r="E13" s="22"/>
      <c r="F13" s="13">
        <f>'25.05.27'!F13+'25.05.28'!B13</f>
        <v>15712.44</v>
      </c>
      <c r="G13" s="13">
        <f>'25.05.27'!G13+'25.05.28'!C13</f>
        <v>3401</v>
      </c>
      <c r="H13" s="13">
        <f>'25.05.27'!H13+'25.05.28'!D13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'25.05.27'!F14+'25.05.28'!B14</f>
        <v>199</v>
      </c>
      <c r="G14" s="13">
        <f>'25.05.27'!G14+'25.05.28'!C14</f>
        <v>0</v>
      </c>
      <c r="H14" s="13">
        <f>'25.05.27'!H14+'25.05.28'!D14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78</v>
      </c>
      <c r="E15" s="22"/>
      <c r="F15" s="13">
        <f>'25.05.27'!F15+'25.05.28'!B15</f>
        <v>7500</v>
      </c>
      <c r="G15" s="13">
        <f>'25.05.27'!G15+'25.05.28'!C15</f>
        <v>1100</v>
      </c>
      <c r="H15" s="13">
        <f>'25.05.27'!H15+'25.05.28'!D15</f>
        <v>2793.4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'25.05.27'!F16+'25.05.28'!B16</f>
        <v>210</v>
      </c>
      <c r="G16" s="13">
        <f>'25.05.27'!G16+'25.05.28'!C16</f>
        <v>213</v>
      </c>
      <c r="H16" s="13">
        <f>'25.05.27'!H16+'25.05.28'!D16</f>
        <v>28</v>
      </c>
    </row>
    <row r="17" s="2" customFormat="1" ht="36" customHeight="1" spans="1:8">
      <c r="A17" s="14" t="s">
        <v>21</v>
      </c>
      <c r="B17" s="15">
        <f>SUM(B12:B16)</f>
        <v>47680.51</v>
      </c>
      <c r="C17" s="15">
        <f t="shared" ref="C17:D17" si="7">SUM(C12:C16)</f>
        <v>23956.91</v>
      </c>
      <c r="D17" s="15">
        <f t="shared" si="7"/>
        <v>10190.95</v>
      </c>
      <c r="E17" s="24"/>
      <c r="F17" s="15">
        <f>SUM(F12:F16)</f>
        <v>1457554.94</v>
      </c>
      <c r="G17" s="15">
        <f t="shared" ref="G17:H17" si="8">SUM(G12:G16)</f>
        <v>949548.95</v>
      </c>
      <c r="H17" s="25">
        <f t="shared" si="8"/>
        <v>438839.59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5" workbookViewId="0">
      <selection activeCell="D16" sqref="D16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'25.05.09'!F4+'25.05.10'!B4</f>
        <v>1650</v>
      </c>
      <c r="G4" s="9">
        <f>'25.05.09'!G4+'25.05.10'!C4</f>
        <v>1290</v>
      </c>
      <c r="H4" s="9">
        <f>'25.05.09'!H4+'25.05.10'!D4</f>
        <v>740</v>
      </c>
    </row>
    <row r="5" ht="33" customHeight="1" spans="1:8">
      <c r="A5" s="8" t="s">
        <v>9</v>
      </c>
      <c r="B5" s="9">
        <v>0</v>
      </c>
      <c r="C5" s="9">
        <v>0</v>
      </c>
      <c r="D5" s="9">
        <v>1</v>
      </c>
      <c r="E5" s="17"/>
      <c r="F5" s="9">
        <f>'25.05.09'!F5+'25.05.10'!B5</f>
        <v>0</v>
      </c>
      <c r="G5" s="9">
        <f>'25.05.09'!G5+'25.05.10'!C5</f>
        <v>0</v>
      </c>
      <c r="H5" s="9">
        <f>'25.05.09'!H5+'25.05.10'!D5</f>
        <v>8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73</v>
      </c>
      <c r="E6" s="17"/>
      <c r="F6" s="9">
        <f>'25.05.09'!F6+'25.05.10'!B6</f>
        <v>1650</v>
      </c>
      <c r="G6" s="9">
        <f>'25.05.09'!G6+'25.05.10'!C6</f>
        <v>1290</v>
      </c>
      <c r="H6" s="9">
        <f>'25.05.09'!H6+'25.05.10'!D6</f>
        <v>732</v>
      </c>
    </row>
    <row r="7" ht="33" customHeight="1" spans="1:8">
      <c r="A7" s="8" t="s">
        <v>11</v>
      </c>
      <c r="B7" s="9">
        <v>92</v>
      </c>
      <c r="C7" s="9">
        <v>112</v>
      </c>
      <c r="D7" s="9">
        <v>75</v>
      </c>
      <c r="E7" s="17"/>
      <c r="F7" s="9">
        <f>'25.05.09'!F7+'25.05.10'!B7</f>
        <v>1049</v>
      </c>
      <c r="G7" s="9">
        <f>'25.05.09'!G7+'25.05.10'!C7</f>
        <v>1028.5</v>
      </c>
      <c r="H7" s="9">
        <f>'25.05.09'!H7+'25.05.10'!D7</f>
        <v>691</v>
      </c>
    </row>
    <row r="8" ht="33" customHeight="1" spans="1:8">
      <c r="A8" s="8" t="s">
        <v>12</v>
      </c>
      <c r="B8" s="9">
        <v>1</v>
      </c>
      <c r="C8" s="9">
        <v>0</v>
      </c>
      <c r="D8" s="9">
        <v>0</v>
      </c>
      <c r="E8" s="17"/>
      <c r="F8" s="9">
        <f>'25.05.09'!F8+'25.05.10'!B8</f>
        <v>4</v>
      </c>
      <c r="G8" s="9">
        <f>'25.05.09'!G8+'25.05.10'!C8</f>
        <v>0</v>
      </c>
      <c r="H8" s="9">
        <f>'25.05.09'!H8+'25.05.10'!D8</f>
        <v>0</v>
      </c>
    </row>
    <row r="9" s="1" customFormat="1" ht="33" customHeight="1" spans="1:8">
      <c r="A9" s="10" t="s">
        <v>13</v>
      </c>
      <c r="B9" s="11">
        <f>B7/B4</f>
        <v>0.557575757575758</v>
      </c>
      <c r="C9" s="11">
        <f t="shared" ref="C9:D9" si="1">C7/C4</f>
        <v>0.868217054263566</v>
      </c>
      <c r="D9" s="11">
        <f t="shared" si="1"/>
        <v>1.01351351351351</v>
      </c>
      <c r="E9" s="20"/>
      <c r="F9" s="11">
        <f>F7/F4</f>
        <v>0.635757575757576</v>
      </c>
      <c r="G9" s="11">
        <f t="shared" ref="G9:H9" si="2">G7/G4</f>
        <v>0.797286821705426</v>
      </c>
      <c r="H9" s="21">
        <f t="shared" si="2"/>
        <v>0.933783783783784</v>
      </c>
    </row>
    <row r="10" s="2" customFormat="1" ht="33" customHeight="1" spans="1:8">
      <c r="A10" s="12" t="s">
        <v>14</v>
      </c>
      <c r="B10" s="13">
        <f>B12/B7</f>
        <v>393.564565217391</v>
      </c>
      <c r="C10" s="13">
        <f t="shared" ref="C10:D10" si="3">C12/C7</f>
        <v>301.727946428571</v>
      </c>
      <c r="D10" s="13">
        <f t="shared" si="3"/>
        <v>214.547333333333</v>
      </c>
      <c r="E10" s="22"/>
      <c r="F10" s="13">
        <f>F12/F7</f>
        <v>558.369580552907</v>
      </c>
      <c r="G10" s="13">
        <f t="shared" ref="G10:H10" si="4">G12/G7</f>
        <v>371.38060281964</v>
      </c>
      <c r="H10" s="23">
        <f t="shared" si="4"/>
        <v>281.447481910275</v>
      </c>
    </row>
    <row r="11" s="2" customFormat="1" ht="33" customHeight="1" spans="1:8">
      <c r="A11" s="12" t="s">
        <v>15</v>
      </c>
      <c r="B11" s="13">
        <f>B12/B4</f>
        <v>219.442060606061</v>
      </c>
      <c r="C11" s="13">
        <f t="shared" ref="C11:D11" si="5">C12/C4</f>
        <v>261.965348837209</v>
      </c>
      <c r="D11" s="13">
        <f t="shared" si="5"/>
        <v>217.446621621622</v>
      </c>
      <c r="E11" s="22"/>
      <c r="F11" s="13">
        <f>F12/F4</f>
        <v>354.987690909091</v>
      </c>
      <c r="G11" s="13">
        <f t="shared" ref="G11:H11" si="6">G12/G4</f>
        <v>296.096860465116</v>
      </c>
      <c r="H11" s="23">
        <f t="shared" si="6"/>
        <v>262.811094594595</v>
      </c>
    </row>
    <row r="12" s="2" customFormat="1" ht="33" customHeight="1" spans="1:8">
      <c r="A12" s="12" t="s">
        <v>16</v>
      </c>
      <c r="B12" s="13">
        <v>36207.94</v>
      </c>
      <c r="C12" s="13">
        <v>33793.53</v>
      </c>
      <c r="D12" s="13">
        <v>16091.05</v>
      </c>
      <c r="E12" s="22"/>
      <c r="F12" s="13">
        <f>'25.05.09'!F12+'25.05.10'!B12</f>
        <v>585729.69</v>
      </c>
      <c r="G12" s="13">
        <f>'25.05.09'!G12+'25.05.10'!C12</f>
        <v>381964.95</v>
      </c>
      <c r="H12" s="13">
        <f>'25.05.09'!H12+'25.05.10'!D12</f>
        <v>194480.21</v>
      </c>
    </row>
    <row r="13" s="2" customFormat="1" ht="33" customHeight="1" spans="1:8">
      <c r="A13" s="12" t="s">
        <v>17</v>
      </c>
      <c r="B13" s="13">
        <v>239.55</v>
      </c>
      <c r="C13" s="13">
        <v>83</v>
      </c>
      <c r="D13" s="13">
        <v>0</v>
      </c>
      <c r="E13" s="22"/>
      <c r="F13" s="13">
        <f>'25.05.09'!F13+'25.05.10'!B13</f>
        <v>4331.17</v>
      </c>
      <c r="G13" s="13">
        <f>'25.05.09'!G13+'25.05.10'!C13</f>
        <v>1316</v>
      </c>
      <c r="H13" s="13">
        <f>'25.05.09'!H13+'25.05.10'!D13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'25.05.09'!F14+'25.05.10'!B14</f>
        <v>71</v>
      </c>
      <c r="G14" s="13">
        <f>'25.05.09'!G14+'25.05.10'!C14</f>
        <v>0</v>
      </c>
      <c r="H14" s="13">
        <f>'25.05.09'!H14+'25.05.10'!D14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117</v>
      </c>
      <c r="E15" s="22"/>
      <c r="F15" s="13">
        <f>'25.05.09'!F15+'25.05.10'!B15</f>
        <v>0</v>
      </c>
      <c r="G15" s="13">
        <f>'25.05.09'!G15+'25.05.10'!C15</f>
        <v>60</v>
      </c>
      <c r="H15" s="13">
        <f>'25.05.09'!H15+'25.05.10'!D15</f>
        <v>879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'25.05.09'!F16+'25.05.10'!B16</f>
        <v>210</v>
      </c>
      <c r="G16" s="13">
        <f>'25.05.09'!G16+'25.05.10'!C16</f>
        <v>73</v>
      </c>
      <c r="H16" s="13">
        <f>'25.05.09'!H16+'25.05.10'!D16</f>
        <v>0</v>
      </c>
    </row>
    <row r="17" s="2" customFormat="1" ht="36" customHeight="1" spans="1:8">
      <c r="A17" s="14" t="s">
        <v>21</v>
      </c>
      <c r="B17" s="15">
        <f>SUM(B12:B16)</f>
        <v>36447.49</v>
      </c>
      <c r="C17" s="15">
        <f t="shared" ref="C17:D17" si="7">SUM(C12:C16)</f>
        <v>33876.53</v>
      </c>
      <c r="D17" s="15">
        <f t="shared" si="7"/>
        <v>16208.05</v>
      </c>
      <c r="E17" s="24"/>
      <c r="F17" s="15">
        <f>SUM(F12:F16)</f>
        <v>590341.86</v>
      </c>
      <c r="G17" s="15">
        <f t="shared" ref="G17:H17" si="8">SUM(G12:G16)</f>
        <v>383413.95</v>
      </c>
      <c r="H17" s="25">
        <f t="shared" si="8"/>
        <v>195359.21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5" workbookViewId="0">
      <selection activeCell="B9" sqref="B9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'25.05.08'!F4+'25.05.09'!B4</f>
        <v>1485</v>
      </c>
      <c r="G4" s="9">
        <f>'25.05.08'!G4+'25.05.09'!C4</f>
        <v>1161</v>
      </c>
      <c r="H4" s="9">
        <f>'25.05.08'!H4+'25.05.09'!D4</f>
        <v>666</v>
      </c>
    </row>
    <row r="5" ht="33" customHeight="1" spans="1:8">
      <c r="A5" s="8" t="s">
        <v>9</v>
      </c>
      <c r="B5" s="9">
        <v>0</v>
      </c>
      <c r="C5" s="9">
        <v>0</v>
      </c>
      <c r="D5" s="9">
        <v>1</v>
      </c>
      <c r="E5" s="17"/>
      <c r="F5" s="9">
        <f>'25.05.08'!F5+'25.05.09'!B5</f>
        <v>0</v>
      </c>
      <c r="G5" s="9">
        <f>'25.05.08'!G5+'25.05.09'!C5</f>
        <v>0</v>
      </c>
      <c r="H5" s="9">
        <f>'25.05.08'!H5+'25.05.09'!D5</f>
        <v>7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73</v>
      </c>
      <c r="E6" s="17"/>
      <c r="F6" s="9">
        <f>'25.05.08'!F6+'25.05.09'!B6</f>
        <v>1485</v>
      </c>
      <c r="G6" s="9">
        <f>'25.05.08'!G6+'25.05.09'!C6</f>
        <v>1161</v>
      </c>
      <c r="H6" s="9">
        <f>'25.05.08'!H6+'25.05.09'!D6</f>
        <v>659</v>
      </c>
    </row>
    <row r="7" ht="33" customHeight="1" spans="1:8">
      <c r="A7" s="8" t="s">
        <v>11</v>
      </c>
      <c r="B7" s="9">
        <v>91</v>
      </c>
      <c r="C7" s="9">
        <v>124.5</v>
      </c>
      <c r="D7" s="9">
        <v>75</v>
      </c>
      <c r="E7" s="17"/>
      <c r="F7" s="9">
        <f>'25.05.08'!F7+'25.05.09'!B7</f>
        <v>957</v>
      </c>
      <c r="G7" s="9">
        <f>'25.05.08'!G7+'25.05.09'!C7</f>
        <v>916.5</v>
      </c>
      <c r="H7" s="9">
        <f>'25.05.08'!H7+'25.05.09'!D7</f>
        <v>616</v>
      </c>
    </row>
    <row r="8" ht="33" customHeight="1" spans="1:8">
      <c r="A8" s="8" t="s">
        <v>12</v>
      </c>
      <c r="B8" s="9">
        <v>1</v>
      </c>
      <c r="C8" s="9">
        <v>0</v>
      </c>
      <c r="D8" s="9">
        <v>0</v>
      </c>
      <c r="E8" s="17"/>
      <c r="F8" s="9">
        <f>'25.05.08'!F8+'25.05.09'!B8</f>
        <v>3</v>
      </c>
      <c r="G8" s="9">
        <f>'25.05.08'!G8+'25.05.09'!C8</f>
        <v>0</v>
      </c>
      <c r="H8" s="9">
        <f>'25.05.08'!H8+'25.05.09'!D8</f>
        <v>0</v>
      </c>
    </row>
    <row r="9" s="1" customFormat="1" ht="33" customHeight="1" spans="1:8">
      <c r="A9" s="10" t="s">
        <v>13</v>
      </c>
      <c r="B9" s="11">
        <f>B7/B4</f>
        <v>0.551515151515152</v>
      </c>
      <c r="C9" s="11">
        <f t="shared" ref="C9:D9" si="1">C7/C4</f>
        <v>0.965116279069767</v>
      </c>
      <c r="D9" s="11">
        <f t="shared" si="1"/>
        <v>1.01351351351351</v>
      </c>
      <c r="E9" s="20"/>
      <c r="F9" s="11">
        <f>F7/F4</f>
        <v>0.644444444444444</v>
      </c>
      <c r="G9" s="11">
        <f t="shared" ref="G9:H9" si="2">G7/G4</f>
        <v>0.789405684754522</v>
      </c>
      <c r="H9" s="21">
        <f t="shared" si="2"/>
        <v>0.924924924924925</v>
      </c>
    </row>
    <row r="10" s="2" customFormat="1" ht="33" customHeight="1" spans="1:8">
      <c r="A10" s="12" t="s">
        <v>14</v>
      </c>
      <c r="B10" s="13">
        <f>B12/B7</f>
        <v>405.634285714286</v>
      </c>
      <c r="C10" s="13">
        <f t="shared" ref="C10:D10" si="3">C12/C7</f>
        <v>275.827469879518</v>
      </c>
      <c r="D10" s="13">
        <f t="shared" si="3"/>
        <v>217.086666666667</v>
      </c>
      <c r="E10" s="22"/>
      <c r="F10" s="13">
        <f>F12/F7</f>
        <v>574.212904911181</v>
      </c>
      <c r="G10" s="13">
        <f t="shared" ref="G10:H10" si="4">G12/G7</f>
        <v>379.892438625205</v>
      </c>
      <c r="H10" s="23">
        <f t="shared" si="4"/>
        <v>289.592792207792</v>
      </c>
    </row>
    <row r="11" s="2" customFormat="1" ht="33" customHeight="1" spans="1:8">
      <c r="A11" s="12" t="s">
        <v>15</v>
      </c>
      <c r="B11" s="13">
        <f>B12/B4</f>
        <v>223.713454545455</v>
      </c>
      <c r="C11" s="13">
        <f t="shared" ref="C11:D11" si="5">C12/C4</f>
        <v>266.205581395349</v>
      </c>
      <c r="D11" s="13">
        <f t="shared" si="5"/>
        <v>220.02027027027</v>
      </c>
      <c r="E11" s="22"/>
      <c r="F11" s="13">
        <f>F12/F4</f>
        <v>370.048316498317</v>
      </c>
      <c r="G11" s="13">
        <f t="shared" ref="G11:H11" si="6">G12/G4</f>
        <v>299.889250645995</v>
      </c>
      <c r="H11" s="23">
        <f t="shared" si="6"/>
        <v>267.851591591592</v>
      </c>
    </row>
    <row r="12" s="2" customFormat="1" ht="33" customHeight="1" spans="1:8">
      <c r="A12" s="12" t="s">
        <v>16</v>
      </c>
      <c r="B12" s="13">
        <v>36912.72</v>
      </c>
      <c r="C12" s="13">
        <v>34340.52</v>
      </c>
      <c r="D12" s="13">
        <v>16281.5</v>
      </c>
      <c r="E12" s="22"/>
      <c r="F12" s="13">
        <f>'25.05.08'!F12+'25.05.09'!B12</f>
        <v>549521.75</v>
      </c>
      <c r="G12" s="13">
        <f>'25.05.08'!G12+'25.05.09'!C12</f>
        <v>348171.42</v>
      </c>
      <c r="H12" s="13">
        <f>'25.05.08'!H12+'25.05.09'!D12</f>
        <v>178389.16</v>
      </c>
    </row>
    <row r="13" s="2" customFormat="1" ht="33" customHeight="1" spans="1:8">
      <c r="A13" s="12" t="s">
        <v>17</v>
      </c>
      <c r="B13" s="13">
        <v>775</v>
      </c>
      <c r="C13" s="13">
        <v>0</v>
      </c>
      <c r="D13" s="13">
        <v>0</v>
      </c>
      <c r="E13" s="22"/>
      <c r="F13" s="13">
        <f>'25.05.08'!F13+'25.05.09'!B13</f>
        <v>4091.62</v>
      </c>
      <c r="G13" s="13">
        <f>'25.05.08'!G13+'25.05.09'!C13</f>
        <v>1233</v>
      </c>
      <c r="H13" s="13">
        <f>'25.05.08'!H13+'25.05.09'!D13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'25.05.08'!F14+'25.05.09'!B14</f>
        <v>71</v>
      </c>
      <c r="G14" s="13">
        <f>'25.05.08'!G14+'25.05.09'!C14</f>
        <v>0</v>
      </c>
      <c r="H14" s="13">
        <f>'25.05.08'!H14+'25.05.09'!D14</f>
        <v>0</v>
      </c>
    </row>
    <row r="15" s="2" customFormat="1" ht="33" customHeight="1" spans="1:8">
      <c r="A15" s="12" t="s">
        <v>19</v>
      </c>
      <c r="B15" s="13">
        <v>0</v>
      </c>
      <c r="C15" s="13">
        <v>30</v>
      </c>
      <c r="D15" s="13">
        <v>108</v>
      </c>
      <c r="E15" s="22"/>
      <c r="F15" s="13">
        <f>'25.05.08'!F15+'25.05.09'!B15</f>
        <v>0</v>
      </c>
      <c r="G15" s="13">
        <f>'25.05.08'!G15+'25.05.09'!C15</f>
        <v>60</v>
      </c>
      <c r="H15" s="13">
        <f>'25.05.08'!H15+'25.05.09'!D15</f>
        <v>762</v>
      </c>
    </row>
    <row r="16" s="2" customFormat="1" ht="36" customHeight="1" spans="1:8">
      <c r="A16" s="12" t="s">
        <v>20</v>
      </c>
      <c r="B16" s="13">
        <v>10</v>
      </c>
      <c r="C16" s="13">
        <v>0</v>
      </c>
      <c r="D16" s="13">
        <v>0</v>
      </c>
      <c r="E16" s="22"/>
      <c r="F16" s="13">
        <f>'25.05.08'!F16+'25.05.09'!B16</f>
        <v>210</v>
      </c>
      <c r="G16" s="13">
        <f>'25.05.08'!G16+'25.05.09'!C16</f>
        <v>73</v>
      </c>
      <c r="H16" s="13">
        <f>'25.05.08'!H16+'25.05.09'!D16</f>
        <v>0</v>
      </c>
    </row>
    <row r="17" s="2" customFormat="1" ht="36" customHeight="1" spans="1:8">
      <c r="A17" s="14" t="s">
        <v>21</v>
      </c>
      <c r="B17" s="15">
        <f>SUM(B12:B16)</f>
        <v>37697.72</v>
      </c>
      <c r="C17" s="15">
        <f t="shared" ref="C17:D17" si="7">SUM(C12:C16)</f>
        <v>34370.52</v>
      </c>
      <c r="D17" s="15">
        <f t="shared" si="7"/>
        <v>16389.5</v>
      </c>
      <c r="E17" s="24"/>
      <c r="F17" s="15">
        <f>SUM(F12:F16)</f>
        <v>553894.37</v>
      </c>
      <c r="G17" s="15">
        <f t="shared" ref="G17:H17" si="8">SUM(G12:G16)</f>
        <v>349537.42</v>
      </c>
      <c r="H17" s="25">
        <f t="shared" si="8"/>
        <v>179151.16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D16" sqref="D16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'25.05.07'!F4+'25.05.08'!B4</f>
        <v>1320</v>
      </c>
      <c r="G4" s="9">
        <f>'25.05.07'!G4+'25.05.08'!C4</f>
        <v>1032</v>
      </c>
      <c r="H4" s="9">
        <f>'25.05.07'!H4+'25.05.08'!D4</f>
        <v>592</v>
      </c>
    </row>
    <row r="5" ht="33" customHeight="1" spans="1:8">
      <c r="A5" s="8" t="s">
        <v>9</v>
      </c>
      <c r="B5" s="9">
        <v>0</v>
      </c>
      <c r="C5" s="9">
        <v>0</v>
      </c>
      <c r="D5" s="9">
        <v>1</v>
      </c>
      <c r="E5" s="17"/>
      <c r="F5" s="9">
        <f>'25.05.07'!F5+'25.05.08'!B5</f>
        <v>0</v>
      </c>
      <c r="G5" s="9">
        <f>'25.05.07'!G5+'25.05.08'!C5</f>
        <v>0</v>
      </c>
      <c r="H5" s="9">
        <f>'25.05.07'!H5+'25.05.08'!D5</f>
        <v>6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73</v>
      </c>
      <c r="E6" s="17"/>
      <c r="F6" s="9">
        <f>'25.05.07'!F6+'25.05.08'!B6</f>
        <v>1320</v>
      </c>
      <c r="G6" s="9">
        <f>'25.05.07'!G6+'25.05.08'!C6</f>
        <v>1032</v>
      </c>
      <c r="H6" s="9">
        <f>'25.05.07'!H6+'25.05.08'!D6</f>
        <v>586</v>
      </c>
    </row>
    <row r="7" ht="33" customHeight="1" spans="1:8">
      <c r="A7" s="8" t="s">
        <v>11</v>
      </c>
      <c r="B7" s="9">
        <v>90</v>
      </c>
      <c r="C7" s="9">
        <v>94.5</v>
      </c>
      <c r="D7" s="9">
        <v>61</v>
      </c>
      <c r="E7" s="17"/>
      <c r="F7" s="9">
        <f>'25.05.07'!F7+'25.05.08'!B7</f>
        <v>866</v>
      </c>
      <c r="G7" s="9">
        <f>'25.05.07'!G7+'25.05.08'!C7</f>
        <v>792</v>
      </c>
      <c r="H7" s="9">
        <f>'25.05.07'!H7+'25.05.08'!D7</f>
        <v>541</v>
      </c>
    </row>
    <row r="8" ht="33" customHeight="1" spans="1:8">
      <c r="A8" s="8" t="s">
        <v>12</v>
      </c>
      <c r="B8" s="9">
        <v>1</v>
      </c>
      <c r="C8" s="9">
        <v>0</v>
      </c>
      <c r="D8" s="9">
        <v>0</v>
      </c>
      <c r="E8" s="17"/>
      <c r="F8" s="9">
        <f>'25.05.07'!F8+'25.05.08'!B8</f>
        <v>2</v>
      </c>
      <c r="G8" s="9">
        <f>'25.05.07'!G8+'25.05.08'!C8</f>
        <v>0</v>
      </c>
      <c r="H8" s="9">
        <f>'25.05.07'!H8+'25.05.08'!D8</f>
        <v>0</v>
      </c>
    </row>
    <row r="9" s="1" customFormat="1" ht="33" customHeight="1" spans="1:8">
      <c r="A9" s="10" t="s">
        <v>13</v>
      </c>
      <c r="B9" s="11">
        <f>B7/B4</f>
        <v>0.545454545454545</v>
      </c>
      <c r="C9" s="11">
        <f t="shared" ref="C9:D9" si="1">C7/C4</f>
        <v>0.732558139534884</v>
      </c>
      <c r="D9" s="11">
        <f t="shared" si="1"/>
        <v>0.824324324324324</v>
      </c>
      <c r="E9" s="20"/>
      <c r="F9" s="11">
        <f>F7/F4</f>
        <v>0.656060606060606</v>
      </c>
      <c r="G9" s="11">
        <f t="shared" ref="G9:H9" si="2">G7/G4</f>
        <v>0.767441860465116</v>
      </c>
      <c r="H9" s="21">
        <f t="shared" si="2"/>
        <v>0.913851351351351</v>
      </c>
    </row>
    <row r="10" s="2" customFormat="1" ht="33" customHeight="1" spans="1:8">
      <c r="A10" s="12" t="s">
        <v>14</v>
      </c>
      <c r="B10" s="13">
        <f>B12/B7</f>
        <v>390.376444444444</v>
      </c>
      <c r="C10" s="13">
        <f t="shared" ref="C10:D10" si="3">C12/C7</f>
        <v>278.888042328042</v>
      </c>
      <c r="D10" s="13">
        <f t="shared" si="3"/>
        <v>194.987704918033</v>
      </c>
      <c r="E10" s="22"/>
      <c r="F10" s="13">
        <f>F12/F7</f>
        <v>591.927286374134</v>
      </c>
      <c r="G10" s="13">
        <f t="shared" ref="G10:H10" si="4">G12/G7</f>
        <v>396.251136363636</v>
      </c>
      <c r="H10" s="23">
        <f t="shared" si="4"/>
        <v>299.644473197782</v>
      </c>
    </row>
    <row r="11" s="2" customFormat="1" ht="33" customHeight="1" spans="1:8">
      <c r="A11" s="12" t="s">
        <v>15</v>
      </c>
      <c r="B11" s="13">
        <f>B12/B4</f>
        <v>212.932606060606</v>
      </c>
      <c r="C11" s="13">
        <f t="shared" ref="C11:D11" si="5">C12/C4</f>
        <v>204.301705426357</v>
      </c>
      <c r="D11" s="13">
        <f t="shared" si="5"/>
        <v>160.733108108108</v>
      </c>
      <c r="E11" s="22"/>
      <c r="F11" s="13">
        <f>F12/F4</f>
        <v>388.340174242424</v>
      </c>
      <c r="G11" s="13">
        <f t="shared" ref="G11:H11" si="6">G12/G4</f>
        <v>304.099709302326</v>
      </c>
      <c r="H11" s="23">
        <f t="shared" si="6"/>
        <v>273.830506756757</v>
      </c>
    </row>
    <row r="12" s="2" customFormat="1" ht="33" customHeight="1" spans="1:8">
      <c r="A12" s="12" t="s">
        <v>16</v>
      </c>
      <c r="B12" s="13">
        <v>35133.88</v>
      </c>
      <c r="C12" s="13">
        <v>26354.92</v>
      </c>
      <c r="D12" s="13">
        <v>11894.25</v>
      </c>
      <c r="E12" s="22"/>
      <c r="F12" s="13">
        <f>'25.05.07'!F12+'25.05.08'!B12</f>
        <v>512609.03</v>
      </c>
      <c r="G12" s="13">
        <f>'25.05.07'!G12+'25.05.08'!C12</f>
        <v>313830.9</v>
      </c>
      <c r="H12" s="13">
        <f>'25.05.07'!H12+'25.05.08'!D12</f>
        <v>162107.66</v>
      </c>
    </row>
    <row r="13" s="2" customFormat="1" ht="33" customHeight="1" spans="1:8">
      <c r="A13" s="12" t="s">
        <v>17</v>
      </c>
      <c r="B13" s="13">
        <v>725</v>
      </c>
      <c r="C13" s="13">
        <v>25</v>
      </c>
      <c r="D13" s="13">
        <v>0</v>
      </c>
      <c r="E13" s="22"/>
      <c r="F13" s="13">
        <f>'25.05.07'!F13+'25.05.08'!B13</f>
        <v>3316.62</v>
      </c>
      <c r="G13" s="13">
        <f>'25.05.07'!G13+'25.05.08'!C13</f>
        <v>1233</v>
      </c>
      <c r="H13" s="13">
        <f>'25.05.07'!H13+'25.05.08'!D13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'25.05.07'!F14+'25.05.08'!B14</f>
        <v>71</v>
      </c>
      <c r="G14" s="13">
        <f>'25.05.07'!G14+'25.05.08'!C14</f>
        <v>0</v>
      </c>
      <c r="H14" s="13">
        <f>'25.05.07'!H14+'25.05.08'!D14</f>
        <v>0</v>
      </c>
    </row>
    <row r="15" s="2" customFormat="1" ht="33" customHeight="1" spans="1:8">
      <c r="A15" s="12" t="s">
        <v>19</v>
      </c>
      <c r="B15" s="13">
        <v>0</v>
      </c>
      <c r="C15" s="13">
        <v>30</v>
      </c>
      <c r="D15" s="13">
        <v>186</v>
      </c>
      <c r="E15" s="22"/>
      <c r="F15" s="13">
        <f>'25.05.07'!F15+'25.05.08'!B15</f>
        <v>0</v>
      </c>
      <c r="G15" s="13">
        <f>'25.05.07'!G15+'25.05.08'!C15</f>
        <v>30</v>
      </c>
      <c r="H15" s="13">
        <f>'25.05.07'!H15+'25.05.08'!D15</f>
        <v>654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'25.05.07'!F16+'25.05.08'!B16</f>
        <v>200</v>
      </c>
      <c r="G16" s="13">
        <f>'25.05.07'!G16+'25.05.08'!C16</f>
        <v>73</v>
      </c>
      <c r="H16" s="13">
        <f>'25.05.07'!H16+'25.05.08'!D16</f>
        <v>0</v>
      </c>
    </row>
    <row r="17" s="2" customFormat="1" ht="36" customHeight="1" spans="1:8">
      <c r="A17" s="14" t="s">
        <v>21</v>
      </c>
      <c r="B17" s="15">
        <f>SUM(B12:B16)</f>
        <v>35858.88</v>
      </c>
      <c r="C17" s="15">
        <f t="shared" ref="C17:D17" si="7">SUM(C12:C16)</f>
        <v>26409.92</v>
      </c>
      <c r="D17" s="15">
        <f t="shared" si="7"/>
        <v>12080.25</v>
      </c>
      <c r="E17" s="24"/>
      <c r="F17" s="15">
        <f>SUM(F12:F16)</f>
        <v>516196.65</v>
      </c>
      <c r="G17" s="15">
        <f t="shared" ref="G17:H17" si="8">SUM(G12:G16)</f>
        <v>315166.9</v>
      </c>
      <c r="H17" s="25">
        <f t="shared" si="8"/>
        <v>162761.66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3" workbookViewId="0">
      <selection activeCell="C16" sqref="C16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'25.05.06'!F4+'25.05.07'!B4</f>
        <v>1155</v>
      </c>
      <c r="G4" s="9">
        <f>'25.05.06'!G4+'25.05.07'!C4</f>
        <v>903</v>
      </c>
      <c r="H4" s="9">
        <f>'25.05.06'!H4+'25.05.07'!D4</f>
        <v>518</v>
      </c>
    </row>
    <row r="5" ht="33" customHeight="1" spans="1:8">
      <c r="A5" s="8" t="s">
        <v>9</v>
      </c>
      <c r="B5" s="9">
        <v>0</v>
      </c>
      <c r="C5" s="9">
        <v>0</v>
      </c>
      <c r="D5" s="9">
        <v>2</v>
      </c>
      <c r="E5" s="17"/>
      <c r="F5" s="9">
        <f>'25.05.06'!F5+'25.05.07'!B5</f>
        <v>0</v>
      </c>
      <c r="G5" s="9">
        <f>'25.05.06'!G5+'25.05.07'!C5</f>
        <v>0</v>
      </c>
      <c r="H5" s="9">
        <f>'25.05.06'!H5+'25.05.07'!D5</f>
        <v>5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72</v>
      </c>
      <c r="E6" s="17"/>
      <c r="F6" s="9">
        <f>'25.05.06'!F6+'25.05.07'!B6</f>
        <v>1155</v>
      </c>
      <c r="G6" s="9">
        <f>'25.05.06'!G6+'25.05.07'!C6</f>
        <v>903</v>
      </c>
      <c r="H6" s="9">
        <f>'25.05.06'!H6+'25.05.07'!D6</f>
        <v>513</v>
      </c>
    </row>
    <row r="7" ht="33" customHeight="1" spans="1:8">
      <c r="A7" s="8" t="s">
        <v>11</v>
      </c>
      <c r="B7" s="9">
        <v>95</v>
      </c>
      <c r="C7" s="9">
        <v>100</v>
      </c>
      <c r="D7" s="9">
        <v>62</v>
      </c>
      <c r="E7" s="17"/>
      <c r="F7" s="9">
        <f>'25.05.06'!F7+'25.05.07'!B7</f>
        <v>776</v>
      </c>
      <c r="G7" s="9">
        <f>'25.05.06'!G7+'25.05.07'!C7</f>
        <v>697.5</v>
      </c>
      <c r="H7" s="9">
        <f>'25.05.06'!H7+'25.05.07'!D7</f>
        <v>480</v>
      </c>
    </row>
    <row r="8" ht="33" customHeight="1" spans="1:8">
      <c r="A8" s="8" t="s">
        <v>12</v>
      </c>
      <c r="B8" s="9">
        <v>1</v>
      </c>
      <c r="C8" s="9">
        <v>0</v>
      </c>
      <c r="D8" s="9">
        <v>0</v>
      </c>
      <c r="E8" s="17"/>
      <c r="F8" s="9">
        <f>'25.05.06'!F8+'25.05.07'!B8</f>
        <v>1</v>
      </c>
      <c r="G8" s="9">
        <f>'25.05.06'!G8+'25.05.07'!C8</f>
        <v>0</v>
      </c>
      <c r="H8" s="9">
        <f>'25.05.06'!H8+'25.05.07'!D8</f>
        <v>0</v>
      </c>
    </row>
    <row r="9" s="1" customFormat="1" ht="33" customHeight="1" spans="1:8">
      <c r="A9" s="10" t="s">
        <v>13</v>
      </c>
      <c r="B9" s="11">
        <f>B7/B4</f>
        <v>0.575757575757576</v>
      </c>
      <c r="C9" s="11">
        <f t="shared" ref="C9:D9" si="1">C7/C4</f>
        <v>0.775193798449612</v>
      </c>
      <c r="D9" s="11">
        <f t="shared" si="1"/>
        <v>0.837837837837838</v>
      </c>
      <c r="E9" s="20"/>
      <c r="F9" s="11">
        <f>F7/F4</f>
        <v>0.671861471861472</v>
      </c>
      <c r="G9" s="11">
        <f t="shared" ref="G9:H9" si="2">G7/G4</f>
        <v>0.772425249169435</v>
      </c>
      <c r="H9" s="21">
        <f t="shared" si="2"/>
        <v>0.926640926640927</v>
      </c>
    </row>
    <row r="10" s="2" customFormat="1" ht="33" customHeight="1" spans="1:8">
      <c r="A10" s="12" t="s">
        <v>14</v>
      </c>
      <c r="B10" s="13">
        <f>B12/B7</f>
        <v>384.304421052632</v>
      </c>
      <c r="C10" s="13">
        <f t="shared" ref="C10:D10" si="3">C12/C7</f>
        <v>275.4393</v>
      </c>
      <c r="D10" s="13">
        <f t="shared" si="3"/>
        <v>201.99435483871</v>
      </c>
      <c r="E10" s="22"/>
      <c r="F10" s="13">
        <f>F12/F7</f>
        <v>615.303028350515</v>
      </c>
      <c r="G10" s="13">
        <f t="shared" ref="G10:H10" si="4">G12/G7</f>
        <v>412.15194265233</v>
      </c>
      <c r="H10" s="23">
        <f t="shared" si="4"/>
        <v>312.944604166667</v>
      </c>
    </row>
    <row r="11" s="2" customFormat="1" ht="33" customHeight="1" spans="1:8">
      <c r="A11" s="12" t="s">
        <v>15</v>
      </c>
      <c r="B11" s="13">
        <f>B12/B4</f>
        <v>221.266181818182</v>
      </c>
      <c r="C11" s="13">
        <f t="shared" ref="C11:D11" si="5">C12/C4</f>
        <v>213.518837209302</v>
      </c>
      <c r="D11" s="13">
        <f t="shared" si="5"/>
        <v>169.238513513514</v>
      </c>
      <c r="E11" s="22"/>
      <c r="F11" s="13">
        <f>F12/F4</f>
        <v>413.398398268398</v>
      </c>
      <c r="G11" s="13">
        <f t="shared" ref="G11:H11" si="6">G12/G4</f>
        <v>318.356566998893</v>
      </c>
      <c r="H11" s="23">
        <f t="shared" si="6"/>
        <v>289.987277992278</v>
      </c>
    </row>
    <row r="12" s="2" customFormat="1" ht="33" customHeight="1" spans="1:8">
      <c r="A12" s="12" t="s">
        <v>16</v>
      </c>
      <c r="B12" s="13">
        <v>36508.92</v>
      </c>
      <c r="C12" s="13">
        <v>27543.93</v>
      </c>
      <c r="D12" s="13">
        <v>12523.65</v>
      </c>
      <c r="E12" s="22"/>
      <c r="F12" s="13">
        <f>'25.05.06'!F12+'25.05.07'!B12</f>
        <v>477475.15</v>
      </c>
      <c r="G12" s="13">
        <f>'25.05.06'!G12+'25.05.07'!C12</f>
        <v>287475.98</v>
      </c>
      <c r="H12" s="13">
        <f>'25.05.06'!H12+'25.05.07'!D12</f>
        <v>150213.41</v>
      </c>
    </row>
    <row r="13" s="2" customFormat="1" ht="33" customHeight="1" spans="1:8">
      <c r="A13" s="12" t="s">
        <v>17</v>
      </c>
      <c r="B13" s="13">
        <v>925</v>
      </c>
      <c r="C13" s="13">
        <v>58</v>
      </c>
      <c r="D13" s="13">
        <v>0</v>
      </c>
      <c r="E13" s="22"/>
      <c r="F13" s="13">
        <f>'25.05.06'!F13+'25.05.07'!B13</f>
        <v>2591.62</v>
      </c>
      <c r="G13" s="13">
        <f>'25.05.06'!G13+'25.05.07'!C13</f>
        <v>1208</v>
      </c>
      <c r="H13" s="13">
        <f>'25.05.06'!H13+'25.05.07'!D13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'25.05.06'!F14+'25.05.07'!B14</f>
        <v>71</v>
      </c>
      <c r="G14" s="13">
        <f>'25.05.06'!G14+'25.05.07'!C14</f>
        <v>0</v>
      </c>
      <c r="H14" s="13">
        <f>'25.05.06'!H14+'25.05.07'!D14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78</v>
      </c>
      <c r="E15" s="22"/>
      <c r="F15" s="13">
        <f>'25.05.06'!F15+'25.05.07'!B15</f>
        <v>0</v>
      </c>
      <c r="G15" s="13">
        <f>'25.05.06'!G15+'25.05.07'!C15</f>
        <v>0</v>
      </c>
      <c r="H15" s="13">
        <f>'25.05.06'!H15+'25.05.07'!D15</f>
        <v>468</v>
      </c>
    </row>
    <row r="16" s="2" customFormat="1" ht="36" customHeight="1" spans="1:8">
      <c r="A16" s="12" t="s">
        <v>20</v>
      </c>
      <c r="B16" s="13">
        <v>0</v>
      </c>
      <c r="C16" s="13">
        <v>63</v>
      </c>
      <c r="D16" s="13">
        <v>0</v>
      </c>
      <c r="E16" s="22"/>
      <c r="F16" s="13">
        <f>'25.05.06'!F16+'25.05.07'!B16</f>
        <v>200</v>
      </c>
      <c r="G16" s="13">
        <f>'25.05.06'!G16+'25.05.07'!C16</f>
        <v>73</v>
      </c>
      <c r="H16" s="13">
        <f>'25.05.06'!H16+'25.05.07'!D16</f>
        <v>0</v>
      </c>
    </row>
    <row r="17" s="2" customFormat="1" ht="36" customHeight="1" spans="1:8">
      <c r="A17" s="14" t="s">
        <v>21</v>
      </c>
      <c r="B17" s="15">
        <f>SUM(B12:B16)</f>
        <v>37433.92</v>
      </c>
      <c r="C17" s="15">
        <f t="shared" ref="C17:D17" si="7">SUM(C12:C16)</f>
        <v>27664.93</v>
      </c>
      <c r="D17" s="15">
        <f t="shared" si="7"/>
        <v>12601.65</v>
      </c>
      <c r="E17" s="24"/>
      <c r="F17" s="15">
        <f>SUM(F12:F16)</f>
        <v>480337.77</v>
      </c>
      <c r="G17" s="15">
        <f t="shared" ref="G17:H17" si="8">SUM(G12:G16)</f>
        <v>288756.98</v>
      </c>
      <c r="H17" s="25">
        <f t="shared" si="8"/>
        <v>150681.41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C16" sqref="C16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'25.05.05'!F4+'25.05.06'!B4</f>
        <v>990</v>
      </c>
      <c r="G4" s="9">
        <f>'25.05.05'!G4+'25.05.06'!C4</f>
        <v>774</v>
      </c>
      <c r="H4" s="9">
        <f>'25.05.05'!H4+'25.05.06'!D4</f>
        <v>444</v>
      </c>
    </row>
    <row r="5" ht="33" customHeight="1" spans="1:8">
      <c r="A5" s="8" t="s">
        <v>9</v>
      </c>
      <c r="B5" s="9">
        <v>0</v>
      </c>
      <c r="C5" s="9">
        <v>0</v>
      </c>
      <c r="D5" s="9">
        <v>2</v>
      </c>
      <c r="E5" s="17"/>
      <c r="F5" s="9">
        <f>'25.05.05'!F5+'25.05.06'!B5</f>
        <v>0</v>
      </c>
      <c r="G5" s="9">
        <f>'25.05.05'!G5+'25.05.06'!C5</f>
        <v>0</v>
      </c>
      <c r="H5" s="9">
        <f>'25.05.05'!H5+'25.05.06'!D5</f>
        <v>3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72</v>
      </c>
      <c r="E6" s="17"/>
      <c r="F6" s="9">
        <f>'25.05.05'!F6+'25.05.06'!B6</f>
        <v>990</v>
      </c>
      <c r="G6" s="9">
        <f>'25.05.05'!G6+'25.05.06'!C6</f>
        <v>774</v>
      </c>
      <c r="H6" s="9">
        <f>'25.05.05'!H6+'25.05.06'!D6</f>
        <v>441</v>
      </c>
    </row>
    <row r="7" ht="33" customHeight="1" spans="1:8">
      <c r="A7" s="8" t="s">
        <v>11</v>
      </c>
      <c r="B7" s="9">
        <v>70</v>
      </c>
      <c r="C7" s="9">
        <v>86</v>
      </c>
      <c r="D7" s="9">
        <v>73</v>
      </c>
      <c r="E7" s="17"/>
      <c r="F7" s="9">
        <f>'25.05.05'!F7+'25.05.06'!B7</f>
        <v>681</v>
      </c>
      <c r="G7" s="9">
        <f>'25.05.05'!G7+'25.05.06'!C7</f>
        <v>597.5</v>
      </c>
      <c r="H7" s="9">
        <f>'25.05.05'!H7+'25.05.06'!D7</f>
        <v>418</v>
      </c>
    </row>
    <row r="8" ht="33" customHeight="1" spans="1:8">
      <c r="A8" s="8" t="s">
        <v>12</v>
      </c>
      <c r="B8" s="9">
        <v>0</v>
      </c>
      <c r="C8" s="9">
        <v>0</v>
      </c>
      <c r="D8" s="9">
        <v>0</v>
      </c>
      <c r="E8" s="17"/>
      <c r="F8" s="9">
        <f>'25.05.05'!F8+'25.05.06'!B8</f>
        <v>0</v>
      </c>
      <c r="G8" s="9">
        <f>'25.05.05'!G8+'25.05.06'!C8</f>
        <v>0</v>
      </c>
      <c r="H8" s="9">
        <f>'25.05.05'!H8+'25.05.06'!D8</f>
        <v>0</v>
      </c>
    </row>
    <row r="9" s="1" customFormat="1" ht="33" customHeight="1" spans="1:8">
      <c r="A9" s="10" t="s">
        <v>13</v>
      </c>
      <c r="B9" s="11">
        <f>B7/B4</f>
        <v>0.424242424242424</v>
      </c>
      <c r="C9" s="11">
        <f t="shared" ref="C9:D9" si="1">C7/C4</f>
        <v>0.666666666666667</v>
      </c>
      <c r="D9" s="11">
        <f t="shared" si="1"/>
        <v>0.986486486486487</v>
      </c>
      <c r="E9" s="20"/>
      <c r="F9" s="11">
        <f>F7/F4</f>
        <v>0.687878787878788</v>
      </c>
      <c r="G9" s="11">
        <f t="shared" ref="G9:H9" si="2">G7/G4</f>
        <v>0.771963824289406</v>
      </c>
      <c r="H9" s="21">
        <f t="shared" si="2"/>
        <v>0.941441441441441</v>
      </c>
    </row>
    <row r="10" s="2" customFormat="1" ht="33" customHeight="1" spans="1:8">
      <c r="A10" s="12" t="s">
        <v>14</v>
      </c>
      <c r="B10" s="13">
        <f>B12/B7</f>
        <v>401.784142857143</v>
      </c>
      <c r="C10" s="13">
        <f t="shared" ref="C10:D10" si="3">C12/C7</f>
        <v>293.091162790698</v>
      </c>
      <c r="D10" s="13">
        <f t="shared" si="3"/>
        <v>198.378219178082</v>
      </c>
      <c r="E10" s="22"/>
      <c r="F10" s="13">
        <f>F12/F7</f>
        <v>647.527503671072</v>
      </c>
      <c r="G10" s="13">
        <f t="shared" ref="G10:H10" si="4">G12/G7</f>
        <v>435.032719665272</v>
      </c>
      <c r="H10" s="23">
        <f t="shared" si="4"/>
        <v>329.401339712919</v>
      </c>
    </row>
    <row r="11" s="2" customFormat="1" ht="33" customHeight="1" spans="1:8">
      <c r="A11" s="12" t="s">
        <v>15</v>
      </c>
      <c r="B11" s="13">
        <f>B12/B4</f>
        <v>170.453878787879</v>
      </c>
      <c r="C11" s="13">
        <f t="shared" ref="C11:D11" si="5">C12/C4</f>
        <v>195.394108527132</v>
      </c>
      <c r="D11" s="13">
        <f t="shared" si="5"/>
        <v>195.697432432432</v>
      </c>
      <c r="E11" s="22"/>
      <c r="F11" s="13">
        <f>F12/F4</f>
        <v>445.420434343434</v>
      </c>
      <c r="G11" s="13">
        <f t="shared" ref="G11:H11" si="6">G12/G4</f>
        <v>335.829521963824</v>
      </c>
      <c r="H11" s="23">
        <f t="shared" si="6"/>
        <v>310.112072072072</v>
      </c>
    </row>
    <row r="12" s="2" customFormat="1" ht="33" customHeight="1" spans="1:8">
      <c r="A12" s="12" t="s">
        <v>16</v>
      </c>
      <c r="B12" s="13">
        <v>28124.89</v>
      </c>
      <c r="C12" s="13">
        <v>25205.84</v>
      </c>
      <c r="D12" s="13">
        <v>14481.61</v>
      </c>
      <c r="E12" s="22"/>
      <c r="F12" s="13">
        <f>'25.05.05'!F12+'25.05.06'!B12</f>
        <v>440966.23</v>
      </c>
      <c r="G12" s="13">
        <f>'25.05.05'!G12+'25.05.06'!C12</f>
        <v>259932.05</v>
      </c>
      <c r="H12" s="13">
        <f>'25.05.05'!H12+'25.05.06'!D12</f>
        <v>137689.76</v>
      </c>
    </row>
    <row r="13" s="2" customFormat="1" ht="33" customHeight="1" spans="1:8">
      <c r="A13" s="12" t="s">
        <v>17</v>
      </c>
      <c r="B13" s="13">
        <v>906.8</v>
      </c>
      <c r="C13" s="13">
        <v>25</v>
      </c>
      <c r="D13" s="13">
        <v>0</v>
      </c>
      <c r="E13" s="22"/>
      <c r="F13" s="13">
        <f>'25.05.05'!F13+'25.05.06'!B13</f>
        <v>1666.62</v>
      </c>
      <c r="G13" s="13">
        <f>'25.05.05'!G13+'25.05.06'!C13</f>
        <v>1150</v>
      </c>
      <c r="H13" s="13">
        <f>'25.05.05'!H13+'25.05.06'!D13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'25.05.05'!F14+'25.05.06'!B14</f>
        <v>71</v>
      </c>
      <c r="G14" s="13">
        <f>'25.05.05'!G14+'25.05.06'!C14</f>
        <v>0</v>
      </c>
      <c r="H14" s="13">
        <f>'25.05.05'!H14+'25.05.06'!D14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39</v>
      </c>
      <c r="E15" s="22"/>
      <c r="F15" s="13">
        <f>'25.05.05'!F15+'25.05.06'!B15</f>
        <v>0</v>
      </c>
      <c r="G15" s="13">
        <f>'25.05.05'!G15+'25.05.06'!C15</f>
        <v>0</v>
      </c>
      <c r="H15" s="13">
        <f>'25.05.05'!H15+'25.05.06'!D15</f>
        <v>390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'25.05.05'!F16+'25.05.06'!B16</f>
        <v>200</v>
      </c>
      <c r="G16" s="13">
        <f>'25.05.05'!G16+'25.05.06'!C16</f>
        <v>10</v>
      </c>
      <c r="H16" s="13">
        <f>'25.05.05'!H16+'25.05.06'!D16</f>
        <v>0</v>
      </c>
    </row>
    <row r="17" s="2" customFormat="1" ht="36" customHeight="1" spans="1:8">
      <c r="A17" s="14" t="s">
        <v>21</v>
      </c>
      <c r="B17" s="15">
        <f>SUM(B12:B16)</f>
        <v>29031.69</v>
      </c>
      <c r="C17" s="15">
        <f t="shared" ref="C17:D17" si="7">SUM(C12:C16)</f>
        <v>25230.84</v>
      </c>
      <c r="D17" s="15">
        <f t="shared" si="7"/>
        <v>14520.61</v>
      </c>
      <c r="E17" s="24"/>
      <c r="F17" s="15">
        <f>SUM(F12:F16)</f>
        <v>442903.85</v>
      </c>
      <c r="G17" s="15">
        <f t="shared" ref="G17:H17" si="8">SUM(G12:G16)</f>
        <v>261092.05</v>
      </c>
      <c r="H17" s="25">
        <f t="shared" si="8"/>
        <v>138079.76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D16" sqref="D16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'25.05.04'!F4+'25.05.05'!B4</f>
        <v>825</v>
      </c>
      <c r="G4" s="9">
        <f>'25.05.04'!G4+'25.05.05'!C4</f>
        <v>645</v>
      </c>
      <c r="H4" s="9">
        <f>'25.05.04'!H4+'25.05.05'!D4</f>
        <v>370</v>
      </c>
    </row>
    <row r="5" ht="33" customHeight="1" spans="1:8">
      <c r="A5" s="8" t="s">
        <v>9</v>
      </c>
      <c r="B5" s="9">
        <v>0</v>
      </c>
      <c r="C5" s="9">
        <v>0</v>
      </c>
      <c r="D5" s="9">
        <v>1</v>
      </c>
      <c r="E5" s="17"/>
      <c r="F5" s="9">
        <f>'25.05.04'!F5+'25.05.05'!B5</f>
        <v>0</v>
      </c>
      <c r="G5" s="9">
        <f>'25.05.04'!G5+'25.05.05'!C5</f>
        <v>0</v>
      </c>
      <c r="H5" s="9">
        <f>'25.05.04'!H5+'25.05.05'!D5</f>
        <v>1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73</v>
      </c>
      <c r="E6" s="17"/>
      <c r="F6" s="9">
        <f>'25.05.04'!F6+'25.05.05'!B6</f>
        <v>825</v>
      </c>
      <c r="G6" s="9">
        <f>'25.05.04'!G6+'25.05.05'!C6</f>
        <v>645</v>
      </c>
      <c r="H6" s="9">
        <f>'25.05.04'!H6+'25.05.05'!D6</f>
        <v>369</v>
      </c>
    </row>
    <row r="7" ht="33" customHeight="1" spans="1:8">
      <c r="A7" s="8" t="s">
        <v>11</v>
      </c>
      <c r="B7" s="9">
        <v>37</v>
      </c>
      <c r="C7" s="9">
        <v>42.5</v>
      </c>
      <c r="D7" s="9">
        <v>52</v>
      </c>
      <c r="E7" s="17"/>
      <c r="F7" s="9">
        <f>'25.05.04'!F7+'25.05.05'!B7</f>
        <v>611</v>
      </c>
      <c r="G7" s="9">
        <f>'25.05.04'!G7+'25.05.05'!C7</f>
        <v>511.5</v>
      </c>
      <c r="H7" s="9">
        <f>'25.05.04'!H7+'25.05.05'!D7</f>
        <v>345</v>
      </c>
    </row>
    <row r="8" ht="33" customHeight="1" spans="1:8">
      <c r="A8" s="8" t="s">
        <v>12</v>
      </c>
      <c r="B8" s="9">
        <v>0</v>
      </c>
      <c r="C8" s="9">
        <v>0</v>
      </c>
      <c r="D8" s="9">
        <v>0</v>
      </c>
      <c r="E8" s="17"/>
      <c r="F8" s="9">
        <f>'25.05.04'!F8+'25.05.05'!B8</f>
        <v>0</v>
      </c>
      <c r="G8" s="9">
        <f>'25.05.04'!G8+'25.05.05'!C8</f>
        <v>0</v>
      </c>
      <c r="H8" s="9">
        <f>'25.05.04'!H8+'25.05.05'!D8</f>
        <v>0</v>
      </c>
    </row>
    <row r="9" s="1" customFormat="1" ht="33" customHeight="1" spans="1:8">
      <c r="A9" s="10" t="s">
        <v>13</v>
      </c>
      <c r="B9" s="11">
        <f>B7/B4</f>
        <v>0.224242424242424</v>
      </c>
      <c r="C9" s="11">
        <f t="shared" ref="C9:D9" si="1">C7/C4</f>
        <v>0.329457364341085</v>
      </c>
      <c r="D9" s="11">
        <f t="shared" si="1"/>
        <v>0.702702702702703</v>
      </c>
      <c r="E9" s="20"/>
      <c r="F9" s="11">
        <f>F7/F4</f>
        <v>0.740606060606061</v>
      </c>
      <c r="G9" s="11">
        <f t="shared" ref="G9:H9" si="2">G7/G4</f>
        <v>0.793023255813953</v>
      </c>
      <c r="H9" s="21">
        <f t="shared" si="2"/>
        <v>0.932432432432432</v>
      </c>
    </row>
    <row r="10" s="2" customFormat="1" ht="33" customHeight="1" spans="1:8">
      <c r="A10" s="12" t="s">
        <v>14</v>
      </c>
      <c r="B10" s="13">
        <f>B12/B7</f>
        <v>390.763243243243</v>
      </c>
      <c r="C10" s="13">
        <f t="shared" ref="C10:D10" si="3">C12/C7</f>
        <v>267.661411764706</v>
      </c>
      <c r="D10" s="13">
        <f t="shared" si="3"/>
        <v>214.163076923077</v>
      </c>
      <c r="E10" s="22"/>
      <c r="F10" s="13">
        <f>F12/F7</f>
        <v>675.681407528642</v>
      </c>
      <c r="G10" s="13">
        <f t="shared" ref="G10:H10" si="4">G12/G7</f>
        <v>458.897771260997</v>
      </c>
      <c r="H10" s="23">
        <f t="shared" si="4"/>
        <v>357.125072463768</v>
      </c>
    </row>
    <row r="11" s="2" customFormat="1" ht="33" customHeight="1" spans="1:8">
      <c r="A11" s="12" t="s">
        <v>15</v>
      </c>
      <c r="B11" s="13">
        <f>B12/B4</f>
        <v>87.625696969697</v>
      </c>
      <c r="C11" s="13">
        <f t="shared" ref="C11:D11" si="5">C12/C4</f>
        <v>88.183023255814</v>
      </c>
      <c r="D11" s="13">
        <f t="shared" si="5"/>
        <v>150.492972972973</v>
      </c>
      <c r="E11" s="22"/>
      <c r="F11" s="13">
        <f>F12/F4</f>
        <v>500.413745454545</v>
      </c>
      <c r="G11" s="13">
        <f t="shared" ref="G11:H11" si="6">G12/G4</f>
        <v>363.916604651163</v>
      </c>
      <c r="H11" s="23">
        <f t="shared" si="6"/>
        <v>332.995</v>
      </c>
    </row>
    <row r="12" s="2" customFormat="1" ht="33" customHeight="1" spans="1:8">
      <c r="A12" s="12" t="s">
        <v>16</v>
      </c>
      <c r="B12" s="13">
        <v>14458.24</v>
      </c>
      <c r="C12" s="13">
        <v>11375.61</v>
      </c>
      <c r="D12" s="13">
        <v>11136.48</v>
      </c>
      <c r="E12" s="22"/>
      <c r="F12" s="13">
        <f>'25.05.04'!F12+'25.05.05'!B12</f>
        <v>412841.34</v>
      </c>
      <c r="G12" s="13">
        <f>'25.05.04'!G12+'25.05.05'!C12</f>
        <v>234726.21</v>
      </c>
      <c r="H12" s="13">
        <f>'25.05.04'!H12+'25.05.05'!D12</f>
        <v>123208.15</v>
      </c>
    </row>
    <row r="13" s="2" customFormat="1" ht="33" customHeight="1" spans="1:8">
      <c r="A13" s="12" t="s">
        <v>17</v>
      </c>
      <c r="B13" s="13">
        <v>279.91</v>
      </c>
      <c r="C13" s="13">
        <v>50</v>
      </c>
      <c r="D13" s="13">
        <v>0</v>
      </c>
      <c r="E13" s="22"/>
      <c r="F13" s="13">
        <f>'25.05.04'!F13+'25.05.05'!B13</f>
        <v>759.82</v>
      </c>
      <c r="G13" s="13">
        <f>'25.05.04'!G13+'25.05.05'!C13</f>
        <v>1125</v>
      </c>
      <c r="H13" s="13">
        <f>'25.05.04'!H13+'25.05.05'!D13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'25.05.04'!F14+'25.05.05'!B14</f>
        <v>71</v>
      </c>
      <c r="G14" s="13">
        <f>'25.05.04'!G14+'25.05.05'!C14</f>
        <v>0</v>
      </c>
      <c r="H14" s="13">
        <f>'25.05.04'!H14+'25.05.05'!D14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39</v>
      </c>
      <c r="E15" s="22"/>
      <c r="F15" s="13">
        <f>'25.05.04'!F15+'25.05.05'!B15</f>
        <v>0</v>
      </c>
      <c r="G15" s="13">
        <f>'25.05.04'!G15+'25.05.05'!C15</f>
        <v>0</v>
      </c>
      <c r="H15" s="13">
        <f>'25.05.04'!H15+'25.05.05'!D15</f>
        <v>351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'25.05.04'!F16+'25.05.05'!B16</f>
        <v>200</v>
      </c>
      <c r="G16" s="13">
        <f>'25.05.04'!G16+'25.05.05'!C16</f>
        <v>10</v>
      </c>
      <c r="H16" s="13">
        <f>'25.05.04'!H16+'25.05.05'!D16</f>
        <v>0</v>
      </c>
    </row>
    <row r="17" s="2" customFormat="1" ht="36" customHeight="1" spans="1:8">
      <c r="A17" s="14" t="s">
        <v>21</v>
      </c>
      <c r="B17" s="15">
        <f>SUM(B12:B16)</f>
        <v>14738.15</v>
      </c>
      <c r="C17" s="15">
        <f t="shared" ref="C17:D17" si="7">SUM(C12:C16)</f>
        <v>11425.61</v>
      </c>
      <c r="D17" s="15">
        <f t="shared" si="7"/>
        <v>11175.48</v>
      </c>
      <c r="E17" s="24"/>
      <c r="F17" s="15">
        <f>SUM(F12:F16)</f>
        <v>413872.16</v>
      </c>
      <c r="G17" s="15">
        <f t="shared" ref="G17:H17" si="8">SUM(G12:G16)</f>
        <v>235861.21</v>
      </c>
      <c r="H17" s="25">
        <f t="shared" si="8"/>
        <v>123559.15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D16" sqref="D16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'25.05.03'!F4+'25.05.04'!B4</f>
        <v>660</v>
      </c>
      <c r="G4" s="9">
        <f>'25.05.03'!G4+'25.05.04'!C4</f>
        <v>516</v>
      </c>
      <c r="H4" s="9">
        <f>'25.05.03'!H4+'25.05.04'!D4</f>
        <v>296</v>
      </c>
    </row>
    <row r="5" ht="33" customHeight="1" spans="1:8">
      <c r="A5" s="8" t="s">
        <v>9</v>
      </c>
      <c r="B5" s="9">
        <v>0</v>
      </c>
      <c r="C5" s="9">
        <v>0</v>
      </c>
      <c r="D5" s="9">
        <v>0</v>
      </c>
      <c r="E5" s="17"/>
      <c r="F5" s="9">
        <f>'25.05.03'!F5+'25.05.04'!B5</f>
        <v>0</v>
      </c>
      <c r="G5" s="9">
        <f>'25.05.03'!G5+'25.05.04'!C5</f>
        <v>0</v>
      </c>
      <c r="H5" s="9">
        <f>'25.05.03'!H5+'25.05.04'!D5</f>
        <v>0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74</v>
      </c>
      <c r="E6" s="17"/>
      <c r="F6" s="9">
        <f>'25.05.03'!F6+'25.05.04'!B6</f>
        <v>660</v>
      </c>
      <c r="G6" s="9">
        <f>'25.05.03'!G6+'25.05.04'!C6</f>
        <v>516</v>
      </c>
      <c r="H6" s="9">
        <f>'25.05.03'!H6+'25.05.04'!D6</f>
        <v>296</v>
      </c>
    </row>
    <row r="7" ht="33" customHeight="1" spans="1:8">
      <c r="A7" s="8" t="s">
        <v>11</v>
      </c>
      <c r="B7" s="9">
        <v>87</v>
      </c>
      <c r="C7" s="9">
        <v>95</v>
      </c>
      <c r="D7" s="9">
        <v>69</v>
      </c>
      <c r="E7" s="17"/>
      <c r="F7" s="9">
        <f>'25.05.03'!F7+'25.05.04'!B7</f>
        <v>574</v>
      </c>
      <c r="G7" s="9">
        <f>'25.05.03'!G7+'25.05.04'!C7</f>
        <v>469</v>
      </c>
      <c r="H7" s="9">
        <f>'25.05.03'!H7+'25.05.04'!D7</f>
        <v>293</v>
      </c>
    </row>
    <row r="8" ht="33" customHeight="1" spans="1:8">
      <c r="A8" s="8" t="s">
        <v>12</v>
      </c>
      <c r="B8" s="9">
        <v>0</v>
      </c>
      <c r="C8" s="9">
        <v>0</v>
      </c>
      <c r="D8" s="9">
        <v>0</v>
      </c>
      <c r="E8" s="17"/>
      <c r="F8" s="9">
        <f>'25.05.03'!F8+'25.05.04'!B8</f>
        <v>0</v>
      </c>
      <c r="G8" s="9">
        <f>'25.05.03'!G8+'25.05.04'!C8</f>
        <v>0</v>
      </c>
      <c r="H8" s="9">
        <f>'25.05.03'!H8+'25.05.04'!D8</f>
        <v>0</v>
      </c>
    </row>
    <row r="9" s="1" customFormat="1" ht="33" customHeight="1" spans="1:8">
      <c r="A9" s="10" t="s">
        <v>13</v>
      </c>
      <c r="B9" s="11">
        <f>B7/B4</f>
        <v>0.527272727272727</v>
      </c>
      <c r="C9" s="11">
        <f t="shared" ref="C9:D9" si="1">C7/C4</f>
        <v>0.736434108527132</v>
      </c>
      <c r="D9" s="11">
        <f t="shared" si="1"/>
        <v>0.932432432432432</v>
      </c>
      <c r="E9" s="20"/>
      <c r="F9" s="11">
        <f>F7/F4</f>
        <v>0.86969696969697</v>
      </c>
      <c r="G9" s="11">
        <f t="shared" ref="G9:H9" si="2">G7/G4</f>
        <v>0.90891472868217</v>
      </c>
      <c r="H9" s="21">
        <f t="shared" si="2"/>
        <v>0.989864864864865</v>
      </c>
    </row>
    <row r="10" s="2" customFormat="1" ht="33" customHeight="1" spans="1:8">
      <c r="A10" s="12" t="s">
        <v>14</v>
      </c>
      <c r="B10" s="13">
        <f>B12/B7</f>
        <v>483.782068965517</v>
      </c>
      <c r="C10" s="13">
        <f t="shared" ref="C10:D10" si="3">C12/C7</f>
        <v>351.799789473684</v>
      </c>
      <c r="D10" s="13">
        <f t="shared" si="3"/>
        <v>300.379275362319</v>
      </c>
      <c r="E10" s="22"/>
      <c r="F10" s="13">
        <f>F12/F7</f>
        <v>694.047212543554</v>
      </c>
      <c r="G10" s="13">
        <f t="shared" ref="G10:H10" si="4">G12/G7</f>
        <v>476.227292110874</v>
      </c>
      <c r="H10" s="23">
        <f t="shared" si="4"/>
        <v>382.497167235495</v>
      </c>
    </row>
    <row r="11" s="2" customFormat="1" ht="33" customHeight="1" spans="1:8">
      <c r="A11" s="12" t="s">
        <v>15</v>
      </c>
      <c r="B11" s="13">
        <f>B12/B4</f>
        <v>255.085090909091</v>
      </c>
      <c r="C11" s="13">
        <f t="shared" ref="C11:D11" si="5">C12/C4</f>
        <v>259.077364341085</v>
      </c>
      <c r="D11" s="13">
        <f t="shared" si="5"/>
        <v>280.083378378378</v>
      </c>
      <c r="E11" s="22"/>
      <c r="F11" s="13">
        <f>F12/F4</f>
        <v>603.610757575758</v>
      </c>
      <c r="G11" s="13">
        <f t="shared" ref="G11:H11" si="6">G12/G4</f>
        <v>432.85</v>
      </c>
      <c r="H11" s="23">
        <f t="shared" si="6"/>
        <v>378.620506756757</v>
      </c>
    </row>
    <row r="12" s="2" customFormat="1" ht="33" customHeight="1" spans="1:8">
      <c r="A12" s="12" t="s">
        <v>16</v>
      </c>
      <c r="B12" s="13">
        <v>42089.04</v>
      </c>
      <c r="C12" s="13">
        <v>33420.98</v>
      </c>
      <c r="D12" s="13">
        <v>20726.17</v>
      </c>
      <c r="E12" s="22"/>
      <c r="F12" s="13">
        <f>'25.05.03'!F12+'25.05.04'!B12</f>
        <v>398383.1</v>
      </c>
      <c r="G12" s="13">
        <f>'25.05.03'!G12+'25.05.04'!C12</f>
        <v>223350.6</v>
      </c>
      <c r="H12" s="13">
        <f>'25.05.03'!H12+'25.05.04'!D12</f>
        <v>112071.67</v>
      </c>
    </row>
    <row r="13" s="2" customFormat="1" ht="33" customHeight="1" spans="1:8">
      <c r="A13" s="12" t="s">
        <v>17</v>
      </c>
      <c r="B13" s="13">
        <v>200</v>
      </c>
      <c r="C13" s="13">
        <v>174</v>
      </c>
      <c r="D13" s="13">
        <v>0</v>
      </c>
      <c r="E13" s="22"/>
      <c r="F13" s="13">
        <f>'25.05.03'!F13+'25.05.04'!B13</f>
        <v>479.91</v>
      </c>
      <c r="G13" s="13">
        <f>'25.05.03'!G13+'25.05.04'!C13</f>
        <v>1075</v>
      </c>
      <c r="H13" s="13">
        <f>'25.05.03'!H13+'25.05.04'!D13</f>
        <v>0</v>
      </c>
    </row>
    <row r="14" s="2" customFormat="1" ht="33" customHeight="1" spans="1:8">
      <c r="A14" s="12" t="s">
        <v>18</v>
      </c>
      <c r="B14" s="13">
        <v>33</v>
      </c>
      <c r="C14" s="13">
        <v>0</v>
      </c>
      <c r="D14" s="13">
        <v>0</v>
      </c>
      <c r="E14" s="22"/>
      <c r="F14" s="13">
        <f>'25.05.03'!F14+'25.05.04'!B14</f>
        <v>71</v>
      </c>
      <c r="G14" s="13">
        <f>'25.05.03'!G14+'25.05.04'!C14</f>
        <v>0</v>
      </c>
      <c r="H14" s="13">
        <f>'25.05.03'!H14+'25.05.04'!D14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78</v>
      </c>
      <c r="E15" s="22"/>
      <c r="F15" s="13">
        <f>'25.05.03'!F15+'25.05.04'!B15</f>
        <v>0</v>
      </c>
      <c r="G15" s="13">
        <f>'25.05.03'!G15+'25.05.04'!C15</f>
        <v>0</v>
      </c>
      <c r="H15" s="13">
        <f>'25.05.03'!H15+'25.05.04'!D15</f>
        <v>312</v>
      </c>
    </row>
    <row r="16" s="2" customFormat="1" ht="36" customHeight="1" spans="1:8">
      <c r="A16" s="12" t="s">
        <v>20</v>
      </c>
      <c r="B16" s="13">
        <v>0</v>
      </c>
      <c r="C16" s="13">
        <v>10</v>
      </c>
      <c r="D16" s="13">
        <v>0</v>
      </c>
      <c r="E16" s="22"/>
      <c r="F16" s="13">
        <f>'25.05.03'!F16+'25.05.04'!B16</f>
        <v>200</v>
      </c>
      <c r="G16" s="13">
        <f>'25.05.03'!G16+'25.05.04'!C16</f>
        <v>10</v>
      </c>
      <c r="H16" s="13">
        <f>'25.05.03'!H16+'25.05.04'!D16</f>
        <v>0</v>
      </c>
    </row>
    <row r="17" s="2" customFormat="1" ht="36" customHeight="1" spans="1:8">
      <c r="A17" s="14" t="s">
        <v>21</v>
      </c>
      <c r="B17" s="15">
        <f>SUM(B12:B16)</f>
        <v>42322.04</v>
      </c>
      <c r="C17" s="15">
        <f t="shared" ref="C17:D17" si="7">SUM(C12:C16)</f>
        <v>33604.98</v>
      </c>
      <c r="D17" s="15">
        <f t="shared" si="7"/>
        <v>20804.17</v>
      </c>
      <c r="E17" s="24"/>
      <c r="F17" s="15">
        <f>SUM(F12:F16)</f>
        <v>399134.01</v>
      </c>
      <c r="G17" s="15">
        <f t="shared" ref="G17:H17" si="8">SUM(G12:G16)</f>
        <v>224435.6</v>
      </c>
      <c r="H17" s="25">
        <f t="shared" si="8"/>
        <v>112383.67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D16" sqref="D16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'25.05.02'!F4+'25.05.03'!B4</f>
        <v>495</v>
      </c>
      <c r="G4" s="9">
        <f>'25.05.02'!G4+'25.05.03'!C4</f>
        <v>387</v>
      </c>
      <c r="H4" s="9">
        <f>'25.05.02'!H4+'25.05.03'!D4</f>
        <v>222</v>
      </c>
    </row>
    <row r="5" ht="33" customHeight="1" spans="1:8">
      <c r="A5" s="8" t="s">
        <v>9</v>
      </c>
      <c r="B5" s="9">
        <v>0</v>
      </c>
      <c r="C5" s="9">
        <v>0</v>
      </c>
      <c r="D5" s="9">
        <v>0</v>
      </c>
      <c r="E5" s="17"/>
      <c r="F5" s="9">
        <f>'25.05.02'!F5+'25.05.03'!B5</f>
        <v>0</v>
      </c>
      <c r="G5" s="9">
        <f>'25.05.02'!G5+'25.05.03'!C5</f>
        <v>0</v>
      </c>
      <c r="H5" s="9">
        <f>'25.05.02'!H5+'25.05.03'!D5</f>
        <v>0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74</v>
      </c>
      <c r="E6" s="17"/>
      <c r="F6" s="9">
        <f>'25.05.02'!F6+'25.05.03'!B6</f>
        <v>495</v>
      </c>
      <c r="G6" s="9">
        <f>'25.05.02'!G6+'25.05.03'!C6</f>
        <v>387</v>
      </c>
      <c r="H6" s="9">
        <f>'25.05.02'!H6+'25.05.03'!D6</f>
        <v>222</v>
      </c>
    </row>
    <row r="7" ht="33" customHeight="1" spans="1:8">
      <c r="A7" s="8" t="s">
        <v>11</v>
      </c>
      <c r="B7" s="9">
        <v>155</v>
      </c>
      <c r="C7" s="9">
        <v>126</v>
      </c>
      <c r="D7" s="9">
        <v>72</v>
      </c>
      <c r="E7" s="17"/>
      <c r="F7" s="9">
        <f>'25.05.02'!F7+'25.05.03'!B7</f>
        <v>487</v>
      </c>
      <c r="G7" s="9">
        <f>'25.05.02'!G7+'25.05.03'!C7</f>
        <v>374</v>
      </c>
      <c r="H7" s="9">
        <f>'25.05.02'!H7+'25.05.03'!D7</f>
        <v>224</v>
      </c>
    </row>
    <row r="8" ht="33" customHeight="1" spans="1:8">
      <c r="A8" s="8" t="s">
        <v>12</v>
      </c>
      <c r="B8" s="9">
        <v>0</v>
      </c>
      <c r="C8" s="9">
        <v>0</v>
      </c>
      <c r="D8" s="9">
        <v>0</v>
      </c>
      <c r="E8" s="17"/>
      <c r="F8" s="9">
        <f>'25.05.02'!F8+'25.05.03'!B8</f>
        <v>0</v>
      </c>
      <c r="G8" s="9">
        <f>'25.05.02'!G8+'25.05.03'!C8</f>
        <v>0</v>
      </c>
      <c r="H8" s="9">
        <f>'25.05.02'!H8+'25.05.03'!D8</f>
        <v>0</v>
      </c>
    </row>
    <row r="9" s="1" customFormat="1" ht="33" customHeight="1" spans="1:8">
      <c r="A9" s="10" t="s">
        <v>13</v>
      </c>
      <c r="B9" s="11">
        <f>B7/B4</f>
        <v>0.939393939393939</v>
      </c>
      <c r="C9" s="11">
        <f t="shared" ref="C9:D9" si="1">C7/C4</f>
        <v>0.976744186046512</v>
      </c>
      <c r="D9" s="11">
        <f t="shared" si="1"/>
        <v>0.972972972972973</v>
      </c>
      <c r="E9" s="20"/>
      <c r="F9" s="11">
        <f>F7/F4</f>
        <v>0.983838383838384</v>
      </c>
      <c r="G9" s="11">
        <f t="shared" ref="G9:H9" si="2">G7/G4</f>
        <v>0.96640826873385</v>
      </c>
      <c r="H9" s="21">
        <f t="shared" si="2"/>
        <v>1.00900900900901</v>
      </c>
    </row>
    <row r="10" s="2" customFormat="1" ht="33" customHeight="1" spans="1:8">
      <c r="A10" s="12" t="s">
        <v>14</v>
      </c>
      <c r="B10" s="13">
        <f>B12/B7</f>
        <v>717.463225806452</v>
      </c>
      <c r="C10" s="13">
        <f t="shared" ref="C10:D10" si="3">C12/C7</f>
        <v>500.899047619048</v>
      </c>
      <c r="D10" s="13">
        <f t="shared" si="3"/>
        <v>409.985972222222</v>
      </c>
      <c r="E10" s="22"/>
      <c r="F10" s="13">
        <f>F12/F7</f>
        <v>731.609979466119</v>
      </c>
      <c r="G10" s="13">
        <f t="shared" ref="G10:H10" si="4">G12/G7</f>
        <v>507.83320855615</v>
      </c>
      <c r="H10" s="23">
        <f t="shared" si="4"/>
        <v>407.792410714286</v>
      </c>
    </row>
    <row r="11" s="2" customFormat="1" ht="33" customHeight="1" spans="1:8">
      <c r="A11" s="12" t="s">
        <v>15</v>
      </c>
      <c r="B11" s="13">
        <f>B12/B4</f>
        <v>673.980606060606</v>
      </c>
      <c r="C11" s="13">
        <f t="shared" ref="C11:D11" si="5">C12/C4</f>
        <v>489.25023255814</v>
      </c>
      <c r="D11" s="13">
        <f t="shared" si="5"/>
        <v>398.90527027027</v>
      </c>
      <c r="E11" s="22"/>
      <c r="F11" s="13">
        <f>F12/F4</f>
        <v>719.78597979798</v>
      </c>
      <c r="G11" s="13">
        <f t="shared" ref="G11:H11" si="6">G12/G4</f>
        <v>490.774211886305</v>
      </c>
      <c r="H11" s="23">
        <f t="shared" si="6"/>
        <v>411.466216216216</v>
      </c>
    </row>
    <row r="12" s="2" customFormat="1" ht="33" customHeight="1" spans="1:8">
      <c r="A12" s="12" t="s">
        <v>16</v>
      </c>
      <c r="B12" s="13">
        <v>111206.8</v>
      </c>
      <c r="C12" s="13">
        <v>63113.28</v>
      </c>
      <c r="D12" s="13">
        <v>29518.99</v>
      </c>
      <c r="E12" s="22"/>
      <c r="F12" s="13">
        <f>'25.05.02'!F12+'25.05.03'!B12</f>
        <v>356294.06</v>
      </c>
      <c r="G12" s="13">
        <f>'25.05.02'!G12+'25.05.03'!C12</f>
        <v>189929.62</v>
      </c>
      <c r="H12" s="13">
        <f>'25.05.02'!H12+'25.05.03'!D12</f>
        <v>91345.5</v>
      </c>
    </row>
    <row r="13" s="2" customFormat="1" ht="33" customHeight="1" spans="1:8">
      <c r="A13" s="12" t="s">
        <v>17</v>
      </c>
      <c r="B13" s="13">
        <v>200</v>
      </c>
      <c r="C13" s="13">
        <v>337</v>
      </c>
      <c r="D13" s="13">
        <v>0</v>
      </c>
      <c r="E13" s="22"/>
      <c r="F13" s="13">
        <f>'25.05.02'!F13+'25.05.03'!B13</f>
        <v>279.91</v>
      </c>
      <c r="G13" s="13">
        <f>'25.05.02'!G13+'25.05.03'!C13</f>
        <v>901</v>
      </c>
      <c r="H13" s="13">
        <f>'25.05.02'!H13+'25.05.03'!D13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'25.05.02'!F14+'25.05.03'!B14</f>
        <v>38</v>
      </c>
      <c r="G14" s="13">
        <f>'25.05.02'!G14+'25.05.03'!C14</f>
        <v>0</v>
      </c>
      <c r="H14" s="13">
        <f>'25.05.02'!H14+'25.05.03'!D14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39</v>
      </c>
      <c r="E15" s="22"/>
      <c r="F15" s="13">
        <f>'25.05.02'!F15+'25.05.03'!B15</f>
        <v>0</v>
      </c>
      <c r="G15" s="13">
        <f>'25.05.02'!G15+'25.05.03'!C15</f>
        <v>0</v>
      </c>
      <c r="H15" s="13">
        <f>'25.05.02'!H15+'25.05.03'!D15</f>
        <v>234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'25.05.02'!F16+'25.05.03'!B16</f>
        <v>200</v>
      </c>
      <c r="G16" s="13">
        <f>'25.05.02'!G16+'25.05.03'!C16</f>
        <v>0</v>
      </c>
      <c r="H16" s="13">
        <f>'25.05.02'!H16+'25.05.03'!D16</f>
        <v>0</v>
      </c>
    </row>
    <row r="17" s="2" customFormat="1" ht="36" customHeight="1" spans="1:8">
      <c r="A17" s="14" t="s">
        <v>21</v>
      </c>
      <c r="B17" s="15">
        <f>SUM(B12:B16)</f>
        <v>111406.8</v>
      </c>
      <c r="C17" s="15">
        <f t="shared" ref="C17:D17" si="7">SUM(C12:C16)</f>
        <v>63450.28</v>
      </c>
      <c r="D17" s="15">
        <f t="shared" si="7"/>
        <v>29557.99</v>
      </c>
      <c r="E17" s="24"/>
      <c r="F17" s="15">
        <f>SUM(F12:F16)</f>
        <v>356811.97</v>
      </c>
      <c r="G17" s="15">
        <f t="shared" ref="G17:H17" si="8">SUM(G12:G16)</f>
        <v>190830.62</v>
      </c>
      <c r="H17" s="25">
        <f t="shared" si="8"/>
        <v>91579.5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D16" sqref="D16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'25.05.01'!F4+'25.05.02'!B4</f>
        <v>330</v>
      </c>
      <c r="G4" s="9">
        <f>'25.05.01'!G4+'25.05.02'!C4</f>
        <v>258</v>
      </c>
      <c r="H4" s="9">
        <f>'25.05.01'!H4+'25.05.02'!D4</f>
        <v>148</v>
      </c>
    </row>
    <row r="5" ht="33" customHeight="1" spans="1:8">
      <c r="A5" s="8" t="s">
        <v>9</v>
      </c>
      <c r="B5" s="9">
        <v>0</v>
      </c>
      <c r="C5" s="9">
        <v>0</v>
      </c>
      <c r="D5" s="9">
        <v>0</v>
      </c>
      <c r="E5" s="17"/>
      <c r="F5" s="9">
        <f>'25.05.01'!F5+'25.05.02'!B5</f>
        <v>0</v>
      </c>
      <c r="G5" s="9">
        <f>'25.05.01'!G5+'25.05.02'!C5</f>
        <v>0</v>
      </c>
      <c r="H5" s="9">
        <f>'25.05.01'!H5+'25.05.02'!D5</f>
        <v>0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74</v>
      </c>
      <c r="E6" s="17"/>
      <c r="F6" s="9">
        <f>'25.05.01'!F6+'25.05.02'!B6</f>
        <v>330</v>
      </c>
      <c r="G6" s="9">
        <f>'25.05.01'!G6+'25.05.02'!C6</f>
        <v>258</v>
      </c>
      <c r="H6" s="9">
        <f>'25.05.01'!H6+'25.05.02'!D6</f>
        <v>148</v>
      </c>
    </row>
    <row r="7" ht="33" customHeight="1" spans="1:8">
      <c r="A7" s="8" t="s">
        <v>11</v>
      </c>
      <c r="B7" s="9">
        <v>165</v>
      </c>
      <c r="C7" s="9">
        <v>128.5</v>
      </c>
      <c r="D7" s="9">
        <v>76</v>
      </c>
      <c r="E7" s="17"/>
      <c r="F7" s="9">
        <f>'25.05.01'!F7+'25.05.02'!B7</f>
        <v>332</v>
      </c>
      <c r="G7" s="9">
        <f>'25.05.01'!G7+'25.05.02'!C7</f>
        <v>248</v>
      </c>
      <c r="H7" s="9">
        <f>'25.05.01'!H7+'25.05.02'!D7</f>
        <v>152</v>
      </c>
    </row>
    <row r="8" ht="33" customHeight="1" spans="1:8">
      <c r="A8" s="8" t="s">
        <v>12</v>
      </c>
      <c r="B8" s="9">
        <v>0</v>
      </c>
      <c r="C8" s="9">
        <v>0</v>
      </c>
      <c r="D8" s="9">
        <v>0</v>
      </c>
      <c r="E8" s="17"/>
      <c r="F8" s="9">
        <f>'25.05.01'!F8+'25.05.02'!B8</f>
        <v>0</v>
      </c>
      <c r="G8" s="9">
        <f>'25.05.01'!G8+'25.05.02'!C8</f>
        <v>0</v>
      </c>
      <c r="H8" s="9">
        <f>'25.05.01'!H8+'25.05.02'!D8</f>
        <v>0</v>
      </c>
    </row>
    <row r="9" s="1" customFormat="1" ht="33" customHeight="1" spans="1:8">
      <c r="A9" s="10" t="s">
        <v>13</v>
      </c>
      <c r="B9" s="11">
        <f>B7/B4</f>
        <v>1</v>
      </c>
      <c r="C9" s="11">
        <f t="shared" ref="C9:D9" si="1">C7/C4</f>
        <v>0.996124031007752</v>
      </c>
      <c r="D9" s="11">
        <f t="shared" si="1"/>
        <v>1.02702702702703</v>
      </c>
      <c r="E9" s="20"/>
      <c r="F9" s="11">
        <f>F7/F4</f>
        <v>1.00606060606061</v>
      </c>
      <c r="G9" s="11">
        <f t="shared" ref="G9:H9" si="2">G7/G4</f>
        <v>0.961240310077519</v>
      </c>
      <c r="H9" s="21">
        <f t="shared" si="2"/>
        <v>1.02702702702703</v>
      </c>
    </row>
    <row r="10" s="2" customFormat="1" ht="33" customHeight="1" spans="1:8">
      <c r="A10" s="12" t="s">
        <v>14</v>
      </c>
      <c r="B10" s="13">
        <f>B12/B7</f>
        <v>774.945333333333</v>
      </c>
      <c r="C10" s="13">
        <f t="shared" ref="C10:D10" si="3">C12/C7</f>
        <v>515.717042801556</v>
      </c>
      <c r="D10" s="13">
        <f t="shared" si="3"/>
        <v>416.588552631579</v>
      </c>
      <c r="E10" s="22"/>
      <c r="F10" s="13">
        <f>F12/F7</f>
        <v>738.214638554217</v>
      </c>
      <c r="G10" s="13">
        <f t="shared" ref="G10:H10" si="4">G12/G7</f>
        <v>511.356209677419</v>
      </c>
      <c r="H10" s="23">
        <f t="shared" si="4"/>
        <v>406.753355263158</v>
      </c>
    </row>
    <row r="11" s="2" customFormat="1" ht="33" customHeight="1" spans="1:8">
      <c r="A11" s="12" t="s">
        <v>15</v>
      </c>
      <c r="B11" s="13">
        <f>B12/B4</f>
        <v>774.945333333333</v>
      </c>
      <c r="C11" s="13">
        <f t="shared" ref="C11:D11" si="5">C12/C4</f>
        <v>513.718139534884</v>
      </c>
      <c r="D11" s="13">
        <f t="shared" si="5"/>
        <v>427.847702702703</v>
      </c>
      <c r="E11" s="22"/>
      <c r="F11" s="13">
        <f>F12/F4</f>
        <v>742.688666666667</v>
      </c>
      <c r="G11" s="13">
        <f t="shared" ref="G11:H11" si="6">G12/G4</f>
        <v>491.536201550388</v>
      </c>
      <c r="H11" s="23">
        <f t="shared" si="6"/>
        <v>417.746689189189</v>
      </c>
    </row>
    <row r="12" s="2" customFormat="1" ht="33" customHeight="1" spans="1:8">
      <c r="A12" s="12" t="s">
        <v>16</v>
      </c>
      <c r="B12" s="13">
        <v>127865.98</v>
      </c>
      <c r="C12" s="13">
        <v>66269.64</v>
      </c>
      <c r="D12" s="13">
        <v>31660.73</v>
      </c>
      <c r="E12" s="22"/>
      <c r="F12" s="13">
        <f>'25.05.01'!F12+'25.05.02'!B12</f>
        <v>245087.26</v>
      </c>
      <c r="G12" s="13">
        <f>'25.05.01'!G12+'25.05.02'!C12</f>
        <v>126816.34</v>
      </c>
      <c r="H12" s="13">
        <f>'25.05.01'!H12+'25.05.02'!D12</f>
        <v>61826.51</v>
      </c>
    </row>
    <row r="13" s="2" customFormat="1" ht="33" customHeight="1" spans="1:8">
      <c r="A13" s="12" t="s">
        <v>17</v>
      </c>
      <c r="B13" s="13">
        <v>0</v>
      </c>
      <c r="C13" s="13">
        <v>394</v>
      </c>
      <c r="D13" s="13">
        <v>0</v>
      </c>
      <c r="E13" s="22"/>
      <c r="F13" s="13">
        <f>'25.05.01'!F13+'25.05.02'!B13</f>
        <v>79.91</v>
      </c>
      <c r="G13" s="13">
        <f>'25.05.01'!G13+'25.05.02'!C13</f>
        <v>564</v>
      </c>
      <c r="H13" s="13">
        <f>'25.05.01'!H13+'25.05.02'!D13</f>
        <v>0</v>
      </c>
    </row>
    <row r="14" s="2" customFormat="1" ht="33" customHeight="1" spans="1:8">
      <c r="A14" s="12" t="s">
        <v>18</v>
      </c>
      <c r="B14" s="13">
        <v>18</v>
      </c>
      <c r="C14" s="13">
        <v>0</v>
      </c>
      <c r="D14" s="13">
        <v>0</v>
      </c>
      <c r="E14" s="22"/>
      <c r="F14" s="13">
        <f>'25.05.01'!F14+'25.05.02'!B14</f>
        <v>38</v>
      </c>
      <c r="G14" s="13">
        <f>'25.05.01'!G14+'25.05.02'!C14</f>
        <v>0</v>
      </c>
      <c r="H14" s="13">
        <f>'25.05.01'!H14+'25.05.02'!D14</f>
        <v>0</v>
      </c>
    </row>
    <row r="15" s="2" customFormat="1" ht="33" customHeight="1" spans="1:8">
      <c r="A15" s="12" t="s">
        <v>19</v>
      </c>
      <c r="B15" s="13">
        <v>0</v>
      </c>
      <c r="C15" s="13">
        <v>-30</v>
      </c>
      <c r="D15" s="13">
        <v>78</v>
      </c>
      <c r="E15" s="22"/>
      <c r="F15" s="13">
        <f>'25.05.01'!F15+'25.05.02'!B15</f>
        <v>0</v>
      </c>
      <c r="G15" s="13">
        <f>'25.05.01'!G15+'25.05.02'!C15</f>
        <v>0</v>
      </c>
      <c r="H15" s="13">
        <f>'25.05.01'!H15+'25.05.02'!D15</f>
        <v>195</v>
      </c>
    </row>
    <row r="16" s="2" customFormat="1" ht="36" customHeight="1" spans="1:8">
      <c r="A16" s="12" t="s">
        <v>20</v>
      </c>
      <c r="B16" s="13">
        <v>200</v>
      </c>
      <c r="C16" s="13">
        <v>0</v>
      </c>
      <c r="D16" s="13">
        <v>0</v>
      </c>
      <c r="E16" s="22"/>
      <c r="F16" s="13">
        <f>'25.05.01'!F16+'25.05.02'!B16</f>
        <v>200</v>
      </c>
      <c r="G16" s="13">
        <f>'25.05.01'!G16+'25.05.02'!C16</f>
        <v>0</v>
      </c>
      <c r="H16" s="13">
        <f>'25.05.01'!H16+'25.05.02'!D16</f>
        <v>0</v>
      </c>
    </row>
    <row r="17" s="2" customFormat="1" ht="36" customHeight="1" spans="1:8">
      <c r="A17" s="14" t="s">
        <v>21</v>
      </c>
      <c r="B17" s="15">
        <f>SUM(B12:B16)</f>
        <v>128083.98</v>
      </c>
      <c r="C17" s="15">
        <f t="shared" ref="C17:D17" si="7">SUM(C12:C16)</f>
        <v>66633.64</v>
      </c>
      <c r="D17" s="15">
        <f t="shared" si="7"/>
        <v>31738.73</v>
      </c>
      <c r="E17" s="24"/>
      <c r="F17" s="15">
        <f>SUM(F12:F16)</f>
        <v>245405.17</v>
      </c>
      <c r="G17" s="15">
        <f t="shared" ref="G17:H17" si="8">SUM(G12:G16)</f>
        <v>127380.34</v>
      </c>
      <c r="H17" s="25">
        <f t="shared" si="8"/>
        <v>62021.51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H16" sqref="H16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v>165</v>
      </c>
      <c r="G4" s="9">
        <v>129</v>
      </c>
      <c r="H4" s="19">
        <v>74</v>
      </c>
    </row>
    <row r="5" ht="33" customHeight="1" spans="1:8">
      <c r="A5" s="8" t="s">
        <v>9</v>
      </c>
      <c r="B5" s="9">
        <v>0</v>
      </c>
      <c r="C5" s="9">
        <v>0</v>
      </c>
      <c r="D5" s="9">
        <v>0</v>
      </c>
      <c r="E5" s="17"/>
      <c r="F5" s="9">
        <v>0</v>
      </c>
      <c r="G5" s="9">
        <v>0</v>
      </c>
      <c r="H5" s="19">
        <f>D5</f>
        <v>0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74</v>
      </c>
      <c r="E6" s="17"/>
      <c r="F6" s="9">
        <v>165</v>
      </c>
      <c r="G6" s="9">
        <f>C6</f>
        <v>129</v>
      </c>
      <c r="H6" s="19">
        <f>D6</f>
        <v>74</v>
      </c>
    </row>
    <row r="7" ht="33" customHeight="1" spans="1:8">
      <c r="A7" s="8" t="s">
        <v>11</v>
      </c>
      <c r="B7" s="9">
        <v>167</v>
      </c>
      <c r="C7" s="9">
        <v>119.5</v>
      </c>
      <c r="D7" s="9">
        <v>76</v>
      </c>
      <c r="E7" s="17"/>
      <c r="F7" s="9">
        <v>167</v>
      </c>
      <c r="G7" s="9">
        <f>C7</f>
        <v>119.5</v>
      </c>
      <c r="H7" s="19">
        <f>D7</f>
        <v>76</v>
      </c>
    </row>
    <row r="8" ht="33" customHeight="1" spans="1:8">
      <c r="A8" s="8" t="s">
        <v>12</v>
      </c>
      <c r="B8" s="9">
        <v>0</v>
      </c>
      <c r="C8" s="9">
        <v>0</v>
      </c>
      <c r="D8" s="9">
        <v>0</v>
      </c>
      <c r="E8" s="17"/>
      <c r="F8" s="9">
        <v>0</v>
      </c>
      <c r="G8" s="9">
        <v>0</v>
      </c>
      <c r="H8" s="19">
        <v>0</v>
      </c>
    </row>
    <row r="9" s="1" customFormat="1" ht="33" customHeight="1" spans="1:8">
      <c r="A9" s="10" t="s">
        <v>13</v>
      </c>
      <c r="B9" s="11">
        <f>B7/B4</f>
        <v>1.01212121212121</v>
      </c>
      <c r="C9" s="11">
        <f t="shared" ref="C9:D9" si="1">C7/C4</f>
        <v>0.926356589147287</v>
      </c>
      <c r="D9" s="11">
        <f t="shared" si="1"/>
        <v>1.02702702702703</v>
      </c>
      <c r="E9" s="20"/>
      <c r="F9" s="11">
        <f>F7/F4</f>
        <v>1.01212121212121</v>
      </c>
      <c r="G9" s="11">
        <f t="shared" ref="G9:H9" si="2">G7/G4</f>
        <v>0.926356589147287</v>
      </c>
      <c r="H9" s="21">
        <f t="shared" si="2"/>
        <v>1.02702702702703</v>
      </c>
    </row>
    <row r="10" s="2" customFormat="1" ht="33" customHeight="1" spans="1:8">
      <c r="A10" s="12" t="s">
        <v>14</v>
      </c>
      <c r="B10" s="13">
        <f>B12/B7</f>
        <v>701.923832335329</v>
      </c>
      <c r="C10" s="13">
        <f t="shared" ref="C10:D10" si="3">C12/C7</f>
        <v>506.666945606695</v>
      </c>
      <c r="D10" s="13">
        <f t="shared" si="3"/>
        <v>396.918157894737</v>
      </c>
      <c r="E10" s="22"/>
      <c r="F10" s="13">
        <f>F12/F7</f>
        <v>701.923832335329</v>
      </c>
      <c r="G10" s="13">
        <f t="shared" ref="G10:H10" si="4">G12/G7</f>
        <v>506.666945606695</v>
      </c>
      <c r="H10" s="23">
        <f t="shared" si="4"/>
        <v>396.918157894737</v>
      </c>
    </row>
    <row r="11" s="2" customFormat="1" ht="33" customHeight="1" spans="1:8">
      <c r="A11" s="12" t="s">
        <v>15</v>
      </c>
      <c r="B11" s="13">
        <f>B12/B4</f>
        <v>710.432</v>
      </c>
      <c r="C11" s="13">
        <f t="shared" ref="C11:D11" si="5">C12/C4</f>
        <v>469.354263565891</v>
      </c>
      <c r="D11" s="13">
        <f t="shared" si="5"/>
        <v>407.645675675676</v>
      </c>
      <c r="E11" s="22"/>
      <c r="F11" s="13">
        <f>F12/F4</f>
        <v>710.432</v>
      </c>
      <c r="G11" s="13">
        <f t="shared" ref="G11:H11" si="6">G12/G4</f>
        <v>469.354263565891</v>
      </c>
      <c r="H11" s="23">
        <f t="shared" si="6"/>
        <v>407.645675675676</v>
      </c>
    </row>
    <row r="12" s="2" customFormat="1" ht="33" customHeight="1" spans="1:8">
      <c r="A12" s="12" t="s">
        <v>16</v>
      </c>
      <c r="B12" s="13">
        <v>117221.28</v>
      </c>
      <c r="C12" s="13">
        <v>60546.7</v>
      </c>
      <c r="D12" s="13">
        <v>30165.78</v>
      </c>
      <c r="E12" s="22"/>
      <c r="F12" s="13">
        <f>B12</f>
        <v>117221.28</v>
      </c>
      <c r="G12" s="13">
        <f>C12</f>
        <v>60546.7</v>
      </c>
      <c r="H12" s="23">
        <f>D12</f>
        <v>30165.78</v>
      </c>
    </row>
    <row r="13" s="2" customFormat="1" ht="33" customHeight="1" spans="1:8">
      <c r="A13" s="12" t="s">
        <v>17</v>
      </c>
      <c r="B13" s="13">
        <v>79.91</v>
      </c>
      <c r="C13" s="13">
        <v>170</v>
      </c>
      <c r="D13" s="13">
        <v>0</v>
      </c>
      <c r="E13" s="22"/>
      <c r="F13" s="13">
        <f>B13</f>
        <v>79.91</v>
      </c>
      <c r="G13" s="13">
        <f>C13</f>
        <v>170</v>
      </c>
      <c r="H13" s="23">
        <v>0</v>
      </c>
    </row>
    <row r="14" s="2" customFormat="1" ht="33" customHeight="1" spans="1:8">
      <c r="A14" s="12" t="s">
        <v>18</v>
      </c>
      <c r="B14" s="13">
        <v>20</v>
      </c>
      <c r="C14" s="13">
        <v>0</v>
      </c>
      <c r="D14" s="13">
        <v>0</v>
      </c>
      <c r="E14" s="22"/>
      <c r="F14" s="13">
        <f>B14</f>
        <v>20</v>
      </c>
      <c r="G14" s="13">
        <f>C14</f>
        <v>0</v>
      </c>
      <c r="H14" s="23">
        <v>0</v>
      </c>
    </row>
    <row r="15" s="2" customFormat="1" ht="33" customHeight="1" spans="1:8">
      <c r="A15" s="12" t="s">
        <v>19</v>
      </c>
      <c r="B15" s="13">
        <v>0</v>
      </c>
      <c r="C15" s="13">
        <v>30</v>
      </c>
      <c r="D15" s="13">
        <v>117</v>
      </c>
      <c r="E15" s="22"/>
      <c r="F15" s="13">
        <v>0</v>
      </c>
      <c r="G15" s="13">
        <f>C15</f>
        <v>30</v>
      </c>
      <c r="H15" s="23">
        <f>D15</f>
        <v>117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v>0</v>
      </c>
      <c r="G16" s="13">
        <f>C16</f>
        <v>0</v>
      </c>
      <c r="H16" s="23">
        <v>0</v>
      </c>
    </row>
    <row r="17" s="2" customFormat="1" ht="36" customHeight="1" spans="1:8">
      <c r="A17" s="14" t="s">
        <v>21</v>
      </c>
      <c r="B17" s="15">
        <f>SUM(B12:B16)</f>
        <v>117321.19</v>
      </c>
      <c r="C17" s="15">
        <f t="shared" ref="C17:D17" si="7">SUM(C12:C16)</f>
        <v>60746.7</v>
      </c>
      <c r="D17" s="15">
        <f t="shared" si="7"/>
        <v>30282.78</v>
      </c>
      <c r="E17" s="24"/>
      <c r="F17" s="15">
        <f>SUM(F12:F16)</f>
        <v>117321.19</v>
      </c>
      <c r="G17" s="15">
        <f t="shared" ref="G17:H17" si="8">SUM(G12:G16)</f>
        <v>60746.7</v>
      </c>
      <c r="H17" s="25">
        <f t="shared" si="8"/>
        <v>30282.78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B9" sqref="B9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'25.05.26'!F4+'25.05.27'!B4</f>
        <v>4455</v>
      </c>
      <c r="G4" s="9">
        <f>'25.05.26'!G4+'25.05.27'!C4</f>
        <v>3483</v>
      </c>
      <c r="H4" s="9">
        <f>'25.05.26'!H4+'25.05.27'!D4</f>
        <v>1998</v>
      </c>
    </row>
    <row r="5" ht="33" customHeight="1" spans="1:8">
      <c r="A5" s="8" t="s">
        <v>9</v>
      </c>
      <c r="B5" s="9">
        <v>0</v>
      </c>
      <c r="C5" s="9">
        <v>0</v>
      </c>
      <c r="D5" s="9">
        <v>1</v>
      </c>
      <c r="E5" s="17"/>
      <c r="F5" s="9">
        <f>'25.05.26'!F5+'25.05.27'!B5</f>
        <v>0</v>
      </c>
      <c r="G5" s="9">
        <f>'25.05.26'!G5+'25.05.27'!C5</f>
        <v>8</v>
      </c>
      <c r="H5" s="9">
        <f>'25.05.26'!H5+'25.05.27'!D5</f>
        <v>25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73</v>
      </c>
      <c r="E6" s="17"/>
      <c r="F6" s="9">
        <f>'25.05.26'!F6+'25.05.27'!B6</f>
        <v>4455</v>
      </c>
      <c r="G6" s="9">
        <f>'25.05.26'!G6+'25.05.27'!C6</f>
        <v>3475</v>
      </c>
      <c r="H6" s="9">
        <f>'25.05.26'!H6+'25.05.27'!D6</f>
        <v>1973</v>
      </c>
    </row>
    <row r="7" ht="33" customHeight="1" spans="1:8">
      <c r="A7" s="8" t="s">
        <v>11</v>
      </c>
      <c r="B7" s="9">
        <v>116</v>
      </c>
      <c r="C7" s="9">
        <v>87</v>
      </c>
      <c r="D7" s="9">
        <v>58</v>
      </c>
      <c r="E7" s="17"/>
      <c r="F7" s="9">
        <f>'25.05.26'!F7+'25.05.27'!B7</f>
        <v>3101</v>
      </c>
      <c r="G7" s="9">
        <f>'25.05.26'!G7+'25.05.27'!C7</f>
        <v>2841</v>
      </c>
      <c r="H7" s="9">
        <f>'25.05.26'!H7+'25.05.27'!D7</f>
        <v>1832</v>
      </c>
    </row>
    <row r="8" ht="33" customHeight="1" spans="1:8">
      <c r="A8" s="8" t="s">
        <v>12</v>
      </c>
      <c r="B8" s="9">
        <v>1</v>
      </c>
      <c r="C8" s="9">
        <v>0</v>
      </c>
      <c r="D8" s="9">
        <v>0</v>
      </c>
      <c r="E8" s="17"/>
      <c r="F8" s="9">
        <f>'25.05.26'!F8+'25.05.27'!B8</f>
        <v>22</v>
      </c>
      <c r="G8" s="9">
        <f>'25.05.26'!G8+'25.05.27'!C8</f>
        <v>0</v>
      </c>
      <c r="H8" s="9">
        <f>'25.05.26'!H8+'25.05.27'!D8</f>
        <v>0</v>
      </c>
    </row>
    <row r="9" s="1" customFormat="1" ht="33" customHeight="1" spans="1:8">
      <c r="A9" s="10" t="s">
        <v>13</v>
      </c>
      <c r="B9" s="11">
        <f>B7/B4</f>
        <v>0.703030303030303</v>
      </c>
      <c r="C9" s="11">
        <f t="shared" ref="C9:D9" si="1">C7/C4</f>
        <v>0.674418604651163</v>
      </c>
      <c r="D9" s="11">
        <f t="shared" si="1"/>
        <v>0.783783783783784</v>
      </c>
      <c r="E9" s="20"/>
      <c r="F9" s="11">
        <f>F7/F4</f>
        <v>0.696071829405163</v>
      </c>
      <c r="G9" s="11">
        <f t="shared" ref="G9:H9" si="2">G7/G4</f>
        <v>0.815676141257537</v>
      </c>
      <c r="H9" s="21">
        <f t="shared" si="2"/>
        <v>0.916916916916917</v>
      </c>
    </row>
    <row r="10" s="2" customFormat="1" ht="33" customHeight="1" spans="1:8">
      <c r="A10" s="12" t="s">
        <v>14</v>
      </c>
      <c r="B10" s="13">
        <f>B12/B7</f>
        <v>383.154396551724</v>
      </c>
      <c r="C10" s="13">
        <f t="shared" ref="C10:D10" si="3">C12/C7</f>
        <v>280.334482758621</v>
      </c>
      <c r="D10" s="13">
        <f t="shared" si="3"/>
        <v>204.753103448276</v>
      </c>
      <c r="E10" s="22"/>
      <c r="F10" s="13">
        <f>F12/F7</f>
        <v>447.259912931312</v>
      </c>
      <c r="G10" s="13">
        <f t="shared" ref="G10:H10" si="4">G12/G7</f>
        <v>324.156297078493</v>
      </c>
      <c r="H10" s="23">
        <f t="shared" si="4"/>
        <v>232.481026200873</v>
      </c>
    </row>
    <row r="11" s="2" customFormat="1" ht="33" customHeight="1" spans="1:8">
      <c r="A11" s="12" t="s">
        <v>15</v>
      </c>
      <c r="B11" s="13">
        <f>B12/B4</f>
        <v>269.369151515152</v>
      </c>
      <c r="C11" s="13">
        <f t="shared" ref="C11:D11" si="5">C12/C4</f>
        <v>189.062790697674</v>
      </c>
      <c r="D11" s="13">
        <f t="shared" si="5"/>
        <v>160.482162162162</v>
      </c>
      <c r="E11" s="22"/>
      <c r="F11" s="13">
        <f>F12/F4</f>
        <v>311.325025813692</v>
      </c>
      <c r="G11" s="13">
        <f t="shared" ref="G11:H11" si="6">G12/G4</f>
        <v>264.406557565317</v>
      </c>
      <c r="H11" s="23">
        <f t="shared" si="6"/>
        <v>213.165785785786</v>
      </c>
    </row>
    <row r="12" s="2" customFormat="1" ht="33" customHeight="1" spans="1:8">
      <c r="A12" s="12" t="s">
        <v>16</v>
      </c>
      <c r="B12" s="13">
        <v>44445.91</v>
      </c>
      <c r="C12" s="13">
        <v>24389.1</v>
      </c>
      <c r="D12" s="13">
        <v>11875.68</v>
      </c>
      <c r="E12" s="22"/>
      <c r="F12" s="13">
        <f>'25.05.26'!F12+'25.05.27'!B12</f>
        <v>1386952.99</v>
      </c>
      <c r="G12" s="13">
        <f>'25.05.26'!G12+'25.05.27'!C12</f>
        <v>920928.04</v>
      </c>
      <c r="H12" s="13">
        <f>'25.05.26'!H12+'25.05.27'!D12</f>
        <v>425905.24</v>
      </c>
    </row>
    <row r="13" s="2" customFormat="1" ht="33" customHeight="1" spans="1:8">
      <c r="A13" s="12" t="s">
        <v>17</v>
      </c>
      <c r="B13" s="13">
        <v>500</v>
      </c>
      <c r="C13" s="13">
        <v>249</v>
      </c>
      <c r="D13" s="13">
        <v>0</v>
      </c>
      <c r="E13" s="22"/>
      <c r="F13" s="13">
        <f>'25.05.26'!F13+'25.05.27'!B13</f>
        <v>15012.44</v>
      </c>
      <c r="G13" s="13">
        <f>'25.05.26'!G13+'25.05.27'!C13</f>
        <v>3351</v>
      </c>
      <c r="H13" s="13">
        <f>'25.05.26'!H13+'25.05.27'!D13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'25.05.26'!F14+'25.05.27'!B14</f>
        <v>199</v>
      </c>
      <c r="G14" s="13">
        <f>'25.05.26'!G14+'25.05.27'!C14</f>
        <v>0</v>
      </c>
      <c r="H14" s="13">
        <f>'25.05.26'!H14+'25.05.27'!D14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108</v>
      </c>
      <c r="E15" s="22"/>
      <c r="F15" s="13">
        <f>'25.05.26'!F15+'25.05.27'!B15</f>
        <v>7500</v>
      </c>
      <c r="G15" s="13">
        <f>'25.05.26'!G15+'25.05.27'!C15</f>
        <v>1100</v>
      </c>
      <c r="H15" s="13">
        <f>'25.05.26'!H15+'25.05.27'!D15</f>
        <v>2715.4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'25.05.26'!F16+'25.05.27'!B16</f>
        <v>210</v>
      </c>
      <c r="G16" s="13">
        <f>'25.05.26'!G16+'25.05.27'!C16</f>
        <v>213</v>
      </c>
      <c r="H16" s="13">
        <f>'25.05.26'!H16+'25.05.27'!D16</f>
        <v>28</v>
      </c>
    </row>
    <row r="17" s="2" customFormat="1" ht="36" customHeight="1" spans="1:8">
      <c r="A17" s="14" t="s">
        <v>21</v>
      </c>
      <c r="B17" s="15">
        <f>SUM(B12:B16)</f>
        <v>44945.91</v>
      </c>
      <c r="C17" s="15">
        <f t="shared" ref="C17:D17" si="7">SUM(C12:C16)</f>
        <v>24638.1</v>
      </c>
      <c r="D17" s="15">
        <f t="shared" si="7"/>
        <v>11983.68</v>
      </c>
      <c r="E17" s="24"/>
      <c r="F17" s="15">
        <f>SUM(F12:F16)</f>
        <v>1409874.43</v>
      </c>
      <c r="G17" s="15">
        <f t="shared" ref="G17:H17" si="8">SUM(G12:G16)</f>
        <v>925592.04</v>
      </c>
      <c r="H17" s="25">
        <f t="shared" si="8"/>
        <v>428648.64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C17" sqref="C17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'25.05.25'!F4+'25.05.26'!B4</f>
        <v>4290</v>
      </c>
      <c r="G4" s="9">
        <f>'25.05.25'!G4+'25.05.26'!C4</f>
        <v>3354</v>
      </c>
      <c r="H4" s="9">
        <f>'25.05.25'!H4+'25.05.26'!D4</f>
        <v>1924</v>
      </c>
    </row>
    <row r="5" ht="33" customHeight="1" spans="1:8">
      <c r="A5" s="8" t="s">
        <v>9</v>
      </c>
      <c r="B5" s="9">
        <v>0</v>
      </c>
      <c r="C5" s="9">
        <v>0</v>
      </c>
      <c r="D5" s="9">
        <v>1</v>
      </c>
      <c r="E5" s="17"/>
      <c r="F5" s="9">
        <f>'25.05.25'!F5+'25.05.26'!B5</f>
        <v>0</v>
      </c>
      <c r="G5" s="9">
        <f>'25.05.25'!G5+'25.05.26'!C5</f>
        <v>8</v>
      </c>
      <c r="H5" s="9">
        <f>'25.05.25'!H5+'25.05.26'!D5</f>
        <v>24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73</v>
      </c>
      <c r="E6" s="17"/>
      <c r="F6" s="9">
        <f>'25.05.25'!F6+'25.05.26'!B6</f>
        <v>4290</v>
      </c>
      <c r="G6" s="9">
        <f>'25.05.25'!G6+'25.05.26'!C6</f>
        <v>3346</v>
      </c>
      <c r="H6" s="9">
        <f>'25.05.25'!H6+'25.05.26'!D6</f>
        <v>1900</v>
      </c>
    </row>
    <row r="7" ht="33" customHeight="1" spans="1:8">
      <c r="A7" s="8" t="s">
        <v>11</v>
      </c>
      <c r="B7" s="9">
        <v>157</v>
      </c>
      <c r="C7" s="9">
        <v>99</v>
      </c>
      <c r="D7" s="9">
        <v>61</v>
      </c>
      <c r="E7" s="17"/>
      <c r="F7" s="9">
        <f>'25.05.25'!F7+'25.05.26'!B7</f>
        <v>2985</v>
      </c>
      <c r="G7" s="9">
        <f>'25.05.25'!G7+'25.05.26'!C7</f>
        <v>2754</v>
      </c>
      <c r="H7" s="9">
        <f>'25.05.25'!H7+'25.05.26'!D7</f>
        <v>1774</v>
      </c>
    </row>
    <row r="8" ht="33" customHeight="1" spans="1:8">
      <c r="A8" s="8" t="s">
        <v>12</v>
      </c>
      <c r="B8" s="9">
        <v>1</v>
      </c>
      <c r="C8" s="9">
        <v>0</v>
      </c>
      <c r="D8" s="9">
        <v>0</v>
      </c>
      <c r="E8" s="17"/>
      <c r="F8" s="9">
        <f>'25.05.25'!F8+'25.05.26'!B8</f>
        <v>21</v>
      </c>
      <c r="G8" s="9">
        <f>'25.05.25'!G8+'25.05.26'!C8</f>
        <v>0</v>
      </c>
      <c r="H8" s="9">
        <f>'25.05.25'!H8+'25.05.26'!D8</f>
        <v>0</v>
      </c>
    </row>
    <row r="9" s="1" customFormat="1" ht="33" customHeight="1" spans="1:8">
      <c r="A9" s="10" t="s">
        <v>13</v>
      </c>
      <c r="B9" s="11">
        <f>B7/B4</f>
        <v>0.951515151515152</v>
      </c>
      <c r="C9" s="11">
        <f t="shared" ref="C9:D9" si="1">C7/C4</f>
        <v>0.767441860465116</v>
      </c>
      <c r="D9" s="11">
        <f t="shared" si="1"/>
        <v>0.824324324324324</v>
      </c>
      <c r="E9" s="20"/>
      <c r="F9" s="11">
        <f>F7/F4</f>
        <v>0.695804195804196</v>
      </c>
      <c r="G9" s="11">
        <f t="shared" ref="G9:H9" si="2">G7/G4</f>
        <v>0.821109123434705</v>
      </c>
      <c r="H9" s="21">
        <f t="shared" si="2"/>
        <v>0.922037422037422</v>
      </c>
    </row>
    <row r="10" s="2" customFormat="1" ht="33" customHeight="1" spans="1:8">
      <c r="A10" s="12" t="s">
        <v>14</v>
      </c>
      <c r="B10" s="13">
        <f>B12/B7</f>
        <v>411.201146496815</v>
      </c>
      <c r="C10" s="13">
        <f t="shared" ref="C10:D10" si="3">C12/C7</f>
        <v>276.571818181818</v>
      </c>
      <c r="D10" s="13">
        <f t="shared" si="3"/>
        <v>188.625901639344</v>
      </c>
      <c r="E10" s="22"/>
      <c r="F10" s="13">
        <f>F12/F7</f>
        <v>449.751115577889</v>
      </c>
      <c r="G10" s="13">
        <f t="shared" ref="G10:H10" si="4">G12/G7</f>
        <v>325.540646332607</v>
      </c>
      <c r="H10" s="23">
        <f t="shared" si="4"/>
        <v>233.387576099211</v>
      </c>
    </row>
    <row r="11" s="2" customFormat="1" ht="33" customHeight="1" spans="1:8">
      <c r="A11" s="12" t="s">
        <v>15</v>
      </c>
      <c r="B11" s="13">
        <f>B12/B4</f>
        <v>391.264121212121</v>
      </c>
      <c r="C11" s="13">
        <f t="shared" ref="C11:D11" si="5">C12/C4</f>
        <v>212.252790697674</v>
      </c>
      <c r="D11" s="13">
        <f t="shared" si="5"/>
        <v>155.488918918919</v>
      </c>
      <c r="E11" s="22"/>
      <c r="F11" s="13">
        <f>F12/F4</f>
        <v>312.938713286713</v>
      </c>
      <c r="G11" s="13">
        <f t="shared" ref="G11:H11" si="6">G12/G4</f>
        <v>267.304394752534</v>
      </c>
      <c r="H11" s="23">
        <f t="shared" si="6"/>
        <v>215.192079002079</v>
      </c>
    </row>
    <row r="12" s="2" customFormat="1" ht="33" customHeight="1" spans="1:8">
      <c r="A12" s="12" t="s">
        <v>16</v>
      </c>
      <c r="B12" s="13">
        <v>64558.58</v>
      </c>
      <c r="C12" s="13">
        <v>27380.61</v>
      </c>
      <c r="D12" s="13">
        <v>11506.18</v>
      </c>
      <c r="E12" s="22"/>
      <c r="F12" s="13">
        <f>'25.05.25'!F12+'25.05.26'!B12</f>
        <v>1342507.08</v>
      </c>
      <c r="G12" s="13">
        <f>'25.05.25'!G12+'25.05.26'!C12</f>
        <v>896538.94</v>
      </c>
      <c r="H12" s="13">
        <f>'25.05.25'!H12+'25.05.26'!D12</f>
        <v>414029.56</v>
      </c>
    </row>
    <row r="13" s="2" customFormat="1" ht="33" customHeight="1" spans="1:8">
      <c r="A13" s="12" t="s">
        <v>17</v>
      </c>
      <c r="B13" s="13">
        <v>575</v>
      </c>
      <c r="C13" s="13">
        <v>266</v>
      </c>
      <c r="D13" s="13">
        <v>0</v>
      </c>
      <c r="E13" s="22"/>
      <c r="F13" s="13">
        <f>'25.05.25'!F13+'25.05.26'!B13</f>
        <v>14512.44</v>
      </c>
      <c r="G13" s="13">
        <f>'25.05.25'!G13+'25.05.26'!C13</f>
        <v>3102</v>
      </c>
      <c r="H13" s="13">
        <f>'25.05.25'!H13+'25.05.26'!D13</f>
        <v>0</v>
      </c>
    </row>
    <row r="14" s="2" customFormat="1" ht="33" customHeight="1" spans="1:8">
      <c r="A14" s="12" t="s">
        <v>18</v>
      </c>
      <c r="B14" s="13">
        <v>18</v>
      </c>
      <c r="C14" s="13">
        <v>0</v>
      </c>
      <c r="D14" s="13">
        <v>0</v>
      </c>
      <c r="E14" s="22"/>
      <c r="F14" s="13">
        <f>'25.05.25'!F14+'25.05.26'!B14</f>
        <v>199</v>
      </c>
      <c r="G14" s="13">
        <f>'25.05.25'!G14+'25.05.26'!C14</f>
        <v>0</v>
      </c>
      <c r="H14" s="13">
        <f>'25.05.25'!H14+'25.05.26'!D14</f>
        <v>0</v>
      </c>
    </row>
    <row r="15" s="2" customFormat="1" ht="33" customHeight="1" spans="1:8">
      <c r="A15" s="12" t="s">
        <v>19</v>
      </c>
      <c r="B15" s="13">
        <v>0</v>
      </c>
      <c r="C15" s="13">
        <v>800</v>
      </c>
      <c r="D15" s="13">
        <v>83.4</v>
      </c>
      <c r="E15" s="22"/>
      <c r="F15" s="13">
        <f>'25.05.25'!F15+'25.05.26'!B15</f>
        <v>7500</v>
      </c>
      <c r="G15" s="13">
        <f>'25.05.25'!G15+'25.05.26'!C15</f>
        <v>1100</v>
      </c>
      <c r="H15" s="13">
        <f>'25.05.25'!H15+'25.05.26'!D15</f>
        <v>2607.4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'25.05.25'!F16+'25.05.26'!B16</f>
        <v>210</v>
      </c>
      <c r="G16" s="13">
        <f>'25.05.25'!G16+'25.05.26'!C16</f>
        <v>213</v>
      </c>
      <c r="H16" s="13">
        <f>'25.05.25'!H16+'25.05.26'!D16</f>
        <v>28</v>
      </c>
    </row>
    <row r="17" s="2" customFormat="1" ht="36" customHeight="1" spans="1:8">
      <c r="A17" s="14" t="s">
        <v>21</v>
      </c>
      <c r="B17" s="15">
        <f>SUM(B12:B16)</f>
        <v>65151.58</v>
      </c>
      <c r="C17" s="15">
        <f t="shared" ref="C17:D17" si="7">SUM(C12:C16)</f>
        <v>28446.61</v>
      </c>
      <c r="D17" s="15">
        <f t="shared" si="7"/>
        <v>11589.58</v>
      </c>
      <c r="E17" s="24"/>
      <c r="F17" s="15">
        <f>SUM(F12:F16)</f>
        <v>1364928.52</v>
      </c>
      <c r="G17" s="15">
        <f t="shared" ref="G17:H17" si="8">SUM(G12:G16)</f>
        <v>900953.94</v>
      </c>
      <c r="H17" s="25">
        <f t="shared" si="8"/>
        <v>416664.96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C17" sqref="C17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'25.05.24'!F4+'25.05.25'!B4</f>
        <v>4125</v>
      </c>
      <c r="G4" s="9">
        <f>'25.05.24'!G4+'25.05.25'!C4</f>
        <v>3225</v>
      </c>
      <c r="H4" s="9">
        <f>'25.05.24'!H4+'25.05.25'!D4</f>
        <v>1850</v>
      </c>
    </row>
    <row r="5" ht="33" customHeight="1" spans="1:8">
      <c r="A5" s="8" t="s">
        <v>9</v>
      </c>
      <c r="B5" s="9">
        <v>0</v>
      </c>
      <c r="C5" s="9">
        <v>0</v>
      </c>
      <c r="D5" s="9">
        <v>1</v>
      </c>
      <c r="E5" s="17"/>
      <c r="F5" s="9">
        <f>'25.05.24'!F5+'25.05.25'!B5</f>
        <v>0</v>
      </c>
      <c r="G5" s="9">
        <f>'25.05.24'!G5+'25.05.25'!C5</f>
        <v>8</v>
      </c>
      <c r="H5" s="9">
        <f>'25.05.24'!H5+'25.05.25'!D5</f>
        <v>23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73</v>
      </c>
      <c r="E6" s="17"/>
      <c r="F6" s="9">
        <f>'25.05.24'!F6+'25.05.25'!B6</f>
        <v>4125</v>
      </c>
      <c r="G6" s="9">
        <f>'25.05.24'!G6+'25.05.25'!C6</f>
        <v>3217</v>
      </c>
      <c r="H6" s="9">
        <f>'25.05.24'!H6+'25.05.25'!D6</f>
        <v>1827</v>
      </c>
    </row>
    <row r="7" ht="33" customHeight="1" spans="1:8">
      <c r="A7" s="8" t="s">
        <v>11</v>
      </c>
      <c r="B7" s="9">
        <v>90</v>
      </c>
      <c r="C7" s="9">
        <v>72.5</v>
      </c>
      <c r="D7" s="9">
        <v>49</v>
      </c>
      <c r="E7" s="17"/>
      <c r="F7" s="9">
        <f>'25.05.24'!F7+'25.05.25'!B7</f>
        <v>2828</v>
      </c>
      <c r="G7" s="9">
        <f>'25.05.24'!G7+'25.05.25'!C7</f>
        <v>2655</v>
      </c>
      <c r="H7" s="9">
        <f>'25.05.24'!H7+'25.05.25'!D7</f>
        <v>1713</v>
      </c>
    </row>
    <row r="8" ht="33" customHeight="1" spans="1:8">
      <c r="A8" s="8" t="s">
        <v>12</v>
      </c>
      <c r="B8" s="9">
        <v>0</v>
      </c>
      <c r="C8" s="9">
        <v>0</v>
      </c>
      <c r="D8" s="9">
        <v>0</v>
      </c>
      <c r="E8" s="17"/>
      <c r="F8" s="9">
        <f>'25.05.24'!F8+'25.05.25'!B8</f>
        <v>20</v>
      </c>
      <c r="G8" s="9">
        <f>'25.05.24'!G8+'25.05.25'!C8</f>
        <v>0</v>
      </c>
      <c r="H8" s="9">
        <f>'25.05.24'!H8+'25.05.25'!D8</f>
        <v>0</v>
      </c>
    </row>
    <row r="9" s="1" customFormat="1" ht="33" customHeight="1" spans="1:8">
      <c r="A9" s="10" t="s">
        <v>13</v>
      </c>
      <c r="B9" s="11">
        <f>B7/B4</f>
        <v>0.545454545454545</v>
      </c>
      <c r="C9" s="11">
        <f t="shared" ref="C9:D9" si="1">C7/C4</f>
        <v>0.562015503875969</v>
      </c>
      <c r="D9" s="11">
        <f t="shared" si="1"/>
        <v>0.662162162162162</v>
      </c>
      <c r="E9" s="20"/>
      <c r="F9" s="11">
        <f>F7/F4</f>
        <v>0.685575757575758</v>
      </c>
      <c r="G9" s="11">
        <f t="shared" ref="G9:H9" si="2">G7/G4</f>
        <v>0.823255813953488</v>
      </c>
      <c r="H9" s="21">
        <f t="shared" si="2"/>
        <v>0.925945945945946</v>
      </c>
    </row>
    <row r="10" s="2" customFormat="1" ht="33" customHeight="1" spans="1:8">
      <c r="A10" s="12" t="s">
        <v>14</v>
      </c>
      <c r="B10" s="13">
        <f>B12/B7</f>
        <v>395.111333333333</v>
      </c>
      <c r="C10" s="13">
        <f t="shared" ref="C10:D10" si="3">C12/C7</f>
        <v>282.116965517241</v>
      </c>
      <c r="D10" s="13">
        <f t="shared" si="3"/>
        <v>167.225918367347</v>
      </c>
      <c r="E10" s="22"/>
      <c r="F10" s="13">
        <f>F12/F7</f>
        <v>451.891265912305</v>
      </c>
      <c r="G10" s="13">
        <f t="shared" ref="G10:H10" si="4">G12/G7</f>
        <v>327.366602636535</v>
      </c>
      <c r="H10" s="23">
        <f t="shared" si="4"/>
        <v>234.981541155867</v>
      </c>
    </row>
    <row r="11" s="2" customFormat="1" ht="33" customHeight="1" spans="1:8">
      <c r="A11" s="12" t="s">
        <v>15</v>
      </c>
      <c r="B11" s="13">
        <f>B12/B4</f>
        <v>215.515272727273</v>
      </c>
      <c r="C11" s="13">
        <f t="shared" ref="C11:D11" si="5">C12/C4</f>
        <v>158.554108527132</v>
      </c>
      <c r="D11" s="13">
        <f t="shared" si="5"/>
        <v>110.730675675676</v>
      </c>
      <c r="E11" s="22"/>
      <c r="F11" s="13">
        <f>F12/F4</f>
        <v>309.805696969697</v>
      </c>
      <c r="G11" s="13">
        <f t="shared" ref="G11:H11" si="6">G12/G4</f>
        <v>269.506458914729</v>
      </c>
      <c r="H11" s="23">
        <f t="shared" si="6"/>
        <v>217.580205405405</v>
      </c>
    </row>
    <row r="12" s="2" customFormat="1" ht="33" customHeight="1" spans="1:8">
      <c r="A12" s="12" t="s">
        <v>16</v>
      </c>
      <c r="B12" s="13">
        <v>35560.02</v>
      </c>
      <c r="C12" s="13">
        <v>20453.48</v>
      </c>
      <c r="D12" s="13">
        <v>8194.07</v>
      </c>
      <c r="E12" s="22"/>
      <c r="F12" s="13">
        <f>'25.05.24'!F12+'25.05.25'!B12</f>
        <v>1277948.5</v>
      </c>
      <c r="G12" s="13">
        <f>'25.05.24'!G12+'25.05.25'!C12</f>
        <v>869158.33</v>
      </c>
      <c r="H12" s="13">
        <f>'25.05.24'!H12+'25.05.25'!D12</f>
        <v>402523.38</v>
      </c>
    </row>
    <row r="13" s="2" customFormat="1" ht="33" customHeight="1" spans="1:8">
      <c r="A13" s="12" t="s">
        <v>17</v>
      </c>
      <c r="B13" s="13">
        <v>250</v>
      </c>
      <c r="C13" s="13">
        <v>25</v>
      </c>
      <c r="D13" s="13">
        <v>0</v>
      </c>
      <c r="E13" s="22"/>
      <c r="F13" s="13">
        <f>'25.05.24'!F13+'25.05.25'!B13</f>
        <v>13937.44</v>
      </c>
      <c r="G13" s="13">
        <f>'25.05.24'!G13+'25.05.25'!C13</f>
        <v>2836</v>
      </c>
      <c r="H13" s="13">
        <f>'25.05.24'!H13+'25.05.25'!D13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'25.05.24'!F14+'25.05.25'!B14</f>
        <v>181</v>
      </c>
      <c r="G14" s="13">
        <f>'25.05.24'!G14+'25.05.25'!C14</f>
        <v>0</v>
      </c>
      <c r="H14" s="13">
        <f>'25.05.24'!H14+'25.05.25'!D14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78</v>
      </c>
      <c r="E15" s="22"/>
      <c r="F15" s="13">
        <f>'25.05.24'!F15+'25.05.25'!B15</f>
        <v>7500</v>
      </c>
      <c r="G15" s="13">
        <f>'25.05.24'!G15+'25.05.25'!C15</f>
        <v>300</v>
      </c>
      <c r="H15" s="13">
        <f>'25.05.24'!H15+'25.05.25'!D15</f>
        <v>2524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28</v>
      </c>
      <c r="E16" s="22"/>
      <c r="F16" s="13">
        <f>'25.05.24'!F16+'25.05.25'!B16</f>
        <v>210</v>
      </c>
      <c r="G16" s="13">
        <f>'25.05.24'!G16+'25.05.25'!C16</f>
        <v>213</v>
      </c>
      <c r="H16" s="13">
        <f>'25.05.24'!H16+'25.05.25'!D16</f>
        <v>28</v>
      </c>
    </row>
    <row r="17" s="2" customFormat="1" ht="36" customHeight="1" spans="1:8">
      <c r="A17" s="14" t="s">
        <v>21</v>
      </c>
      <c r="B17" s="15">
        <f>SUM(B12:B16)</f>
        <v>35810.02</v>
      </c>
      <c r="C17" s="15">
        <f t="shared" ref="C17:D17" si="7">SUM(C12:C16)</f>
        <v>20478.48</v>
      </c>
      <c r="D17" s="15">
        <f t="shared" si="7"/>
        <v>8300.07</v>
      </c>
      <c r="E17" s="24"/>
      <c r="F17" s="15">
        <f>SUM(F12:F16)</f>
        <v>1299776.94</v>
      </c>
      <c r="G17" s="15">
        <f t="shared" ref="G17:H17" si="8">SUM(G12:G16)</f>
        <v>872507.33</v>
      </c>
      <c r="H17" s="25">
        <f t="shared" si="8"/>
        <v>405075.38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C16" sqref="C16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'25.05.23'!F4+'25.05.24'!B4</f>
        <v>3960</v>
      </c>
      <c r="G4" s="9">
        <f>'25.05.23'!G4+'25.05.24'!C4</f>
        <v>3096</v>
      </c>
      <c r="H4" s="9">
        <f>'25.05.23'!H4+'25.05.24'!D4</f>
        <v>1776</v>
      </c>
    </row>
    <row r="5" ht="33" customHeight="1" spans="1:8">
      <c r="A5" s="8" t="s">
        <v>9</v>
      </c>
      <c r="B5" s="9">
        <v>0</v>
      </c>
      <c r="C5" s="9">
        <v>0</v>
      </c>
      <c r="D5" s="9">
        <v>0</v>
      </c>
      <c r="E5" s="17"/>
      <c r="F5" s="9">
        <f>'25.05.23'!F5+'25.05.24'!B5</f>
        <v>0</v>
      </c>
      <c r="G5" s="9">
        <f>'25.05.23'!G5+'25.05.24'!C5</f>
        <v>8</v>
      </c>
      <c r="H5" s="9">
        <f>'25.05.23'!H5+'25.05.24'!D5</f>
        <v>22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74</v>
      </c>
      <c r="E6" s="17"/>
      <c r="F6" s="9">
        <f>'25.05.23'!F6+'25.05.24'!B6</f>
        <v>3960</v>
      </c>
      <c r="G6" s="9">
        <f>'25.05.23'!G6+'25.05.24'!C6</f>
        <v>3088</v>
      </c>
      <c r="H6" s="9">
        <f>'25.05.23'!H6+'25.05.24'!D6</f>
        <v>1754</v>
      </c>
    </row>
    <row r="7" ht="33" customHeight="1" spans="1:8">
      <c r="A7" s="8" t="s">
        <v>11</v>
      </c>
      <c r="B7" s="9">
        <v>131</v>
      </c>
      <c r="C7" s="9">
        <v>115</v>
      </c>
      <c r="D7" s="9">
        <v>80</v>
      </c>
      <c r="E7" s="17"/>
      <c r="F7" s="9">
        <f>'25.05.23'!F7+'25.05.24'!B7</f>
        <v>2738</v>
      </c>
      <c r="G7" s="9">
        <f>'25.05.23'!G7+'25.05.24'!C7</f>
        <v>2582.5</v>
      </c>
      <c r="H7" s="9">
        <f>'25.05.23'!H7+'25.05.24'!D7</f>
        <v>1664</v>
      </c>
    </row>
    <row r="8" ht="33" customHeight="1" spans="1:8">
      <c r="A8" s="8" t="s">
        <v>12</v>
      </c>
      <c r="B8" s="9">
        <v>1</v>
      </c>
      <c r="C8" s="9">
        <v>0</v>
      </c>
      <c r="D8" s="9">
        <v>0</v>
      </c>
      <c r="E8" s="17"/>
      <c r="F8" s="9">
        <f>'25.05.23'!F8+'25.05.24'!B8</f>
        <v>20</v>
      </c>
      <c r="G8" s="9">
        <f>'25.05.23'!G8+'25.05.24'!C8</f>
        <v>0</v>
      </c>
      <c r="H8" s="9">
        <f>'25.05.23'!H8+'25.05.24'!D8</f>
        <v>0</v>
      </c>
    </row>
    <row r="9" s="1" customFormat="1" ht="33" customHeight="1" spans="1:8">
      <c r="A9" s="10" t="s">
        <v>13</v>
      </c>
      <c r="B9" s="11">
        <f>B7/B4</f>
        <v>0.793939393939394</v>
      </c>
      <c r="C9" s="11">
        <f t="shared" ref="C9:D9" si="1">C7/C4</f>
        <v>0.891472868217054</v>
      </c>
      <c r="D9" s="11">
        <f t="shared" si="1"/>
        <v>1.08108108108108</v>
      </c>
      <c r="E9" s="20"/>
      <c r="F9" s="11">
        <f>F7/F4</f>
        <v>0.691414141414141</v>
      </c>
      <c r="G9" s="11">
        <f t="shared" ref="G9:H9" si="2">G7/G4</f>
        <v>0.834140826873385</v>
      </c>
      <c r="H9" s="21">
        <f t="shared" si="2"/>
        <v>0.936936936936937</v>
      </c>
    </row>
    <row r="10" s="2" customFormat="1" ht="33" customHeight="1" spans="1:8">
      <c r="A10" s="12" t="s">
        <v>14</v>
      </c>
      <c r="B10" s="13">
        <f>B12/B7</f>
        <v>391.228625954198</v>
      </c>
      <c r="C10" s="13">
        <f t="shared" ref="C10:D10" si="3">C12/C7</f>
        <v>318.716434782609</v>
      </c>
      <c r="D10" s="13">
        <f t="shared" si="3"/>
        <v>232.207875</v>
      </c>
      <c r="E10" s="22"/>
      <c r="F10" s="13">
        <f>F12/F7</f>
        <v>453.757662527392</v>
      </c>
      <c r="G10" s="13">
        <f t="shared" ref="G10:H10" si="4">G12/G7</f>
        <v>328.636921587609</v>
      </c>
      <c r="H10" s="23">
        <f t="shared" si="4"/>
        <v>236.976748798077</v>
      </c>
    </row>
    <row r="11" s="2" customFormat="1" ht="33" customHeight="1" spans="1:8">
      <c r="A11" s="12" t="s">
        <v>15</v>
      </c>
      <c r="B11" s="13">
        <f>B12/B4</f>
        <v>310.611818181818</v>
      </c>
      <c r="C11" s="13">
        <f t="shared" ref="C11:D11" si="5">C12/C4</f>
        <v>284.127054263566</v>
      </c>
      <c r="D11" s="13">
        <f t="shared" si="5"/>
        <v>251.035540540541</v>
      </c>
      <c r="E11" s="22"/>
      <c r="F11" s="13">
        <f>F12/F4</f>
        <v>313.734464646465</v>
      </c>
      <c r="G11" s="13">
        <f t="shared" ref="G11:H11" si="6">G12/G4</f>
        <v>274.129473514212</v>
      </c>
      <c r="H11" s="23">
        <f t="shared" si="6"/>
        <v>222.032269144144</v>
      </c>
    </row>
    <row r="12" s="2" customFormat="1" ht="33" customHeight="1" spans="1:8">
      <c r="A12" s="12" t="s">
        <v>16</v>
      </c>
      <c r="B12" s="13">
        <v>51250.95</v>
      </c>
      <c r="C12" s="13">
        <v>36652.39</v>
      </c>
      <c r="D12" s="13">
        <v>18576.63</v>
      </c>
      <c r="E12" s="22"/>
      <c r="F12" s="13">
        <f>'25.05.23'!F12+'25.05.24'!B12</f>
        <v>1242388.48</v>
      </c>
      <c r="G12" s="13">
        <f>'25.05.23'!G12+'25.05.24'!C12</f>
        <v>848704.85</v>
      </c>
      <c r="H12" s="13">
        <f>'25.05.23'!H12+'25.05.24'!D12</f>
        <v>394329.31</v>
      </c>
    </row>
    <row r="13" s="2" customFormat="1" ht="33" customHeight="1" spans="1:8">
      <c r="A13" s="12" t="s">
        <v>17</v>
      </c>
      <c r="B13" s="13">
        <v>0</v>
      </c>
      <c r="C13" s="13">
        <v>0</v>
      </c>
      <c r="D13" s="13">
        <v>0</v>
      </c>
      <c r="E13" s="22"/>
      <c r="F13" s="13">
        <f>'25.05.23'!F13+'25.05.24'!B13</f>
        <v>13687.44</v>
      </c>
      <c r="G13" s="13">
        <f>'25.05.23'!G13+'25.05.24'!C13</f>
        <v>2811</v>
      </c>
      <c r="H13" s="13">
        <f>'25.05.23'!H13+'25.05.24'!D13</f>
        <v>0</v>
      </c>
    </row>
    <row r="14" s="2" customFormat="1" ht="33" customHeight="1" spans="1:8">
      <c r="A14" s="12" t="s">
        <v>18</v>
      </c>
      <c r="B14" s="13">
        <v>28</v>
      </c>
      <c r="C14" s="13">
        <v>0</v>
      </c>
      <c r="D14" s="13">
        <v>0</v>
      </c>
      <c r="E14" s="22"/>
      <c r="F14" s="13">
        <f>'25.05.23'!F14+'25.05.24'!B14</f>
        <v>181</v>
      </c>
      <c r="G14" s="13">
        <f>'25.05.23'!G14+'25.05.24'!C14</f>
        <v>0</v>
      </c>
      <c r="H14" s="13">
        <f>'25.05.23'!H14+'25.05.24'!D14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117</v>
      </c>
      <c r="E15" s="22"/>
      <c r="F15" s="13">
        <f>'25.05.23'!F15+'25.05.24'!B15</f>
        <v>7500</v>
      </c>
      <c r="G15" s="13">
        <f>'25.05.23'!G15+'25.05.24'!C15</f>
        <v>300</v>
      </c>
      <c r="H15" s="13">
        <f>'25.05.23'!H15+'25.05.24'!D15</f>
        <v>2446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'25.05.23'!F16+'25.05.24'!B16</f>
        <v>210</v>
      </c>
      <c r="G16" s="13">
        <f>'25.05.23'!G16+'25.05.24'!C16</f>
        <v>213</v>
      </c>
      <c r="H16" s="13">
        <f>'25.05.23'!H16+'25.05.24'!D16</f>
        <v>0</v>
      </c>
    </row>
    <row r="17" s="2" customFormat="1" ht="36" customHeight="1" spans="1:8">
      <c r="A17" s="14" t="s">
        <v>21</v>
      </c>
      <c r="B17" s="15">
        <f>SUM(B12:B16)</f>
        <v>51278.95</v>
      </c>
      <c r="C17" s="15">
        <f t="shared" ref="C17:D17" si="7">SUM(C12:C16)</f>
        <v>36652.39</v>
      </c>
      <c r="D17" s="15">
        <f t="shared" si="7"/>
        <v>18693.63</v>
      </c>
      <c r="E17" s="24"/>
      <c r="F17" s="15">
        <f>SUM(F12:F16)</f>
        <v>1263966.92</v>
      </c>
      <c r="G17" s="15">
        <f t="shared" ref="G17:H17" si="8">SUM(G12:G16)</f>
        <v>852028.85</v>
      </c>
      <c r="H17" s="25">
        <f t="shared" si="8"/>
        <v>396775.31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C16" sqref="C16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'25.05.22'!F4+'25.05.23'!B4</f>
        <v>3795</v>
      </c>
      <c r="G4" s="9">
        <f>'25.05.22'!G4+'25.05.23'!C4</f>
        <v>2967</v>
      </c>
      <c r="H4" s="9">
        <f>'25.05.22'!H4+'25.05.23'!D4</f>
        <v>1702</v>
      </c>
    </row>
    <row r="5" ht="33" customHeight="1" spans="1:8">
      <c r="A5" s="8" t="s">
        <v>9</v>
      </c>
      <c r="B5" s="9">
        <v>0</v>
      </c>
      <c r="C5" s="9">
        <v>0</v>
      </c>
      <c r="D5" s="9">
        <v>0</v>
      </c>
      <c r="E5" s="17"/>
      <c r="F5" s="9">
        <f>'25.05.22'!F5+'25.05.23'!B5</f>
        <v>0</v>
      </c>
      <c r="G5" s="9">
        <f>'25.05.22'!G5+'25.05.23'!C5</f>
        <v>8</v>
      </c>
      <c r="H5" s="9">
        <f>'25.05.22'!H5+'25.05.23'!D5</f>
        <v>22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129</v>
      </c>
      <c r="D6" s="9">
        <f t="shared" si="0"/>
        <v>74</v>
      </c>
      <c r="E6" s="17"/>
      <c r="F6" s="9">
        <f>'25.05.22'!F6+'25.05.23'!B6</f>
        <v>3795</v>
      </c>
      <c r="G6" s="9">
        <f>'25.05.22'!G6+'25.05.23'!C6</f>
        <v>2959</v>
      </c>
      <c r="H6" s="9">
        <f>'25.05.22'!H6+'25.05.23'!D6</f>
        <v>1680</v>
      </c>
    </row>
    <row r="7" ht="33" customHeight="1" spans="1:8">
      <c r="A7" s="8" t="s">
        <v>11</v>
      </c>
      <c r="B7" s="9">
        <v>137</v>
      </c>
      <c r="C7" s="9">
        <v>118</v>
      </c>
      <c r="D7" s="9">
        <v>73</v>
      </c>
      <c r="E7" s="17"/>
      <c r="F7" s="9">
        <f>'25.05.22'!F7+'25.05.23'!B7</f>
        <v>2607</v>
      </c>
      <c r="G7" s="9">
        <f>'25.05.22'!G7+'25.05.23'!C7</f>
        <v>2467.5</v>
      </c>
      <c r="H7" s="9">
        <f>'25.05.22'!H7+'25.05.23'!D7</f>
        <v>1584</v>
      </c>
    </row>
    <row r="8" ht="33" customHeight="1" spans="1:8">
      <c r="A8" s="8" t="s">
        <v>12</v>
      </c>
      <c r="B8" s="9">
        <v>3</v>
      </c>
      <c r="C8" s="9">
        <v>0</v>
      </c>
      <c r="D8" s="9">
        <v>0</v>
      </c>
      <c r="E8" s="17"/>
      <c r="F8" s="9">
        <f>'25.05.22'!F8+'25.05.23'!B8</f>
        <v>19</v>
      </c>
      <c r="G8" s="9">
        <f>'25.05.22'!G8+'25.05.23'!C8</f>
        <v>0</v>
      </c>
      <c r="H8" s="9">
        <f>'25.05.22'!H8+'25.05.23'!D8</f>
        <v>0</v>
      </c>
    </row>
    <row r="9" s="1" customFormat="1" ht="33" customHeight="1" spans="1:8">
      <c r="A9" s="10" t="s">
        <v>13</v>
      </c>
      <c r="B9" s="11">
        <f>B7/B4</f>
        <v>0.83030303030303</v>
      </c>
      <c r="C9" s="11">
        <f t="shared" ref="C9:D9" si="1">C7/C4</f>
        <v>0.914728682170543</v>
      </c>
      <c r="D9" s="11">
        <f t="shared" si="1"/>
        <v>0.986486486486487</v>
      </c>
      <c r="E9" s="20"/>
      <c r="F9" s="11">
        <f>F7/F4</f>
        <v>0.68695652173913</v>
      </c>
      <c r="G9" s="11">
        <f t="shared" ref="G9:H9" si="2">G7/G4</f>
        <v>0.83164812942366</v>
      </c>
      <c r="H9" s="21">
        <f t="shared" si="2"/>
        <v>0.930669800235018</v>
      </c>
    </row>
    <row r="10" s="2" customFormat="1" ht="33" customHeight="1" spans="1:8">
      <c r="A10" s="12" t="s">
        <v>14</v>
      </c>
      <c r="B10" s="13">
        <f>B12/B7</f>
        <v>389.214452554745</v>
      </c>
      <c r="C10" s="13">
        <f t="shared" ref="C10:D10" si="3">C12/C7</f>
        <v>312.377118644068</v>
      </c>
      <c r="D10" s="13">
        <f t="shared" si="3"/>
        <v>204.245479452055</v>
      </c>
      <c r="E10" s="22"/>
      <c r="F10" s="13">
        <f>F12/F7</f>
        <v>456.89970464135</v>
      </c>
      <c r="G10" s="13">
        <f t="shared" ref="G10:H10" si="4">G12/G7</f>
        <v>329.099274569402</v>
      </c>
      <c r="H10" s="23">
        <f t="shared" si="4"/>
        <v>237.217601010101</v>
      </c>
    </row>
    <row r="11" s="2" customFormat="1" ht="33" customHeight="1" spans="1:8">
      <c r="A11" s="12" t="s">
        <v>15</v>
      </c>
      <c r="B11" s="13">
        <f>B12/B4</f>
        <v>323.165939393939</v>
      </c>
      <c r="C11" s="13">
        <f t="shared" ref="C11:D11" si="5">C12/C4</f>
        <v>285.740310077519</v>
      </c>
      <c r="D11" s="13">
        <f t="shared" si="5"/>
        <v>201.485405405405</v>
      </c>
      <c r="E11" s="22"/>
      <c r="F11" s="13">
        <f>F12/F4</f>
        <v>313.870231884058</v>
      </c>
      <c r="G11" s="13">
        <f t="shared" ref="G11:H11" si="6">G12/G4</f>
        <v>273.694796090327</v>
      </c>
      <c r="H11" s="23">
        <f t="shared" si="6"/>
        <v>220.771257344301</v>
      </c>
    </row>
    <row r="12" s="2" customFormat="1" ht="33" customHeight="1" spans="1:8">
      <c r="A12" s="12" t="s">
        <v>16</v>
      </c>
      <c r="B12" s="13">
        <v>53322.38</v>
      </c>
      <c r="C12" s="13">
        <v>36860.5</v>
      </c>
      <c r="D12" s="13">
        <v>14909.92</v>
      </c>
      <c r="E12" s="22"/>
      <c r="F12" s="13">
        <f>'25.05.22'!F12+'25.05.23'!B12</f>
        <v>1191137.53</v>
      </c>
      <c r="G12" s="13">
        <f>'25.05.22'!G12+'25.05.23'!C12</f>
        <v>812052.46</v>
      </c>
      <c r="H12" s="13">
        <f>'25.05.22'!H12+'25.05.23'!D12</f>
        <v>375752.68</v>
      </c>
    </row>
    <row r="13" s="2" customFormat="1" ht="33" customHeight="1" spans="1:8">
      <c r="A13" s="12" t="s">
        <v>17</v>
      </c>
      <c r="B13" s="13">
        <v>600</v>
      </c>
      <c r="C13" s="13">
        <v>116</v>
      </c>
      <c r="D13" s="13">
        <v>0</v>
      </c>
      <c r="E13" s="22"/>
      <c r="F13" s="13">
        <f>'25.05.22'!F13+'25.05.23'!B13</f>
        <v>13687.44</v>
      </c>
      <c r="G13" s="13">
        <f>'25.05.22'!G13+'25.05.23'!C13</f>
        <v>2811</v>
      </c>
      <c r="H13" s="13">
        <f>'25.05.22'!H13+'25.05.23'!D13</f>
        <v>0</v>
      </c>
    </row>
    <row r="14" s="2" customFormat="1" ht="33" customHeight="1" spans="1:8">
      <c r="A14" s="12" t="s">
        <v>18</v>
      </c>
      <c r="B14" s="13">
        <v>56</v>
      </c>
      <c r="C14" s="13">
        <v>0</v>
      </c>
      <c r="D14" s="13">
        <v>0</v>
      </c>
      <c r="E14" s="22"/>
      <c r="F14" s="13">
        <f>'25.05.22'!F14+'25.05.23'!B14</f>
        <v>153</v>
      </c>
      <c r="G14" s="13">
        <f>'25.05.22'!G14+'25.05.23'!C14</f>
        <v>0</v>
      </c>
      <c r="H14" s="13">
        <f>'25.05.22'!H14+'25.05.23'!D14</f>
        <v>0</v>
      </c>
    </row>
    <row r="15" s="2" customFormat="1" ht="33" customHeight="1" spans="1:8">
      <c r="A15" s="12" t="s">
        <v>19</v>
      </c>
      <c r="B15" s="13">
        <v>0</v>
      </c>
      <c r="C15" s="13">
        <v>0</v>
      </c>
      <c r="D15" s="13">
        <v>39</v>
      </c>
      <c r="E15" s="22"/>
      <c r="F15" s="13">
        <f>'25.05.22'!F15+'25.05.23'!B15</f>
        <v>7500</v>
      </c>
      <c r="G15" s="13">
        <f>'25.05.22'!G15+'25.05.23'!C15</f>
        <v>300</v>
      </c>
      <c r="H15" s="13">
        <f>'25.05.22'!H15+'25.05.23'!D15</f>
        <v>2329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'25.05.22'!F16+'25.05.23'!B16</f>
        <v>210</v>
      </c>
      <c r="G16" s="13">
        <f>'25.05.22'!G16+'25.05.23'!C16</f>
        <v>213</v>
      </c>
      <c r="H16" s="13">
        <f>'25.05.22'!H16+'25.05.23'!D16</f>
        <v>0</v>
      </c>
    </row>
    <row r="17" s="2" customFormat="1" ht="36" customHeight="1" spans="1:8">
      <c r="A17" s="14" t="s">
        <v>21</v>
      </c>
      <c r="B17" s="15">
        <f>SUM(B12:B16)</f>
        <v>53978.38</v>
      </c>
      <c r="C17" s="15">
        <f t="shared" ref="C17:D17" si="7">SUM(C12:C16)</f>
        <v>36976.5</v>
      </c>
      <c r="D17" s="15">
        <f t="shared" si="7"/>
        <v>14948.92</v>
      </c>
      <c r="E17" s="24"/>
      <c r="F17" s="15">
        <f>SUM(F12:F16)</f>
        <v>1212687.97</v>
      </c>
      <c r="G17" s="15">
        <f t="shared" ref="G17:H17" si="8">SUM(G12:G16)</f>
        <v>815376.46</v>
      </c>
      <c r="H17" s="25">
        <f t="shared" si="8"/>
        <v>378081.68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C14" sqref="C14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'25.05.21'!F4+'25.05.22'!B4</f>
        <v>3630</v>
      </c>
      <c r="G4" s="9">
        <f>'25.05.21'!G4+'25.05.22'!C4</f>
        <v>2838</v>
      </c>
      <c r="H4" s="9">
        <f>'25.05.21'!H4+'25.05.22'!D4</f>
        <v>1628</v>
      </c>
    </row>
    <row r="5" ht="33" customHeight="1" spans="1:8">
      <c r="A5" s="8" t="s">
        <v>9</v>
      </c>
      <c r="B5" s="9">
        <v>0</v>
      </c>
      <c r="C5" s="9">
        <v>1</v>
      </c>
      <c r="D5" s="9">
        <v>1</v>
      </c>
      <c r="E5" s="17"/>
      <c r="F5" s="9">
        <f>'25.05.21'!F5+'25.05.22'!B5</f>
        <v>0</v>
      </c>
      <c r="G5" s="9">
        <f>'25.05.21'!G5+'25.05.22'!C5</f>
        <v>8</v>
      </c>
      <c r="H5" s="9">
        <f>'25.05.21'!H5+'25.05.22'!D5</f>
        <v>22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128</v>
      </c>
      <c r="D6" s="9">
        <f t="shared" si="0"/>
        <v>73</v>
      </c>
      <c r="E6" s="17"/>
      <c r="F6" s="9">
        <f>'25.05.21'!F6+'25.05.22'!B6</f>
        <v>3630</v>
      </c>
      <c r="G6" s="9">
        <f>'25.05.21'!G6+'25.05.22'!C6</f>
        <v>2830</v>
      </c>
      <c r="H6" s="9">
        <f>'25.05.21'!H6+'25.05.22'!D6</f>
        <v>1606</v>
      </c>
    </row>
    <row r="7" ht="33" customHeight="1" spans="1:8">
      <c r="A7" s="8" t="s">
        <v>11</v>
      </c>
      <c r="B7" s="9">
        <v>126</v>
      </c>
      <c r="C7" s="9">
        <v>118</v>
      </c>
      <c r="D7" s="9">
        <v>81</v>
      </c>
      <c r="E7" s="17"/>
      <c r="F7" s="9">
        <f>'25.05.21'!F7+'25.05.22'!B7</f>
        <v>2470</v>
      </c>
      <c r="G7" s="9">
        <f>'25.05.21'!G7+'25.05.22'!C7</f>
        <v>2349.5</v>
      </c>
      <c r="H7" s="9">
        <f>'25.05.21'!H7+'25.05.22'!D7</f>
        <v>1511</v>
      </c>
    </row>
    <row r="8" ht="33" customHeight="1" spans="1:8">
      <c r="A8" s="8" t="s">
        <v>12</v>
      </c>
      <c r="B8" s="9">
        <v>2</v>
      </c>
      <c r="C8" s="9">
        <v>0</v>
      </c>
      <c r="D8" s="9">
        <v>0</v>
      </c>
      <c r="E8" s="17"/>
      <c r="F8" s="9">
        <f>'25.05.21'!F8+'25.05.22'!B8</f>
        <v>16</v>
      </c>
      <c r="G8" s="9">
        <f>'25.05.21'!G8+'25.05.22'!C8</f>
        <v>0</v>
      </c>
      <c r="H8" s="9">
        <f>'25.05.21'!H8+'25.05.22'!D8</f>
        <v>0</v>
      </c>
    </row>
    <row r="9" s="1" customFormat="1" ht="33" customHeight="1" spans="1:8">
      <c r="A9" s="10" t="s">
        <v>13</v>
      </c>
      <c r="B9" s="11">
        <f>B7/B4</f>
        <v>0.763636363636364</v>
      </c>
      <c r="C9" s="11">
        <f t="shared" ref="C9:D9" si="1">C7/C4</f>
        <v>0.914728682170543</v>
      </c>
      <c r="D9" s="11">
        <f t="shared" si="1"/>
        <v>1.09459459459459</v>
      </c>
      <c r="E9" s="20"/>
      <c r="F9" s="11">
        <f>F7/F4</f>
        <v>0.680440771349862</v>
      </c>
      <c r="G9" s="11">
        <f t="shared" ref="G9:H9" si="2">G7/G4</f>
        <v>0.827871740662438</v>
      </c>
      <c r="H9" s="21">
        <f t="shared" si="2"/>
        <v>0.928132678132678</v>
      </c>
    </row>
    <row r="10" s="2" customFormat="1" ht="33" customHeight="1" spans="1:8">
      <c r="A10" s="12" t="s">
        <v>14</v>
      </c>
      <c r="B10" s="13">
        <f>B12/B7</f>
        <v>380.392698412698</v>
      </c>
      <c r="C10" s="13">
        <f t="shared" ref="C10:D10" si="3">C12/C7</f>
        <v>299.890677966102</v>
      </c>
      <c r="D10" s="13">
        <f t="shared" si="3"/>
        <v>197.222716049383</v>
      </c>
      <c r="E10" s="22"/>
      <c r="F10" s="13">
        <f>F12/F7</f>
        <v>460.653906882591</v>
      </c>
      <c r="G10" s="13">
        <f t="shared" ref="G10:H10" si="4">G12/G7</f>
        <v>329.939118961481</v>
      </c>
      <c r="H10" s="23">
        <f t="shared" si="4"/>
        <v>238.810562541363</v>
      </c>
    </row>
    <row r="11" s="2" customFormat="1" ht="33" customHeight="1" spans="1:8">
      <c r="A11" s="12" t="s">
        <v>15</v>
      </c>
      <c r="B11" s="13">
        <f>B12/B4</f>
        <v>290.481696969697</v>
      </c>
      <c r="C11" s="13">
        <f t="shared" ref="C11:D11" si="5">C12/C4</f>
        <v>274.318604651163</v>
      </c>
      <c r="D11" s="13">
        <f t="shared" si="5"/>
        <v>215.878918918919</v>
      </c>
      <c r="E11" s="22"/>
      <c r="F11" s="13">
        <f>F12/F4</f>
        <v>313.447699724518</v>
      </c>
      <c r="G11" s="13">
        <f t="shared" ref="G11:H11" si="6">G12/G4</f>
        <v>273.147272727273</v>
      </c>
      <c r="H11" s="23">
        <f t="shared" si="6"/>
        <v>221.647886977887</v>
      </c>
    </row>
    <row r="12" s="2" customFormat="1" ht="33" customHeight="1" spans="1:8">
      <c r="A12" s="12" t="s">
        <v>16</v>
      </c>
      <c r="B12" s="13">
        <v>47929.48</v>
      </c>
      <c r="C12" s="13">
        <v>35387.1</v>
      </c>
      <c r="D12" s="13">
        <v>15975.04</v>
      </c>
      <c r="E12" s="22"/>
      <c r="F12" s="13">
        <f>'25.05.21'!F12+'25.05.22'!B12</f>
        <v>1137815.15</v>
      </c>
      <c r="G12" s="13">
        <f>'25.05.21'!G12+'25.05.22'!C12</f>
        <v>775191.96</v>
      </c>
      <c r="H12" s="13">
        <f>'25.05.21'!H12+'25.05.22'!D12</f>
        <v>360842.76</v>
      </c>
    </row>
    <row r="13" s="2" customFormat="1" ht="33" customHeight="1" spans="1:8">
      <c r="A13" s="12" t="s">
        <v>17</v>
      </c>
      <c r="B13" s="13">
        <v>750</v>
      </c>
      <c r="C13" s="13">
        <v>108</v>
      </c>
      <c r="D13" s="13">
        <v>0</v>
      </c>
      <c r="E13" s="22"/>
      <c r="F13" s="13">
        <f>'25.05.21'!F13+'25.05.22'!B13</f>
        <v>13087.44</v>
      </c>
      <c r="G13" s="13">
        <f>'25.05.21'!G13+'25.05.22'!C13</f>
        <v>2695</v>
      </c>
      <c r="H13" s="13">
        <f>'25.05.21'!H13+'25.05.22'!D13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'25.05.21'!F14+'25.05.22'!B14</f>
        <v>97</v>
      </c>
      <c r="G14" s="13">
        <f>'25.05.21'!G14+'25.05.22'!C14</f>
        <v>0</v>
      </c>
      <c r="H14" s="13">
        <f>'25.05.21'!H14+'25.05.22'!D14</f>
        <v>0</v>
      </c>
    </row>
    <row r="15" s="2" customFormat="1" ht="33" customHeight="1" spans="1:8">
      <c r="A15" s="12" t="s">
        <v>19</v>
      </c>
      <c r="B15" s="13">
        <v>2000</v>
      </c>
      <c r="C15" s="13">
        <v>0</v>
      </c>
      <c r="D15" s="13">
        <v>216</v>
      </c>
      <c r="E15" s="22"/>
      <c r="F15" s="13">
        <f>'25.05.21'!F15+'25.05.22'!B15</f>
        <v>7500</v>
      </c>
      <c r="G15" s="13">
        <f>'25.05.21'!G15+'25.05.22'!C15</f>
        <v>300</v>
      </c>
      <c r="H15" s="13">
        <f>'25.05.21'!H15+'25.05.22'!D15</f>
        <v>2290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'25.05.21'!F16+'25.05.22'!B16</f>
        <v>210</v>
      </c>
      <c r="G16" s="13">
        <f>'25.05.21'!G16+'25.05.22'!C16</f>
        <v>213</v>
      </c>
      <c r="H16" s="13">
        <f>'25.05.21'!H16+'25.05.22'!D16</f>
        <v>0</v>
      </c>
    </row>
    <row r="17" s="2" customFormat="1" ht="36" customHeight="1" spans="1:8">
      <c r="A17" s="14" t="s">
        <v>21</v>
      </c>
      <c r="B17" s="15">
        <f>SUM(B12:B16)</f>
        <v>50679.48</v>
      </c>
      <c r="C17" s="15">
        <f t="shared" ref="C17:D17" si="7">SUM(C12:C16)</f>
        <v>35495.1</v>
      </c>
      <c r="D17" s="15">
        <f t="shared" si="7"/>
        <v>16191.04</v>
      </c>
      <c r="E17" s="24"/>
      <c r="F17" s="15">
        <f>SUM(F12:F16)</f>
        <v>1158709.59</v>
      </c>
      <c r="G17" s="15">
        <f t="shared" ref="G17:H17" si="8">SUM(G12:G16)</f>
        <v>778399.96</v>
      </c>
      <c r="H17" s="25">
        <f t="shared" si="8"/>
        <v>363132.76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4" workbookViewId="0">
      <selection activeCell="C17" sqref="C17"/>
    </sheetView>
  </sheetViews>
  <sheetFormatPr defaultColWidth="11" defaultRowHeight="17.6" outlineLevelCol="7"/>
  <cols>
    <col min="1" max="1" width="22.5" customWidth="1"/>
    <col min="2" max="4" width="17.6607142857143" customWidth="1"/>
    <col min="5" max="5" width="1.5" customWidth="1"/>
    <col min="6" max="8" width="15.1607142857143" customWidth="1"/>
    <col min="11" max="11" width="12.5" customWidth="1"/>
  </cols>
  <sheetData>
    <row r="1" ht="4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33" customHeight="1" spans="1:8">
      <c r="A2" s="4" t="s">
        <v>1</v>
      </c>
      <c r="B2" s="5" t="s">
        <v>2</v>
      </c>
      <c r="C2" s="5"/>
      <c r="D2" s="5"/>
      <c r="E2" s="5"/>
      <c r="F2" s="5" t="s">
        <v>3</v>
      </c>
      <c r="G2" s="5"/>
      <c r="H2" s="16"/>
    </row>
    <row r="3" ht="33" customHeight="1" spans="1:8">
      <c r="A3" s="6" t="s">
        <v>4</v>
      </c>
      <c r="B3" s="7" t="s">
        <v>5</v>
      </c>
      <c r="C3" s="7" t="s">
        <v>6</v>
      </c>
      <c r="D3" s="7" t="s">
        <v>7</v>
      </c>
      <c r="E3" s="17"/>
      <c r="F3" s="7" t="s">
        <v>5</v>
      </c>
      <c r="G3" s="7" t="s">
        <v>6</v>
      </c>
      <c r="H3" s="18" t="s">
        <v>7</v>
      </c>
    </row>
    <row r="4" ht="33" customHeight="1" spans="1:8">
      <c r="A4" s="8" t="s">
        <v>8</v>
      </c>
      <c r="B4" s="9">
        <v>165</v>
      </c>
      <c r="C4" s="9">
        <v>129</v>
      </c>
      <c r="D4" s="9">
        <v>74</v>
      </c>
      <c r="E4" s="17"/>
      <c r="F4" s="9">
        <f>'25.05.20'!F4+'25.05.21'!B4</f>
        <v>3465</v>
      </c>
      <c r="G4" s="9">
        <f>'25.05.20'!G4+'25.05.21'!C4</f>
        <v>2709</v>
      </c>
      <c r="H4" s="9">
        <f>'25.05.20'!H4+'25.05.21'!D4</f>
        <v>1554</v>
      </c>
    </row>
    <row r="5" ht="33" customHeight="1" spans="1:8">
      <c r="A5" s="8" t="s">
        <v>9</v>
      </c>
      <c r="B5" s="9">
        <v>0</v>
      </c>
      <c r="C5" s="9">
        <v>1</v>
      </c>
      <c r="D5" s="9">
        <v>1</v>
      </c>
      <c r="E5" s="17"/>
      <c r="F5" s="9">
        <f>'25.05.20'!F5+'25.05.21'!B5</f>
        <v>0</v>
      </c>
      <c r="G5" s="9">
        <f>'25.05.20'!G5+'25.05.21'!C5</f>
        <v>7</v>
      </c>
      <c r="H5" s="9">
        <f>'25.05.20'!H5+'25.05.21'!D5</f>
        <v>21</v>
      </c>
    </row>
    <row r="6" ht="33" customHeight="1" spans="1:8">
      <c r="A6" s="8" t="s">
        <v>10</v>
      </c>
      <c r="B6" s="9">
        <f>B4-B5</f>
        <v>165</v>
      </c>
      <c r="C6" s="9">
        <f t="shared" ref="C6:D6" si="0">C4-C5</f>
        <v>128</v>
      </c>
      <c r="D6" s="9">
        <f t="shared" si="0"/>
        <v>73</v>
      </c>
      <c r="E6" s="17"/>
      <c r="F6" s="9">
        <f>'25.05.20'!F6+'25.05.21'!B6</f>
        <v>3465</v>
      </c>
      <c r="G6" s="9">
        <f>'25.05.20'!G6+'25.05.21'!C6</f>
        <v>2702</v>
      </c>
      <c r="H6" s="9">
        <f>'25.05.20'!H6+'25.05.21'!D6</f>
        <v>1533</v>
      </c>
    </row>
    <row r="7" ht="33" customHeight="1" spans="1:8">
      <c r="A7" s="8" t="s">
        <v>11</v>
      </c>
      <c r="B7" s="9">
        <v>150</v>
      </c>
      <c r="C7" s="9">
        <v>113</v>
      </c>
      <c r="D7" s="9">
        <v>65</v>
      </c>
      <c r="E7" s="17"/>
      <c r="F7" s="9">
        <f>'25.05.20'!F7+'25.05.21'!B7</f>
        <v>2344</v>
      </c>
      <c r="G7" s="9">
        <f>'25.05.20'!G7+'25.05.21'!C7</f>
        <v>2231.5</v>
      </c>
      <c r="H7" s="9">
        <f>'25.05.20'!H7+'25.05.21'!D7</f>
        <v>1430</v>
      </c>
    </row>
    <row r="8" ht="33" customHeight="1" spans="1:8">
      <c r="A8" s="8" t="s">
        <v>12</v>
      </c>
      <c r="B8" s="9">
        <v>2</v>
      </c>
      <c r="C8" s="9">
        <v>0</v>
      </c>
      <c r="D8" s="9">
        <v>0</v>
      </c>
      <c r="E8" s="17"/>
      <c r="F8" s="9">
        <f>'25.05.20'!F8+'25.05.21'!B8</f>
        <v>14</v>
      </c>
      <c r="G8" s="9">
        <f>'25.05.20'!G8+'25.05.21'!C8</f>
        <v>0</v>
      </c>
      <c r="H8" s="9">
        <f>'25.05.20'!H8+'25.05.21'!D8</f>
        <v>0</v>
      </c>
    </row>
    <row r="9" s="1" customFormat="1" ht="33" customHeight="1" spans="1:8">
      <c r="A9" s="10" t="s">
        <v>13</v>
      </c>
      <c r="B9" s="11">
        <f>B7/B4</f>
        <v>0.909090909090909</v>
      </c>
      <c r="C9" s="11">
        <f t="shared" ref="C9:D9" si="1">C7/C4</f>
        <v>0.875968992248062</v>
      </c>
      <c r="D9" s="11">
        <f t="shared" si="1"/>
        <v>0.878378378378378</v>
      </c>
      <c r="E9" s="20"/>
      <c r="F9" s="11">
        <f>F7/F4</f>
        <v>0.676479076479076</v>
      </c>
      <c r="G9" s="11">
        <f t="shared" ref="G9:H9" si="2">G7/G4</f>
        <v>0.823735695828719</v>
      </c>
      <c r="H9" s="21">
        <f t="shared" si="2"/>
        <v>0.92020592020592</v>
      </c>
    </row>
    <row r="10" s="2" customFormat="1" ht="33" customHeight="1" spans="1:8">
      <c r="A10" s="12" t="s">
        <v>14</v>
      </c>
      <c r="B10" s="13">
        <f>B12/B7</f>
        <v>382.8598</v>
      </c>
      <c r="C10" s="13">
        <f t="shared" ref="C10:D10" si="3">C12/C7</f>
        <v>307.389026548673</v>
      </c>
      <c r="D10" s="13">
        <f t="shared" si="3"/>
        <v>205.662615384615</v>
      </c>
      <c r="E10" s="22"/>
      <c r="F10" s="13">
        <f>F12/F7</f>
        <v>464.968289249147</v>
      </c>
      <c r="G10" s="13">
        <f t="shared" ref="G10:H10" si="4">G12/G7</f>
        <v>331.52805736052</v>
      </c>
      <c r="H10" s="23">
        <f t="shared" si="4"/>
        <v>241.166237762238</v>
      </c>
    </row>
    <row r="11" s="2" customFormat="1" ht="33" customHeight="1" spans="1:8">
      <c r="A11" s="12" t="s">
        <v>15</v>
      </c>
      <c r="B11" s="13">
        <f>B12/B4</f>
        <v>348.054363636364</v>
      </c>
      <c r="C11" s="13">
        <f t="shared" ref="C11:D11" si="5">C12/C4</f>
        <v>269.263255813953</v>
      </c>
      <c r="D11" s="13">
        <f t="shared" si="5"/>
        <v>180.649594594595</v>
      </c>
      <c r="E11" s="22"/>
      <c r="F11" s="13">
        <f>F12/F4</f>
        <v>314.541318903319</v>
      </c>
      <c r="G11" s="13">
        <f t="shared" ref="G11:H11" si="6">G12/G4</f>
        <v>273.091495016611</v>
      </c>
      <c r="H11" s="23">
        <f t="shared" si="6"/>
        <v>221.9225997426</v>
      </c>
    </row>
    <row r="12" s="2" customFormat="1" ht="33" customHeight="1" spans="1:8">
      <c r="A12" s="12" t="s">
        <v>16</v>
      </c>
      <c r="B12" s="13">
        <v>57428.97</v>
      </c>
      <c r="C12" s="13">
        <v>34734.96</v>
      </c>
      <c r="D12" s="13">
        <v>13368.07</v>
      </c>
      <c r="E12" s="22"/>
      <c r="F12" s="13">
        <f>'25.05.20'!F12+'25.05.21'!B12</f>
        <v>1089885.67</v>
      </c>
      <c r="G12" s="13">
        <f>'25.05.20'!G12+'25.05.21'!C12</f>
        <v>739804.86</v>
      </c>
      <c r="H12" s="13">
        <f>'25.05.20'!H12+'25.05.21'!D12</f>
        <v>344867.72</v>
      </c>
    </row>
    <row r="13" s="2" customFormat="1" ht="33" customHeight="1" spans="1:8">
      <c r="A13" s="12" t="s">
        <v>17</v>
      </c>
      <c r="B13" s="13">
        <v>650</v>
      </c>
      <c r="C13" s="13">
        <v>0</v>
      </c>
      <c r="D13" s="13">
        <v>0</v>
      </c>
      <c r="E13" s="22"/>
      <c r="F13" s="13">
        <f>'25.05.20'!F13+'25.05.21'!B13</f>
        <v>12337.44</v>
      </c>
      <c r="G13" s="13">
        <f>'25.05.20'!G13+'25.05.21'!C13</f>
        <v>2587</v>
      </c>
      <c r="H13" s="13">
        <f>'25.05.20'!H13+'25.05.21'!D13</f>
        <v>0</v>
      </c>
    </row>
    <row r="14" s="2" customFormat="1" ht="33" customHeight="1" spans="1:8">
      <c r="A14" s="12" t="s">
        <v>18</v>
      </c>
      <c r="B14" s="13">
        <v>0</v>
      </c>
      <c r="C14" s="13">
        <v>0</v>
      </c>
      <c r="D14" s="13">
        <v>0</v>
      </c>
      <c r="E14" s="22"/>
      <c r="F14" s="13">
        <f>'25.05.20'!F14+'25.05.21'!B14</f>
        <v>97</v>
      </c>
      <c r="G14" s="13">
        <f>'25.05.20'!G14+'25.05.21'!C14</f>
        <v>0</v>
      </c>
      <c r="H14" s="13">
        <f>'25.05.20'!H14+'25.05.21'!D14</f>
        <v>0</v>
      </c>
    </row>
    <row r="15" s="2" customFormat="1" ht="33" customHeight="1" spans="1:8">
      <c r="A15" s="12" t="s">
        <v>19</v>
      </c>
      <c r="B15" s="13">
        <v>2000</v>
      </c>
      <c r="C15" s="13">
        <v>220</v>
      </c>
      <c r="D15" s="13">
        <v>177</v>
      </c>
      <c r="E15" s="22"/>
      <c r="F15" s="13">
        <f>'25.05.20'!F15+'25.05.21'!B15</f>
        <v>5500</v>
      </c>
      <c r="G15" s="13">
        <f>'25.05.20'!G15+'25.05.21'!C15</f>
        <v>300</v>
      </c>
      <c r="H15" s="13">
        <f>'25.05.20'!H15+'25.05.21'!D15</f>
        <v>2074</v>
      </c>
    </row>
    <row r="16" s="2" customFormat="1" ht="36" customHeight="1" spans="1:8">
      <c r="A16" s="12" t="s">
        <v>20</v>
      </c>
      <c r="B16" s="13">
        <v>0</v>
      </c>
      <c r="C16" s="13">
        <v>0</v>
      </c>
      <c r="D16" s="13">
        <v>0</v>
      </c>
      <c r="E16" s="22"/>
      <c r="F16" s="13">
        <f>'25.05.20'!F16+'25.05.21'!B16</f>
        <v>210</v>
      </c>
      <c r="G16" s="13">
        <f>'25.05.20'!G16+'25.05.21'!C16</f>
        <v>213</v>
      </c>
      <c r="H16" s="13">
        <f>'25.05.20'!H16+'25.05.21'!D16</f>
        <v>0</v>
      </c>
    </row>
    <row r="17" s="2" customFormat="1" ht="36" customHeight="1" spans="1:8">
      <c r="A17" s="14" t="s">
        <v>21</v>
      </c>
      <c r="B17" s="15">
        <f>SUM(B12:B16)</f>
        <v>60078.97</v>
      </c>
      <c r="C17" s="15">
        <f t="shared" ref="C17:D17" si="7">SUM(C12:C16)</f>
        <v>34954.96</v>
      </c>
      <c r="D17" s="15">
        <f t="shared" si="7"/>
        <v>13545.07</v>
      </c>
      <c r="E17" s="24"/>
      <c r="F17" s="15">
        <f>SUM(F12:F16)</f>
        <v>1108030.11</v>
      </c>
      <c r="G17" s="15">
        <f t="shared" ref="G17:H17" si="8">SUM(G12:G16)</f>
        <v>742904.86</v>
      </c>
      <c r="H17" s="25">
        <f t="shared" si="8"/>
        <v>346941.72</v>
      </c>
    </row>
  </sheetData>
  <mergeCells count="3">
    <mergeCell ref="A1:H1"/>
    <mergeCell ref="B2:D2"/>
    <mergeCell ref="F2:H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熙科置业</Company>
  <Application>Microsoft Macintosh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25.05.29</vt:lpstr>
      <vt:lpstr>25.05.28</vt:lpstr>
      <vt:lpstr>25.05.27</vt:lpstr>
      <vt:lpstr>25.05.26</vt:lpstr>
      <vt:lpstr>25.05.25</vt:lpstr>
      <vt:lpstr>25.05.24</vt:lpstr>
      <vt:lpstr>25.05.23</vt:lpstr>
      <vt:lpstr>25.05.22</vt:lpstr>
      <vt:lpstr>25.05.21</vt:lpstr>
      <vt:lpstr>25.05.20</vt:lpstr>
      <vt:lpstr>25.05.19</vt:lpstr>
      <vt:lpstr>25.05.18</vt:lpstr>
      <vt:lpstr>25.05.17</vt:lpstr>
      <vt:lpstr>25.05.16</vt:lpstr>
      <vt:lpstr>25.05.15</vt:lpstr>
      <vt:lpstr>25.05.14</vt:lpstr>
      <vt:lpstr>25.05.13</vt:lpstr>
      <vt:lpstr>25.05.12</vt:lpstr>
      <vt:lpstr>25.05.11</vt:lpstr>
      <vt:lpstr>25.05.10</vt:lpstr>
      <vt:lpstr>25.05.09</vt:lpstr>
      <vt:lpstr>25.05.08</vt:lpstr>
      <vt:lpstr>25.05.07</vt:lpstr>
      <vt:lpstr>25.05.06</vt:lpstr>
      <vt:lpstr>25.05.05</vt:lpstr>
      <vt:lpstr>25.05.04</vt:lpstr>
      <vt:lpstr>25.05.03</vt:lpstr>
      <vt:lpstr>25.05.02</vt:lpstr>
      <vt:lpstr>25.05.01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壮志 周</dc:creator>
  <cp:lastModifiedBy>周宇轩</cp:lastModifiedBy>
  <dcterms:created xsi:type="dcterms:W3CDTF">2023-07-10T14:57:00Z</dcterms:created>
  <dcterms:modified xsi:type="dcterms:W3CDTF">2025-06-03T14:44:51Z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481389C07D4DBB1BE3993E682BC2A4E4_42</vt:lpwstr>
  </property>
  <property fmtid="{D5CDD505-2E9C-101B-9397-08002B2CF9AE}" pid="3" name="KSOProductBuildVer">
    <vt:lpwstr>2052-6.5.2.8766</vt:lpwstr>
  </property>
</Properties>
</file>