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მივლინება" sheetId="1" r:id="rId1"/>
  </sheets>
  <calcPr calcId="145621"/>
</workbook>
</file>

<file path=xl/calcChain.xml><?xml version="1.0" encoding="utf-8"?>
<calcChain xmlns="http://schemas.openxmlformats.org/spreadsheetml/2006/main">
  <c r="D6" i="1" l="1"/>
  <c r="D8" i="1"/>
  <c r="C6" i="1"/>
  <c r="C5" i="1"/>
  <c r="C17" i="1"/>
  <c r="C10" i="1"/>
  <c r="C13" i="1"/>
  <c r="C8" i="1"/>
  <c r="C21" i="1"/>
  <c r="C7" i="1"/>
  <c r="C22" i="1"/>
  <c r="D18" i="1" l="1"/>
  <c r="C24" i="1"/>
  <c r="C14" i="1"/>
  <c r="C23" i="1"/>
  <c r="C20" i="1"/>
  <c r="C9" i="1" l="1"/>
  <c r="C11" i="1"/>
  <c r="C16" i="1"/>
  <c r="C12" i="1"/>
  <c r="C15" i="1"/>
  <c r="D7" i="1"/>
  <c r="D5" i="1"/>
</calcChain>
</file>

<file path=xl/sharedStrings.xml><?xml version="1.0" encoding="utf-8"?>
<sst xmlns="http://schemas.openxmlformats.org/spreadsheetml/2006/main" count="46" uniqueCount="43">
  <si>
    <t>biZina afxazava</t>
  </si>
  <si>
    <t>gubaz varSalomiZe</t>
  </si>
  <si>
    <t>Tengiz cincaZe</t>
  </si>
  <si>
    <t>goCa kaxiZe</t>
  </si>
  <si>
    <t>zaur axvlediani</t>
  </si>
  <si>
    <t>mirza cecxlaZe</t>
  </si>
  <si>
    <t>anzor miqelaZe</t>
  </si>
  <si>
    <t>Teimuraz wulukiZe</t>
  </si>
  <si>
    <t>nino jafariZe</t>
  </si>
  <si>
    <t>kaxaber qamadaZe</t>
  </si>
  <si>
    <t>Tanamdeboba</t>
  </si>
  <si>
    <t>mivlinebaze gaweuli xarji</t>
  </si>
  <si>
    <t>qveynis SigniT</t>
  </si>
  <si>
    <t>qveynis gareT</t>
  </si>
  <si>
    <t>direqtoeri</t>
  </si>
  <si>
    <t>direqtoris moadgile</t>
  </si>
  <si>
    <t>administraciuli ganyofilebis ufrosi</t>
  </si>
  <si>
    <t>specialisti</t>
  </si>
  <si>
    <t>sazogadoebasTan urTierTobisa da marketingis specialisti</t>
  </si>
  <si>
    <t>mecnier-TanamSromeli</t>
  </si>
  <si>
    <t>saxeli, gvari</t>
  </si>
  <si>
    <t>Temur tunaZe</t>
  </si>
  <si>
    <t>Zmebi nobelebis baTumis teqnologiuri muzeumis mmarTveli</t>
  </si>
  <si>
    <t>emzar kaxiZe</t>
  </si>
  <si>
    <t>SoTa mamulaZe</t>
  </si>
  <si>
    <r>
      <rPr>
        <sz val="11"/>
        <color theme="1"/>
        <rFont val="Cambria"/>
        <family val="1"/>
        <scheme val="major"/>
      </rPr>
      <t>IT</t>
    </r>
    <r>
      <rPr>
        <sz val="11"/>
        <color theme="1"/>
        <rFont val="AcadNusx"/>
      </rPr>
      <t xml:space="preserve"> menejer, dizaineri</t>
    </r>
  </si>
  <si>
    <t>nana mamulaiSvili</t>
  </si>
  <si>
    <t>nodar devaZe</t>
  </si>
  <si>
    <t>alioSa qinqlaZe</t>
  </si>
  <si>
    <t>Zeglebze nebarTvebis gacemisa da monitoringis ganyofilebis ufrosi</t>
  </si>
  <si>
    <t>sarestavracio ganyofielbis ufrosi</t>
  </si>
  <si>
    <t>gonio-afsarosis arqeologiur arqiteqturuli muzeum-nakrZalis mmarTveli</t>
  </si>
  <si>
    <t>saqmismwarmoebeli</t>
  </si>
  <si>
    <t>mecnier TanamSromeli</t>
  </si>
  <si>
    <t>mZRoli</t>
  </si>
  <si>
    <t>viqtoria beriZe</t>
  </si>
  <si>
    <t>giorgi dumbaZe</t>
  </si>
  <si>
    <t>mxatvar, fotografi</t>
  </si>
  <si>
    <t>laSa aslaniSvili</t>
  </si>
  <si>
    <t>samuzeumo ganyofilebis ufrosi</t>
  </si>
  <si>
    <t>informacia ssip aWaris kulturuli memkvidreobis dacvis saagentos mier 2014 wlis ganmavlobaSi oficialur da samuSao vizitebze gaweuli samivlinebo xarjebis Sesaxeb</t>
  </si>
  <si>
    <t>Tamila abuseliZe</t>
  </si>
  <si>
    <t>iuristi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</si>
</sst>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sz val="11"/>
      <color theme="1"/>
      <name val="Cambria"/>
      <family val="1"/>
      <scheme val="major"/>
    </font>
    <font>
      <b/>
      <sz val="11"/>
      <color theme="1"/>
      <name val="AcadNusx"/>
    </font>
    <font>
      <b/>
      <sz val="12"/>
      <color theme="1"/>
      <name val="AcadNusx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activeCell="C22" sqref="C22"/>
    </sheetView>
  </sheetViews>
  <sheetFormatPr defaultRowHeight="16.2" x14ac:dyDescent="0.4"/>
  <cols>
    <col min="1" max="1" width="21.88671875" style="1" bestFit="1" customWidth="1"/>
    <col min="2" max="2" width="42.77734375" style="1" customWidth="1"/>
    <col min="3" max="3" width="17.88671875" style="1" customWidth="1"/>
    <col min="4" max="4" width="18.77734375" style="1" customWidth="1"/>
    <col min="5" max="6" width="8.88671875" style="1"/>
  </cols>
  <sheetData>
    <row r="1" spans="1:4" ht="16.8" thickBot="1" x14ac:dyDescent="0.45"/>
    <row r="2" spans="1:4" ht="56.4" customHeight="1" x14ac:dyDescent="0.4">
      <c r="A2" s="16" t="s">
        <v>40</v>
      </c>
      <c r="B2" s="17"/>
      <c r="C2" s="17"/>
      <c r="D2" s="18"/>
    </row>
    <row r="3" spans="1:4" ht="36" customHeight="1" x14ac:dyDescent="0.4">
      <c r="A3" s="19" t="s">
        <v>20</v>
      </c>
      <c r="B3" s="14" t="s">
        <v>10</v>
      </c>
      <c r="C3" s="14" t="s">
        <v>11</v>
      </c>
      <c r="D3" s="15"/>
    </row>
    <row r="4" spans="1:4" ht="25.8" customHeight="1" x14ac:dyDescent="0.4">
      <c r="A4" s="20"/>
      <c r="B4" s="14"/>
      <c r="C4" s="9" t="s">
        <v>12</v>
      </c>
      <c r="D4" s="10" t="s">
        <v>13</v>
      </c>
    </row>
    <row r="5" spans="1:4" ht="25.05" customHeight="1" x14ac:dyDescent="0.4">
      <c r="A5" s="4" t="s">
        <v>0</v>
      </c>
      <c r="B5" s="3" t="s">
        <v>14</v>
      </c>
      <c r="C5" s="2">
        <f>120+15+130+134+15+15+15+134+233+15+15</f>
        <v>841</v>
      </c>
      <c r="D5" s="5">
        <f>1063.2+580+60.46</f>
        <v>1703.66</v>
      </c>
    </row>
    <row r="6" spans="1:4" ht="25.05" customHeight="1" x14ac:dyDescent="0.4">
      <c r="A6" s="4" t="s">
        <v>2</v>
      </c>
      <c r="B6" s="3" t="s">
        <v>15</v>
      </c>
      <c r="C6" s="2">
        <f>15+15+210+15+30</f>
        <v>285</v>
      </c>
      <c r="D6" s="5">
        <f>30+1928.53+103.12+859.5+325.38+647.8+9.75</f>
        <v>3904.08</v>
      </c>
    </row>
    <row r="7" spans="1:4" ht="32.4" x14ac:dyDescent="0.4">
      <c r="A7" s="4" t="s">
        <v>3</v>
      </c>
      <c r="B7" s="3" t="s">
        <v>16</v>
      </c>
      <c r="C7" s="2">
        <f>15+15+15</f>
        <v>45</v>
      </c>
      <c r="D7" s="5">
        <f>1063.2+580+60.46</f>
        <v>1703.66</v>
      </c>
    </row>
    <row r="8" spans="1:4" ht="32.4" x14ac:dyDescent="0.4">
      <c r="A8" s="4" t="s">
        <v>4</v>
      </c>
      <c r="B8" s="3" t="s">
        <v>29</v>
      </c>
      <c r="C8" s="2">
        <f>114+146+114+15+15+15+53+15+30</f>
        <v>517</v>
      </c>
      <c r="D8" s="5">
        <f>1197.6+40+1928.53+103.12+859.5</f>
        <v>4128.75</v>
      </c>
    </row>
    <row r="9" spans="1:4" ht="25.05" customHeight="1" x14ac:dyDescent="0.4">
      <c r="A9" s="4" t="s">
        <v>1</v>
      </c>
      <c r="B9" s="3" t="s">
        <v>30</v>
      </c>
      <c r="C9" s="2">
        <f>41</f>
        <v>41</v>
      </c>
      <c r="D9" s="5">
        <v>0</v>
      </c>
    </row>
    <row r="10" spans="1:4" ht="25.05" customHeight="1" x14ac:dyDescent="0.4">
      <c r="A10" s="4" t="s">
        <v>38</v>
      </c>
      <c r="B10" s="3" t="s">
        <v>39</v>
      </c>
      <c r="C10" s="2">
        <f>173+78+81+168+51</f>
        <v>551</v>
      </c>
      <c r="D10" s="5">
        <v>0</v>
      </c>
    </row>
    <row r="11" spans="1:4" ht="32.4" x14ac:dyDescent="0.4">
      <c r="A11" s="4" t="s">
        <v>21</v>
      </c>
      <c r="B11" s="3" t="s">
        <v>22</v>
      </c>
      <c r="C11" s="2">
        <f>108</f>
        <v>108</v>
      </c>
      <c r="D11" s="5">
        <v>0</v>
      </c>
    </row>
    <row r="12" spans="1:4" ht="48.6" x14ac:dyDescent="0.4">
      <c r="A12" s="4" t="s">
        <v>24</v>
      </c>
      <c r="B12" s="3" t="s">
        <v>31</v>
      </c>
      <c r="C12" s="2">
        <f>45</f>
        <v>45</v>
      </c>
      <c r="D12" s="5">
        <v>0</v>
      </c>
    </row>
    <row r="13" spans="1:4" ht="25.05" customHeight="1" x14ac:dyDescent="0.4">
      <c r="A13" s="4" t="s">
        <v>6</v>
      </c>
      <c r="B13" s="3" t="s">
        <v>17</v>
      </c>
      <c r="C13" s="2">
        <f>15+15+45+15+15+15+15+60+15+30+15+45+15+15+15</f>
        <v>345</v>
      </c>
      <c r="D13" s="5">
        <v>0</v>
      </c>
    </row>
    <row r="14" spans="1:4" ht="25.05" customHeight="1" x14ac:dyDescent="0.4">
      <c r="A14" s="4" t="s">
        <v>7</v>
      </c>
      <c r="B14" s="3" t="s">
        <v>25</v>
      </c>
      <c r="C14" s="2">
        <f>15+15+15+30</f>
        <v>75</v>
      </c>
      <c r="D14" s="5">
        <v>0</v>
      </c>
    </row>
    <row r="15" spans="1:4" ht="25.05" customHeight="1" x14ac:dyDescent="0.4">
      <c r="A15" s="4" t="s">
        <v>26</v>
      </c>
      <c r="B15" s="3" t="s">
        <v>32</v>
      </c>
      <c r="C15" s="2">
        <f>52</f>
        <v>52</v>
      </c>
      <c r="D15" s="5">
        <v>0</v>
      </c>
    </row>
    <row r="16" spans="1:4" ht="25.05" customHeight="1" x14ac:dyDescent="0.4">
      <c r="A16" s="4" t="s">
        <v>9</v>
      </c>
      <c r="B16" s="3" t="s">
        <v>33</v>
      </c>
      <c r="C16" s="2">
        <f>102.5</f>
        <v>102.5</v>
      </c>
      <c r="D16" s="5">
        <v>0</v>
      </c>
    </row>
    <row r="17" spans="1:4" ht="25.05" customHeight="1" x14ac:dyDescent="0.4">
      <c r="A17" s="4" t="s">
        <v>5</v>
      </c>
      <c r="B17" s="3" t="s">
        <v>17</v>
      </c>
      <c r="C17" s="2">
        <f>126+15+108+15+15+15+15+113+115+100</f>
        <v>637</v>
      </c>
      <c r="D17" s="5">
        <v>0</v>
      </c>
    </row>
    <row r="18" spans="1:4" ht="25.05" customHeight="1" x14ac:dyDescent="0.4">
      <c r="A18" s="4" t="s">
        <v>35</v>
      </c>
      <c r="B18" s="3" t="s">
        <v>17</v>
      </c>
      <c r="C18" s="2">
        <v>0</v>
      </c>
      <c r="D18" s="5">
        <f>1197.6+40</f>
        <v>1237.5999999999999</v>
      </c>
    </row>
    <row r="19" spans="1:4" ht="25.05" customHeight="1" x14ac:dyDescent="0.4">
      <c r="A19" s="4" t="s">
        <v>41</v>
      </c>
      <c r="B19" s="3" t="s">
        <v>42</v>
      </c>
      <c r="C19" s="2">
        <v>15</v>
      </c>
      <c r="D19" s="5">
        <v>0</v>
      </c>
    </row>
    <row r="20" spans="1:4" ht="25.05" customHeight="1" x14ac:dyDescent="0.4">
      <c r="A20" s="4" t="s">
        <v>27</v>
      </c>
      <c r="B20" s="3" t="s">
        <v>34</v>
      </c>
      <c r="C20" s="2">
        <f>15+15</f>
        <v>30</v>
      </c>
      <c r="D20" s="5">
        <v>0</v>
      </c>
    </row>
    <row r="21" spans="1:4" ht="32.4" x14ac:dyDescent="0.4">
      <c r="A21" s="4" t="s">
        <v>8</v>
      </c>
      <c r="B21" s="3" t="s">
        <v>18</v>
      </c>
      <c r="C21" s="2">
        <f>56+15+15+15</f>
        <v>101</v>
      </c>
      <c r="D21" s="5">
        <v>0</v>
      </c>
    </row>
    <row r="22" spans="1:4" ht="25.05" customHeight="1" x14ac:dyDescent="0.4">
      <c r="A22" s="4" t="s">
        <v>23</v>
      </c>
      <c r="B22" s="3" t="s">
        <v>19</v>
      </c>
      <c r="C22" s="2">
        <f>169+172-90</f>
        <v>251</v>
      </c>
      <c r="D22" s="5">
        <v>0</v>
      </c>
    </row>
    <row r="23" spans="1:4" ht="25.05" customHeight="1" x14ac:dyDescent="0.4">
      <c r="A23" s="11" t="s">
        <v>36</v>
      </c>
      <c r="B23" s="12" t="s">
        <v>37</v>
      </c>
      <c r="C23" s="13">
        <f>15</f>
        <v>15</v>
      </c>
      <c r="D23" s="5">
        <v>0</v>
      </c>
    </row>
    <row r="24" spans="1:4" ht="25.05" customHeight="1" thickBot="1" x14ac:dyDescent="0.45">
      <c r="A24" s="6" t="s">
        <v>28</v>
      </c>
      <c r="B24" s="7" t="s">
        <v>34</v>
      </c>
      <c r="C24" s="8">
        <f>15+15+15+15+15+15+15+30+90</f>
        <v>225</v>
      </c>
      <c r="D24" s="5">
        <v>0</v>
      </c>
    </row>
  </sheetData>
  <mergeCells count="4">
    <mergeCell ref="C3:D3"/>
    <mergeCell ref="B3:B4"/>
    <mergeCell ref="A2:D2"/>
    <mergeCell ref="A3:A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მივლინება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2015-01-27T07:14:00Z</dcterms:modified>
</cp:coreProperties>
</file>