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0" i="1"/>
  <c r="D5" i="1"/>
  <c r="E15" i="1"/>
  <c r="E13" i="1"/>
  <c r="E9" i="1"/>
  <c r="E5" i="1"/>
  <c r="D11" i="1"/>
  <c r="D14" i="1"/>
  <c r="D15" i="1"/>
  <c r="D9" i="1"/>
  <c r="D8" i="1"/>
  <c r="D20" i="1"/>
  <c r="E7" i="1"/>
  <c r="D6" i="1"/>
  <c r="D7" i="1"/>
  <c r="D18" i="1"/>
  <c r="D19" i="1"/>
  <c r="E11" i="1"/>
  <c r="D16" i="1"/>
  <c r="D22" i="1"/>
  <c r="D13" i="1"/>
  <c r="D21" i="1"/>
  <c r="D12" i="1"/>
  <c r="E8" i="1"/>
</calcChain>
</file>

<file path=xl/sharedStrings.xml><?xml version="1.0" encoding="utf-8"?>
<sst xmlns="http://schemas.openxmlformats.org/spreadsheetml/2006/main" count="42" uniqueCount="38">
  <si>
    <t>biZina afxazava</t>
  </si>
  <si>
    <t>gubaz varSalomiZe</t>
  </si>
  <si>
    <t>Tengiz cincaZe</t>
  </si>
  <si>
    <t>goCa kaxiZe</t>
  </si>
  <si>
    <t>zaur axvlediani</t>
  </si>
  <si>
    <t>laSa aslaniSvili</t>
  </si>
  <si>
    <t>mirza cecxlaZe</t>
  </si>
  <si>
    <t>anzor miqelaZe</t>
  </si>
  <si>
    <t>Teimuraz wulukiZe</t>
  </si>
  <si>
    <t>nino jafariZe</t>
  </si>
  <si>
    <t>informacia ssip aWaris kulturuli memkvidreobis dacvis saagentos mier 2013 wlis ganmavlobaSi oficialur da samuSao vizitebze gaweuli samivlinebo xarjebis Sesaxeb</t>
  </si>
  <si>
    <t>kaxaber qamadaZe</t>
  </si>
  <si>
    <t>Tanamdeboba</t>
  </si>
  <si>
    <t>mivlinebaze gaweuli xarji</t>
  </si>
  <si>
    <t>qveynis SigniT</t>
  </si>
  <si>
    <t>qveynis gareT</t>
  </si>
  <si>
    <t>direqtoeri</t>
  </si>
  <si>
    <t>direqtoris moadgile</t>
  </si>
  <si>
    <t>administraciuli ganyofilebis ufrosi</t>
  </si>
  <si>
    <t>Zeglebze nebarTvebis gacemisa da monitoringis ufrosi</t>
  </si>
  <si>
    <t>samuzeumo ganyofilebis ufrosi</t>
  </si>
  <si>
    <t>specialisti</t>
  </si>
  <si>
    <t>sazogadoebasTan urTierTobisa da marketingis specialisti</t>
  </si>
  <si>
    <t>mecnier-TanamSromeli</t>
  </si>
  <si>
    <t>mindia SuRlaZe</t>
  </si>
  <si>
    <t>sameurneo nawilis ufrosi</t>
  </si>
  <si>
    <t>saxeli, gvari</t>
  </si>
  <si>
    <t>Temur tunaZe</t>
  </si>
  <si>
    <t>Zmebi nobelebis baTumis teqnologiuri muzeumis mmarTveli</t>
  </si>
  <si>
    <t>Tamar oragveliZe</t>
  </si>
  <si>
    <t>emzar kaxiZe</t>
  </si>
  <si>
    <t>giorgi dumbaZe</t>
  </si>
  <si>
    <t>beriZe viqtoria</t>
  </si>
  <si>
    <t>SoTa mamulaZe</t>
  </si>
  <si>
    <t>gonio-afsarosis arqeologiur-arqiteqturuli muzeum-nakrZalis mmarTveli</t>
  </si>
  <si>
    <t>specialisti muzeumis dargSi</t>
  </si>
  <si>
    <t>mxatvar-arqiteqtori,  fotografi</t>
  </si>
  <si>
    <r>
      <rPr>
        <sz val="11"/>
        <color theme="1"/>
        <rFont val="Cambria"/>
        <family val="1"/>
        <scheme val="major"/>
      </rPr>
      <t>IT</t>
    </r>
    <r>
      <rPr>
        <sz val="11"/>
        <color theme="1"/>
        <rFont val="AcadNusx"/>
      </rPr>
      <t xml:space="preserve"> menejer, dizaineri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</si>
</sst>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cadNusx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C14" sqref="C14"/>
    </sheetView>
  </sheetViews>
  <sheetFormatPr defaultRowHeight="16.2" x14ac:dyDescent="0.4"/>
  <cols>
    <col min="2" max="2" width="21.88671875" style="1" bestFit="1" customWidth="1"/>
    <col min="3" max="3" width="42.77734375" style="1" customWidth="1"/>
    <col min="4" max="4" width="15.44140625" style="1" customWidth="1"/>
    <col min="5" max="5" width="15.109375" style="1" customWidth="1"/>
    <col min="6" max="7" width="8.88671875" style="1"/>
  </cols>
  <sheetData>
    <row r="2" spans="2:5" ht="49.2" customHeight="1" x14ac:dyDescent="0.4">
      <c r="B2" s="2" t="s">
        <v>10</v>
      </c>
      <c r="C2" s="2"/>
      <c r="D2" s="2"/>
      <c r="E2" s="2"/>
    </row>
    <row r="3" spans="2:5" x14ac:dyDescent="0.4">
      <c r="B3" s="7" t="s">
        <v>26</v>
      </c>
      <c r="C3" s="4" t="s">
        <v>12</v>
      </c>
      <c r="D3" s="4" t="s">
        <v>13</v>
      </c>
      <c r="E3" s="4"/>
    </row>
    <row r="4" spans="2:5" x14ac:dyDescent="0.4">
      <c r="B4" s="8"/>
      <c r="C4" s="4"/>
      <c r="D4" s="3" t="s">
        <v>14</v>
      </c>
      <c r="E4" s="3" t="s">
        <v>15</v>
      </c>
    </row>
    <row r="5" spans="2:5" x14ac:dyDescent="0.4">
      <c r="B5" s="5" t="s">
        <v>0</v>
      </c>
      <c r="C5" s="11" t="s">
        <v>16</v>
      </c>
      <c r="D5" s="9">
        <f>15+30+81+96+15+95+15+130+15+15+30+145+15+15</f>
        <v>712</v>
      </c>
      <c r="E5" s="9">
        <f>717.26+715.8+114.53</f>
        <v>1547.59</v>
      </c>
    </row>
    <row r="6" spans="2:5" x14ac:dyDescent="0.4">
      <c r="B6" s="5" t="s">
        <v>1</v>
      </c>
      <c r="C6" s="11" t="s">
        <v>17</v>
      </c>
      <c r="D6" s="9">
        <f>30+15+15+30+15</f>
        <v>105</v>
      </c>
      <c r="E6" s="9"/>
    </row>
    <row r="7" spans="2:5" x14ac:dyDescent="0.4">
      <c r="B7" s="5" t="s">
        <v>2</v>
      </c>
      <c r="C7" s="11" t="s">
        <v>17</v>
      </c>
      <c r="D7" s="9">
        <f>15+76+15+145+139+15+30+15+15+30</f>
        <v>495</v>
      </c>
      <c r="E7" s="9">
        <f>1100+565.26+807+1257.81</f>
        <v>3730.07</v>
      </c>
    </row>
    <row r="8" spans="2:5" ht="32.4" x14ac:dyDescent="0.4">
      <c r="B8" s="5" t="s">
        <v>3</v>
      </c>
      <c r="C8" s="11" t="s">
        <v>18</v>
      </c>
      <c r="D8" s="9">
        <f>15+61+114+15</f>
        <v>205</v>
      </c>
      <c r="E8" s="9">
        <f>1100+565.26</f>
        <v>1665.26</v>
      </c>
    </row>
    <row r="9" spans="2:5" ht="32.4" x14ac:dyDescent="0.4">
      <c r="B9" s="5" t="s">
        <v>4</v>
      </c>
      <c r="C9" s="11" t="s">
        <v>19</v>
      </c>
      <c r="D9" s="9">
        <f>30+30+81+30+30+15+15+15+30</f>
        <v>276</v>
      </c>
      <c r="E9" s="9">
        <f>717.26+715.8+114.53</f>
        <v>1547.59</v>
      </c>
    </row>
    <row r="10" spans="2:5" x14ac:dyDescent="0.4">
      <c r="B10" s="5" t="s">
        <v>5</v>
      </c>
      <c r="C10" s="11" t="s">
        <v>20</v>
      </c>
      <c r="D10" s="9">
        <f>15</f>
        <v>15</v>
      </c>
      <c r="E10" s="9"/>
    </row>
    <row r="11" spans="2:5" ht="32.4" x14ac:dyDescent="0.4">
      <c r="B11" s="5" t="s">
        <v>27</v>
      </c>
      <c r="C11" s="11" t="s">
        <v>28</v>
      </c>
      <c r="D11" s="9">
        <f>571+91+87+236</f>
        <v>985</v>
      </c>
      <c r="E11" s="9">
        <f>1452.96+86.7</f>
        <v>1539.66</v>
      </c>
    </row>
    <row r="12" spans="2:5" x14ac:dyDescent="0.4">
      <c r="B12" s="5" t="s">
        <v>29</v>
      </c>
      <c r="C12" s="11" t="s">
        <v>35</v>
      </c>
      <c r="D12" s="9">
        <f>571</f>
        <v>571</v>
      </c>
      <c r="E12" s="9"/>
    </row>
    <row r="13" spans="2:5" x14ac:dyDescent="0.4">
      <c r="B13" s="5" t="s">
        <v>30</v>
      </c>
      <c r="C13" s="11" t="s">
        <v>23</v>
      </c>
      <c r="D13" s="9">
        <f>81</f>
        <v>81</v>
      </c>
      <c r="E13" s="9">
        <f>717.26+715.8+114.53</f>
        <v>1547.59</v>
      </c>
    </row>
    <row r="14" spans="2:5" x14ac:dyDescent="0.4">
      <c r="B14" s="5" t="s">
        <v>6</v>
      </c>
      <c r="C14" s="11" t="s">
        <v>21</v>
      </c>
      <c r="D14" s="9">
        <f>35+76+30+15+30+30+15+15+30+15</f>
        <v>291</v>
      </c>
      <c r="E14" s="9"/>
    </row>
    <row r="15" spans="2:5" x14ac:dyDescent="0.4">
      <c r="B15" s="5" t="s">
        <v>7</v>
      </c>
      <c r="C15" s="11" t="s">
        <v>21</v>
      </c>
      <c r="D15" s="9">
        <f>45+45+15+15+15+15+30+15+75+30+15+15+15+15+60</f>
        <v>420</v>
      </c>
      <c r="E15" s="9">
        <f>276.66</f>
        <v>276.66000000000003</v>
      </c>
    </row>
    <row r="16" spans="2:5" x14ac:dyDescent="0.4">
      <c r="B16" s="5" t="s">
        <v>32</v>
      </c>
      <c r="C16" s="11" t="s">
        <v>21</v>
      </c>
      <c r="D16" s="9">
        <f>15</f>
        <v>15</v>
      </c>
      <c r="E16" s="9"/>
    </row>
    <row r="17" spans="2:5" x14ac:dyDescent="0.4">
      <c r="B17" s="5" t="s">
        <v>8</v>
      </c>
      <c r="C17" s="11" t="s">
        <v>37</v>
      </c>
      <c r="D17" s="9">
        <f>15+30+76+15+78+15+30+15+15</f>
        <v>289</v>
      </c>
      <c r="E17" s="9"/>
    </row>
    <row r="18" spans="2:5" ht="32.4" x14ac:dyDescent="0.4">
      <c r="B18" s="5" t="s">
        <v>9</v>
      </c>
      <c r="C18" s="11" t="s">
        <v>22</v>
      </c>
      <c r="D18" s="9">
        <f>15+15</f>
        <v>30</v>
      </c>
      <c r="E18" s="9"/>
    </row>
    <row r="19" spans="2:5" ht="48.6" x14ac:dyDescent="0.4">
      <c r="B19" s="5" t="s">
        <v>33</v>
      </c>
      <c r="C19" s="11" t="s">
        <v>34</v>
      </c>
      <c r="D19" s="9">
        <f>73</f>
        <v>73</v>
      </c>
      <c r="E19" s="9"/>
    </row>
    <row r="20" spans="2:5" x14ac:dyDescent="0.4">
      <c r="B20" s="5" t="s">
        <v>11</v>
      </c>
      <c r="C20" s="11" t="s">
        <v>23</v>
      </c>
      <c r="D20" s="9">
        <f>103+70</f>
        <v>173</v>
      </c>
      <c r="E20" s="9"/>
    </row>
    <row r="21" spans="2:5" x14ac:dyDescent="0.4">
      <c r="B21" s="6" t="s">
        <v>24</v>
      </c>
      <c r="C21" s="12" t="s">
        <v>25</v>
      </c>
      <c r="D21" s="10">
        <f>30</f>
        <v>30</v>
      </c>
      <c r="E21" s="10"/>
    </row>
    <row r="22" spans="2:5" x14ac:dyDescent="0.4">
      <c r="B22" s="6" t="s">
        <v>31</v>
      </c>
      <c r="C22" s="12" t="s">
        <v>36</v>
      </c>
      <c r="D22" s="10">
        <f>15</f>
        <v>15</v>
      </c>
      <c r="E22" s="10">
        <v>0</v>
      </c>
    </row>
  </sheetData>
  <mergeCells count="4">
    <mergeCell ref="D3:E3"/>
    <mergeCell ref="C3:C4"/>
    <mergeCell ref="B2:E2"/>
    <mergeCell ref="B3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2013-12-31T15:42:28Z</dcterms:modified>
</cp:coreProperties>
</file>