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K20" i="1"/>
  <c r="I16"/>
  <c r="I31"/>
  <c r="D31"/>
  <c r="C31"/>
  <c r="K19"/>
  <c r="D30"/>
  <c r="E30" s="1"/>
  <c r="F30" s="1"/>
  <c r="G30" s="1"/>
  <c r="C30"/>
  <c r="I30"/>
  <c r="H2"/>
  <c r="I2" s="1"/>
  <c r="I29"/>
  <c r="I28"/>
  <c r="I27"/>
  <c r="I26"/>
  <c r="I25"/>
  <c r="I24"/>
  <c r="I23"/>
  <c r="I22"/>
  <c r="I21"/>
  <c r="I20"/>
  <c r="I19"/>
  <c r="I18"/>
  <c r="I17"/>
  <c r="I15"/>
  <c r="I14"/>
  <c r="I13"/>
  <c r="I12"/>
  <c r="I11"/>
  <c r="I10"/>
  <c r="I9"/>
  <c r="I8"/>
  <c r="I7"/>
  <c r="I6"/>
  <c r="I5"/>
  <c r="I4"/>
  <c r="I3"/>
  <c r="D29"/>
  <c r="C29"/>
  <c r="D28"/>
  <c r="D27"/>
  <c r="A27"/>
  <c r="C27" s="1"/>
  <c r="D26"/>
  <c r="D25"/>
  <c r="A25"/>
  <c r="C25" s="1"/>
  <c r="D24"/>
  <c r="D23"/>
  <c r="D22"/>
  <c r="D21"/>
  <c r="D20"/>
  <c r="D19"/>
  <c r="D18"/>
  <c r="D17"/>
  <c r="D16"/>
  <c r="D15"/>
  <c r="D14"/>
  <c r="D13"/>
  <c r="D12"/>
  <c r="A12"/>
  <c r="C12" s="1"/>
  <c r="D11"/>
  <c r="C11"/>
  <c r="D10"/>
  <c r="C10"/>
  <c r="D9"/>
  <c r="C9"/>
  <c r="D8"/>
  <c r="C8"/>
  <c r="D7"/>
  <c r="C7"/>
  <c r="D6"/>
  <c r="C6"/>
  <c r="D4"/>
  <c r="C4"/>
  <c r="D5"/>
  <c r="C5"/>
  <c r="E31" l="1"/>
  <c r="F31" s="1"/>
  <c r="G31" s="1"/>
  <c r="E29"/>
  <c r="F29" s="1"/>
  <c r="G29" s="1"/>
  <c r="C28"/>
  <c r="E28" s="1"/>
  <c r="F28" s="1"/>
  <c r="G28" s="1"/>
  <c r="E27"/>
  <c r="F27" s="1"/>
  <c r="G27" s="1"/>
  <c r="C26"/>
  <c r="E26" s="1"/>
  <c r="F26" s="1"/>
  <c r="G26" s="1"/>
  <c r="E25"/>
  <c r="F25" s="1"/>
  <c r="G25" s="1"/>
  <c r="A13"/>
  <c r="A14" s="1"/>
  <c r="A15" s="1"/>
  <c r="A16" s="1"/>
  <c r="E11"/>
  <c r="F11" s="1"/>
  <c r="G11" s="1"/>
  <c r="E10"/>
  <c r="F10" s="1"/>
  <c r="G10" s="1"/>
  <c r="E12"/>
  <c r="F12" s="1"/>
  <c r="G12" s="1"/>
  <c r="E4"/>
  <c r="F4" s="1"/>
  <c r="G4" s="1"/>
  <c r="E9"/>
  <c r="F9" s="1"/>
  <c r="G9" s="1"/>
  <c r="E7"/>
  <c r="F7" s="1"/>
  <c r="G7" s="1"/>
  <c r="E5"/>
  <c r="F5" s="1"/>
  <c r="G5" s="1"/>
  <c r="E6"/>
  <c r="F6" s="1"/>
  <c r="G6" s="1"/>
  <c r="E8"/>
  <c r="F8" s="1"/>
  <c r="G8" s="1"/>
  <c r="C14" l="1"/>
  <c r="E14" s="1"/>
  <c r="F14" s="1"/>
  <c r="G14" s="1"/>
  <c r="C13"/>
  <c r="E13" s="1"/>
  <c r="F13" s="1"/>
  <c r="G13" s="1"/>
  <c r="C15"/>
  <c r="E15" s="1"/>
  <c r="F15" s="1"/>
  <c r="G15" s="1"/>
  <c r="C16"/>
  <c r="E16" s="1"/>
  <c r="F16" s="1"/>
  <c r="G16" s="1"/>
  <c r="A17"/>
  <c r="C17" l="1"/>
  <c r="E17" s="1"/>
  <c r="F17" s="1"/>
  <c r="G17" s="1"/>
  <c r="A18"/>
  <c r="C19" s="1"/>
  <c r="E19" s="1"/>
  <c r="F19" s="1"/>
  <c r="G19" s="1"/>
  <c r="A20" l="1"/>
  <c r="C18"/>
  <c r="E18" s="1"/>
  <c r="F18" s="1"/>
  <c r="G18" s="1"/>
  <c r="A21" l="1"/>
  <c r="C20"/>
  <c r="E20" s="1"/>
  <c r="F20" s="1"/>
  <c r="G20" s="1"/>
  <c r="A22" l="1"/>
  <c r="C21"/>
  <c r="E21" s="1"/>
  <c r="F21" s="1"/>
  <c r="G21" s="1"/>
  <c r="C22" l="1"/>
  <c r="E22" s="1"/>
  <c r="F22" s="1"/>
  <c r="G22" s="1"/>
  <c r="A23"/>
  <c r="C23" l="1"/>
  <c r="E23" s="1"/>
  <c r="F23" s="1"/>
  <c r="G23" s="1"/>
  <c r="C24"/>
  <c r="E24" s="1"/>
  <c r="F24" s="1"/>
  <c r="G24" s="1"/>
</calcChain>
</file>

<file path=xl/sharedStrings.xml><?xml version="1.0" encoding="utf-8"?>
<sst xmlns="http://schemas.openxmlformats.org/spreadsheetml/2006/main" count="12" uniqueCount="12">
  <si>
    <t>Date</t>
    <phoneticPr fontId="1" type="noConversion"/>
  </si>
  <si>
    <t>Days Spread</t>
    <phoneticPr fontId="1" type="noConversion"/>
  </si>
  <si>
    <t>Readers Increased</t>
    <phoneticPr fontId="1" type="noConversion"/>
  </si>
  <si>
    <t>Daily Reader Increase</t>
    <phoneticPr fontId="1" type="noConversion"/>
  </si>
  <si>
    <t>Daily Increase Rate</t>
    <phoneticPr fontId="1" type="noConversion"/>
  </si>
  <si>
    <t>Price, USD</t>
    <phoneticPr fontId="1" type="noConversion"/>
  </si>
  <si>
    <t>Readers r/dogecoin</t>
    <phoneticPr fontId="1" type="noConversion"/>
  </si>
  <si>
    <t>Yearly Increase Rate 
(Multiple Interest)</t>
    <phoneticPr fontId="1" type="noConversion"/>
  </si>
  <si>
    <t>Readers/Price Ratio</t>
    <phoneticPr fontId="1" type="noConversion"/>
  </si>
  <si>
    <t>Remarks</t>
    <phoneticPr fontId="1" type="noConversion"/>
  </si>
  <si>
    <t>WSB event</t>
    <phoneticPr fontId="1" type="noConversion"/>
  </si>
  <si>
    <t>Musk pump finally turns on market</t>
    <phoneticPr fontId="1" type="noConversion"/>
  </si>
</sst>
</file>

<file path=xl/styles.xml><?xml version="1.0" encoding="utf-8"?>
<styleSheet xmlns="http://schemas.openxmlformats.org/spreadsheetml/2006/main">
  <numFmts count="2">
    <numFmt numFmtId="176" formatCode="#,##0_ "/>
    <numFmt numFmtId="177" formatCode="0.0000_ "/>
  </numFmts>
  <fonts count="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2" fillId="0" borderId="0" xfId="0" applyFont="1">
      <alignment vertical="center"/>
    </xf>
    <xf numFmtId="176" fontId="2" fillId="0" borderId="0" xfId="0" applyNumberFormat="1" applyFont="1">
      <alignment vertical="center"/>
    </xf>
    <xf numFmtId="14" fontId="2" fillId="0" borderId="0" xfId="0" applyNumberFormat="1" applyFont="1">
      <alignment vertical="center"/>
    </xf>
    <xf numFmtId="10" fontId="2" fillId="0" borderId="0" xfId="0" applyNumberFormat="1" applyFont="1">
      <alignment vertical="center"/>
    </xf>
    <xf numFmtId="177" fontId="2" fillId="0" borderId="0" xfId="0" applyNumberFormat="1" applyFont="1">
      <alignment vertical="center"/>
    </xf>
    <xf numFmtId="0" fontId="2" fillId="0" borderId="0" xfId="0" applyFont="1" applyAlignment="1">
      <alignment vertical="center" wrapText="1"/>
    </xf>
    <xf numFmtId="11" fontId="2" fillId="0" borderId="0" xfId="0" applyNumberFormat="1" applyFont="1">
      <alignment vertical="center"/>
    </xf>
    <xf numFmtId="176" fontId="2" fillId="2" borderId="0" xfId="0" applyNumberFormat="1" applyFont="1" applyFill="1">
      <alignment vertical="center"/>
    </xf>
    <xf numFmtId="177" fontId="2" fillId="2" borderId="0" xfId="0" applyNumberFormat="1" applyFont="1" applyFill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9"/>
  <sheetViews>
    <sheetView tabSelected="1" workbookViewId="0">
      <selection activeCell="H16" sqref="H16"/>
    </sheetView>
  </sheetViews>
  <sheetFormatPr defaultRowHeight="15"/>
  <cols>
    <col min="1" max="1" width="10.375" style="1" customWidth="1"/>
    <col min="2" max="2" width="17.375" style="2" bestFit="1" customWidth="1"/>
    <col min="3" max="3" width="11" style="1" bestFit="1" customWidth="1"/>
    <col min="4" max="4" width="16.25" style="1" bestFit="1" customWidth="1"/>
    <col min="5" max="5" width="19" style="1" bestFit="1" customWidth="1"/>
    <col min="6" max="6" width="16.75" style="1" bestFit="1" customWidth="1"/>
    <col min="7" max="7" width="17" style="1" customWidth="1"/>
    <col min="8" max="8" width="9.375" style="1" bestFit="1" customWidth="1"/>
    <col min="9" max="9" width="17.875" style="1" customWidth="1"/>
    <col min="10" max="16384" width="9" style="1"/>
  </cols>
  <sheetData>
    <row r="1" spans="1:10" ht="30">
      <c r="A1" s="1" t="s">
        <v>0</v>
      </c>
      <c r="B1" s="2" t="s">
        <v>6</v>
      </c>
      <c r="C1" s="1" t="s">
        <v>1</v>
      </c>
      <c r="D1" s="1" t="s">
        <v>2</v>
      </c>
      <c r="E1" s="1" t="s">
        <v>3</v>
      </c>
      <c r="F1" s="1" t="s">
        <v>4</v>
      </c>
      <c r="G1" s="6" t="s">
        <v>7</v>
      </c>
      <c r="H1" s="1" t="s">
        <v>5</v>
      </c>
      <c r="I1" s="1" t="s">
        <v>8</v>
      </c>
      <c r="J1" s="1" t="s">
        <v>9</v>
      </c>
    </row>
    <row r="2" spans="1:10">
      <c r="A2" s="3">
        <v>43107</v>
      </c>
      <c r="B2" s="2">
        <v>99881</v>
      </c>
      <c r="G2" s="6"/>
      <c r="H2" s="5">
        <f>0.00000113*17149</f>
        <v>1.9378369999999999E-2</v>
      </c>
      <c r="I2" s="2">
        <f>B2/H2</f>
        <v>5154251.8798020687</v>
      </c>
    </row>
    <row r="3" spans="1:10">
      <c r="A3" s="3">
        <v>44165</v>
      </c>
      <c r="B3" s="2">
        <v>169263</v>
      </c>
      <c r="D3" s="2"/>
      <c r="E3" s="2"/>
      <c r="H3" s="5">
        <v>6.4999999999999997E-3</v>
      </c>
      <c r="I3" s="2">
        <f>B3/H3</f>
        <v>26040461.53846154</v>
      </c>
    </row>
    <row r="4" spans="1:10">
      <c r="A4" s="3">
        <v>44196</v>
      </c>
      <c r="B4" s="2">
        <v>172008</v>
      </c>
      <c r="C4" s="1">
        <f t="shared" ref="C4:D6" si="0">A4-A3</f>
        <v>31</v>
      </c>
      <c r="D4" s="2">
        <f t="shared" si="0"/>
        <v>2745</v>
      </c>
      <c r="E4" s="2">
        <f t="shared" ref="E4:E9" si="1">D4/C4</f>
        <v>88.548387096774192</v>
      </c>
      <c r="F4" s="4">
        <f t="shared" ref="F4:F9" si="2">E4/B3</f>
        <v>5.2314083465833752E-4</v>
      </c>
      <c r="G4" s="4">
        <f t="shared" ref="G4:G10" si="3">(1+F4)^365-1</f>
        <v>0.21033414712281195</v>
      </c>
      <c r="H4" s="5">
        <v>5.4999999999999997E-3</v>
      </c>
      <c r="I4" s="2">
        <f t="shared" ref="I4:I31" si="4">B4/H4</f>
        <v>31274181.81818182</v>
      </c>
    </row>
    <row r="5" spans="1:10">
      <c r="A5" s="3">
        <v>44225</v>
      </c>
      <c r="B5" s="2">
        <v>264393</v>
      </c>
      <c r="C5" s="1">
        <f t="shared" si="0"/>
        <v>29</v>
      </c>
      <c r="D5" s="2">
        <f t="shared" si="0"/>
        <v>92385</v>
      </c>
      <c r="E5" s="2">
        <f t="shared" si="1"/>
        <v>3185.6896551724139</v>
      </c>
      <c r="F5" s="4">
        <f t="shared" si="2"/>
        <v>1.8520590060767023E-2</v>
      </c>
      <c r="G5" s="4">
        <f t="shared" si="3"/>
        <v>809.9269520062835</v>
      </c>
      <c r="H5" s="5">
        <v>5.2999999999999999E-2</v>
      </c>
      <c r="I5" s="8">
        <f t="shared" si="4"/>
        <v>4988547.1698113205</v>
      </c>
    </row>
    <row r="6" spans="1:10">
      <c r="A6" s="3">
        <v>44232</v>
      </c>
      <c r="B6" s="2">
        <v>865245</v>
      </c>
      <c r="C6" s="1">
        <f t="shared" si="0"/>
        <v>7</v>
      </c>
      <c r="D6" s="2">
        <f t="shared" si="0"/>
        <v>600852</v>
      </c>
      <c r="E6" s="2">
        <f t="shared" si="1"/>
        <v>85836</v>
      </c>
      <c r="F6" s="4">
        <f t="shared" si="2"/>
        <v>0.32465307326593368</v>
      </c>
      <c r="G6" s="7">
        <f t="shared" si="3"/>
        <v>3.6922003939046526E+44</v>
      </c>
      <c r="H6" s="5">
        <v>4.65E-2</v>
      </c>
      <c r="I6" s="2">
        <f t="shared" si="4"/>
        <v>18607419.35483871</v>
      </c>
      <c r="J6" s="1" t="s">
        <v>10</v>
      </c>
    </row>
    <row r="7" spans="1:10">
      <c r="A7" s="3">
        <v>44239</v>
      </c>
      <c r="B7" s="2">
        <v>1097820</v>
      </c>
      <c r="C7" s="1">
        <f t="shared" ref="C7" si="5">A7-A6</f>
        <v>7</v>
      </c>
      <c r="D7" s="2">
        <f t="shared" ref="D7" si="6">B7-B6</f>
        <v>232575</v>
      </c>
      <c r="E7" s="2">
        <f t="shared" si="1"/>
        <v>33225</v>
      </c>
      <c r="F7" s="4">
        <f t="shared" si="2"/>
        <v>3.8399528457257769E-2</v>
      </c>
      <c r="G7" s="7">
        <f t="shared" si="3"/>
        <v>939800.24913981103</v>
      </c>
      <c r="H7" s="5">
        <v>6.4600000000000005E-2</v>
      </c>
      <c r="I7" s="2">
        <f t="shared" si="4"/>
        <v>16994117.647058822</v>
      </c>
    </row>
    <row r="8" spans="1:10">
      <c r="A8" s="3">
        <v>44245</v>
      </c>
      <c r="B8" s="2">
        <v>1142879</v>
      </c>
      <c r="C8" s="1">
        <f t="shared" ref="C8" si="7">A8-A7</f>
        <v>6</v>
      </c>
      <c r="D8" s="2">
        <f t="shared" ref="D8" si="8">B8-B7</f>
        <v>45059</v>
      </c>
      <c r="E8" s="2">
        <f t="shared" si="1"/>
        <v>7509.833333333333</v>
      </c>
      <c r="F8" s="4">
        <f t="shared" si="2"/>
        <v>6.8406781925391532E-3</v>
      </c>
      <c r="G8" s="4">
        <f t="shared" si="3"/>
        <v>11.04134594214965</v>
      </c>
      <c r="H8" s="5">
        <v>5.1999999999999998E-2</v>
      </c>
      <c r="I8" s="2">
        <f t="shared" si="4"/>
        <v>21978442.307692308</v>
      </c>
    </row>
    <row r="9" spans="1:10">
      <c r="A9" s="3">
        <v>44252</v>
      </c>
      <c r="B9" s="2">
        <v>1174233</v>
      </c>
      <c r="C9" s="1">
        <f t="shared" ref="C9" si="9">A9-A8</f>
        <v>7</v>
      </c>
      <c r="D9" s="2">
        <f t="shared" ref="D9" si="10">B9-B8</f>
        <v>31354</v>
      </c>
      <c r="E9" s="2">
        <f t="shared" si="1"/>
        <v>4479.1428571428569</v>
      </c>
      <c r="F9" s="4">
        <f t="shared" si="2"/>
        <v>3.9191750457772496E-3</v>
      </c>
      <c r="G9" s="4">
        <f t="shared" si="3"/>
        <v>3.169111762764393</v>
      </c>
      <c r="H9" s="5">
        <v>4.9910000000000003E-2</v>
      </c>
      <c r="I9" s="2">
        <f t="shared" si="4"/>
        <v>23527008.615507912</v>
      </c>
    </row>
    <row r="10" spans="1:10">
      <c r="A10" s="3">
        <v>44259</v>
      </c>
      <c r="B10" s="2">
        <v>1195823</v>
      </c>
      <c r="C10" s="1">
        <f t="shared" ref="C10" si="11">A10-A9</f>
        <v>7</v>
      </c>
      <c r="D10" s="2">
        <f t="shared" ref="D10" si="12">B10-B9</f>
        <v>21590</v>
      </c>
      <c r="E10" s="2">
        <f t="shared" ref="E10" si="13">D10/C10</f>
        <v>3084.2857142857142</v>
      </c>
      <c r="F10" s="4">
        <f t="shared" ref="F10" si="14">E10/B9</f>
        <v>2.6266385924136981E-3</v>
      </c>
      <c r="G10" s="4">
        <f t="shared" si="3"/>
        <v>1.6050872741186444</v>
      </c>
      <c r="H10" s="5">
        <v>5.0599999999999999E-2</v>
      </c>
      <c r="I10" s="2">
        <f t="shared" si="4"/>
        <v>23632865.612648223</v>
      </c>
    </row>
    <row r="11" spans="1:10">
      <c r="A11" s="3">
        <v>44271</v>
      </c>
      <c r="B11" s="2">
        <v>1217607</v>
      </c>
      <c r="C11" s="1">
        <f t="shared" ref="C11" si="15">A11-A10</f>
        <v>12</v>
      </c>
      <c r="D11" s="2">
        <f t="shared" ref="D11" si="16">B11-B10</f>
        <v>21784</v>
      </c>
      <c r="E11" s="2">
        <f t="shared" ref="E11" si="17">D11/C11</f>
        <v>1815.3333333333333</v>
      </c>
      <c r="F11" s="4">
        <f t="shared" ref="F11" si="18">E11/B10</f>
        <v>1.5180618982352182E-3</v>
      </c>
      <c r="G11" s="4">
        <f t="shared" ref="G11" si="19">(1+F11)^365-1</f>
        <v>0.7396299959055892</v>
      </c>
      <c r="H11" s="5">
        <v>5.8650000000000001E-2</v>
      </c>
      <c r="I11" s="2">
        <f t="shared" si="4"/>
        <v>20760562.659846548</v>
      </c>
    </row>
    <row r="12" spans="1:10">
      <c r="A12" s="3">
        <f>A11+7</f>
        <v>44278</v>
      </c>
      <c r="B12" s="2">
        <v>1224277</v>
      </c>
      <c r="C12" s="1">
        <f t="shared" ref="C12:C16" si="20">A12-A11</f>
        <v>7</v>
      </c>
      <c r="D12" s="2">
        <f t="shared" ref="D12:D16" si="21">B12-B11</f>
        <v>6670</v>
      </c>
      <c r="E12" s="2">
        <f t="shared" ref="E12:E16" si="22">D12/C12</f>
        <v>952.85714285714289</v>
      </c>
      <c r="F12" s="4">
        <f t="shared" ref="F12:F16" si="23">E12/B11</f>
        <v>7.8256542780810463E-4</v>
      </c>
      <c r="G12" s="4">
        <f t="shared" ref="G12:G16" si="24">(1+F12)^365-1</f>
        <v>0.33045990387189006</v>
      </c>
      <c r="H12" s="5">
        <v>5.3350000000000002E-2</v>
      </c>
      <c r="I12" s="2">
        <f t="shared" si="4"/>
        <v>22948022.492970947</v>
      </c>
    </row>
    <row r="13" spans="1:10">
      <c r="A13" s="3">
        <f t="shared" ref="A13:A16" si="25">A12+7</f>
        <v>44285</v>
      </c>
      <c r="B13" s="2">
        <v>1227608</v>
      </c>
      <c r="C13" s="1">
        <f t="shared" si="20"/>
        <v>7</v>
      </c>
      <c r="D13" s="2">
        <f t="shared" si="21"/>
        <v>3331</v>
      </c>
      <c r="E13" s="2">
        <f t="shared" si="22"/>
        <v>475.85714285714283</v>
      </c>
      <c r="F13" s="4">
        <f t="shared" si="23"/>
        <v>3.8868421350490357E-4</v>
      </c>
      <c r="G13" s="4">
        <f t="shared" si="24"/>
        <v>0.15239475610734798</v>
      </c>
      <c r="H13" s="5">
        <v>5.3999999999999999E-2</v>
      </c>
      <c r="I13" s="2">
        <f t="shared" si="4"/>
        <v>22733481.481481481</v>
      </c>
    </row>
    <row r="14" spans="1:10">
      <c r="A14" s="3">
        <f t="shared" si="25"/>
        <v>44292</v>
      </c>
      <c r="B14" s="2">
        <v>1232340</v>
      </c>
      <c r="C14" s="1">
        <f t="shared" si="20"/>
        <v>7</v>
      </c>
      <c r="D14" s="2">
        <f t="shared" si="21"/>
        <v>4732</v>
      </c>
      <c r="E14" s="2">
        <f t="shared" si="22"/>
        <v>676</v>
      </c>
      <c r="F14" s="4">
        <f t="shared" si="23"/>
        <v>5.5066438146378978E-4</v>
      </c>
      <c r="G14" s="4">
        <f t="shared" si="24"/>
        <v>0.22254796874773208</v>
      </c>
      <c r="H14" s="5">
        <v>6.4399999999999999E-2</v>
      </c>
      <c r="I14" s="2">
        <f t="shared" si="4"/>
        <v>19135714.285714287</v>
      </c>
    </row>
    <row r="15" spans="1:10">
      <c r="A15" s="3">
        <f t="shared" si="25"/>
        <v>44299</v>
      </c>
      <c r="B15" s="2">
        <v>1242163</v>
      </c>
      <c r="C15" s="1">
        <f t="shared" si="20"/>
        <v>7</v>
      </c>
      <c r="D15" s="2">
        <f t="shared" si="21"/>
        <v>9823</v>
      </c>
      <c r="E15" s="2">
        <f t="shared" si="22"/>
        <v>1403.2857142857142</v>
      </c>
      <c r="F15" s="4">
        <f t="shared" si="23"/>
        <v>1.1387163561076604E-3</v>
      </c>
      <c r="G15" s="4">
        <f t="shared" si="24"/>
        <v>0.51496904482798644</v>
      </c>
      <c r="H15" s="5">
        <v>9.4399999999999998E-2</v>
      </c>
      <c r="I15" s="2">
        <f t="shared" si="4"/>
        <v>13158506.355932204</v>
      </c>
    </row>
    <row r="16" spans="1:10">
      <c r="A16" s="3">
        <f t="shared" si="25"/>
        <v>44306</v>
      </c>
      <c r="B16" s="2">
        <v>1456644</v>
      </c>
      <c r="C16" s="1">
        <f t="shared" si="20"/>
        <v>7</v>
      </c>
      <c r="D16" s="2">
        <f t="shared" si="21"/>
        <v>214481</v>
      </c>
      <c r="E16" s="2">
        <f t="shared" si="22"/>
        <v>30640.142857142859</v>
      </c>
      <c r="F16" s="4">
        <f t="shared" si="23"/>
        <v>2.4666765035782631E-2</v>
      </c>
      <c r="G16" s="4">
        <f t="shared" si="24"/>
        <v>7287.9890857590772</v>
      </c>
      <c r="H16" s="5">
        <v>0.37890000000000001</v>
      </c>
      <c r="I16" s="8">
        <f>B16/H16</f>
        <v>3844402.2169437846</v>
      </c>
      <c r="J16" s="1" t="s">
        <v>11</v>
      </c>
    </row>
    <row r="17" spans="1:11">
      <c r="A17" s="3">
        <f>A16+7</f>
        <v>44313</v>
      </c>
      <c r="B17" s="2">
        <v>1560090</v>
      </c>
      <c r="C17" s="1">
        <f t="shared" ref="C17:C18" si="26">A17-A16</f>
        <v>7</v>
      </c>
      <c r="D17" s="2">
        <f t="shared" ref="D17:D18" si="27">B17-B16</f>
        <v>103446</v>
      </c>
      <c r="E17" s="2">
        <f t="shared" ref="E17:E18" si="28">D17/C17</f>
        <v>14778</v>
      </c>
      <c r="F17" s="4">
        <f t="shared" ref="F17:F18" si="29">E17/B16</f>
        <v>1.0145237957936188E-2</v>
      </c>
      <c r="G17" s="4">
        <f t="shared" ref="G17:G18" si="30">(1+F17)^365-1</f>
        <v>38.819389728040385</v>
      </c>
      <c r="H17" s="5">
        <v>0.27</v>
      </c>
      <c r="I17" s="2">
        <f t="shared" si="4"/>
        <v>5778111.111111111</v>
      </c>
    </row>
    <row r="18" spans="1:11">
      <c r="A18" s="3">
        <f t="shared" ref="A18:A22" si="31">A17+7</f>
        <v>44320</v>
      </c>
      <c r="B18" s="2">
        <v>1609643</v>
      </c>
      <c r="C18" s="1">
        <f t="shared" si="26"/>
        <v>7</v>
      </c>
      <c r="D18" s="2">
        <f t="shared" si="27"/>
        <v>49553</v>
      </c>
      <c r="E18" s="2">
        <f t="shared" si="28"/>
        <v>7079</v>
      </c>
      <c r="F18" s="4">
        <f t="shared" si="29"/>
        <v>4.5375587305860558E-3</v>
      </c>
      <c r="G18" s="4">
        <f t="shared" si="30"/>
        <v>4.2198188188779149</v>
      </c>
      <c r="H18" s="5">
        <v>0.42</v>
      </c>
      <c r="I18" s="2">
        <f t="shared" si="4"/>
        <v>3832483.3333333335</v>
      </c>
    </row>
    <row r="19" spans="1:11">
      <c r="A19" s="3">
        <v>44326</v>
      </c>
      <c r="B19" s="2">
        <v>1787381</v>
      </c>
      <c r="C19" s="1">
        <f t="shared" ref="C19" si="32">A19-A18</f>
        <v>6</v>
      </c>
      <c r="D19" s="2">
        <f t="shared" ref="D19" si="33">B19-B18</f>
        <v>177738</v>
      </c>
      <c r="E19" s="2">
        <f t="shared" ref="E19" si="34">D19/C19</f>
        <v>29623</v>
      </c>
      <c r="F19" s="4">
        <f t="shared" ref="F19" si="35">E19/B18</f>
        <v>1.8403459649127166E-2</v>
      </c>
      <c r="G19" s="4">
        <f t="shared" ref="G19" si="36">(1+F19)^365-1</f>
        <v>776.59075964906333</v>
      </c>
      <c r="H19" s="9">
        <v>0.49</v>
      </c>
      <c r="I19" s="2">
        <f t="shared" si="4"/>
        <v>3647716.3265306125</v>
      </c>
      <c r="K19" s="5">
        <f>AVERAGE(H16:H19)</f>
        <v>0.38972499999999999</v>
      </c>
    </row>
    <row r="20" spans="1:11">
      <c r="A20" s="3">
        <f t="shared" si="31"/>
        <v>44333</v>
      </c>
      <c r="B20" s="2">
        <v>1870404</v>
      </c>
      <c r="C20" s="1">
        <f t="shared" ref="C20" si="37">A20-A19</f>
        <v>7</v>
      </c>
      <c r="D20" s="2">
        <f t="shared" ref="D20" si="38">B20-B19</f>
        <v>83023</v>
      </c>
      <c r="E20" s="2">
        <f t="shared" ref="E20" si="39">D20/C20</f>
        <v>11860.428571428571</v>
      </c>
      <c r="F20" s="4">
        <f t="shared" ref="F20" si="40">E20/B19</f>
        <v>6.6356465529333539E-3</v>
      </c>
      <c r="G20" s="4">
        <f t="shared" ref="G20" si="41">(1+F20)^365-1</f>
        <v>10.178704225591892</v>
      </c>
      <c r="H20" s="9">
        <v>0.49480000000000002</v>
      </c>
      <c r="I20" s="2">
        <f t="shared" si="4"/>
        <v>3780121.2611156022</v>
      </c>
      <c r="K20" s="5">
        <f>AVERAGE(H19:H22)</f>
        <v>0.40500000000000003</v>
      </c>
    </row>
    <row r="21" spans="1:11">
      <c r="A21" s="3">
        <f t="shared" si="31"/>
        <v>44340</v>
      </c>
      <c r="B21" s="2">
        <v>1945688</v>
      </c>
      <c r="C21" s="1">
        <f t="shared" ref="C21" si="42">A21-A20</f>
        <v>7</v>
      </c>
      <c r="D21" s="2">
        <f t="shared" ref="D21" si="43">B21-B20</f>
        <v>75284</v>
      </c>
      <c r="E21" s="2">
        <f t="shared" ref="E21" si="44">D21/C21</f>
        <v>10754.857142857143</v>
      </c>
      <c r="F21" s="4">
        <f t="shared" ref="F21" si="45">E21/B20</f>
        <v>5.7500182542686729E-3</v>
      </c>
      <c r="G21" s="4">
        <f t="shared" ref="G21" si="46">(1+F21)^365-1</f>
        <v>7.1071448177929692</v>
      </c>
      <c r="H21" s="9">
        <v>0.33</v>
      </c>
      <c r="I21" s="2">
        <f t="shared" si="4"/>
        <v>5896024.2424242422</v>
      </c>
    </row>
    <row r="22" spans="1:11">
      <c r="A22" s="3">
        <f t="shared" si="31"/>
        <v>44347</v>
      </c>
      <c r="B22" s="2">
        <v>1999255</v>
      </c>
      <c r="C22" s="1">
        <f t="shared" ref="C22" si="47">A22-A21</f>
        <v>7</v>
      </c>
      <c r="D22" s="2">
        <f t="shared" ref="D22" si="48">B22-B21</f>
        <v>53567</v>
      </c>
      <c r="E22" s="2">
        <f t="shared" ref="E22" si="49">D22/C22</f>
        <v>7652.4285714285716</v>
      </c>
      <c r="F22" s="4">
        <f t="shared" ref="F22" si="50">E22/B21</f>
        <v>3.9330193594392174E-3</v>
      </c>
      <c r="G22" s="4">
        <f t="shared" ref="G22" si="51">(1+F22)^365-1</f>
        <v>3.190149524807774</v>
      </c>
      <c r="H22" s="9">
        <v>0.30520000000000003</v>
      </c>
      <c r="I22" s="2">
        <f t="shared" si="4"/>
        <v>6550638.9252948882</v>
      </c>
    </row>
    <row r="23" spans="1:11">
      <c r="A23" s="3">
        <f>A22+7</f>
        <v>44354</v>
      </c>
      <c r="B23" s="2">
        <v>2042522</v>
      </c>
      <c r="C23" s="1">
        <f t="shared" ref="C23" si="52">A23-A22</f>
        <v>7</v>
      </c>
      <c r="D23" s="2">
        <f t="shared" ref="D23" si="53">B23-B22</f>
        <v>43267</v>
      </c>
      <c r="E23" s="2">
        <f t="shared" ref="E23" si="54">D23/C23</f>
        <v>6181</v>
      </c>
      <c r="F23" s="4">
        <f t="shared" ref="F23" si="55">E23/B22</f>
        <v>3.0916516402359879E-3</v>
      </c>
      <c r="G23" s="4">
        <f t="shared" ref="G23" si="56">(1+F23)^365-1</f>
        <v>2.0854948330507876</v>
      </c>
      <c r="H23" s="5">
        <v>0.33145999999999998</v>
      </c>
      <c r="I23" s="2">
        <f t="shared" si="4"/>
        <v>6162197.5502323061</v>
      </c>
    </row>
    <row r="24" spans="1:11">
      <c r="A24" s="3">
        <v>44361</v>
      </c>
      <c r="B24" s="2">
        <v>2065776</v>
      </c>
      <c r="C24" s="1">
        <f t="shared" ref="C24" si="57">A24-A23</f>
        <v>7</v>
      </c>
      <c r="D24" s="2">
        <f t="shared" ref="D24" si="58">B24-B23</f>
        <v>23254</v>
      </c>
      <c r="E24" s="2">
        <f t="shared" ref="E24" si="59">D24/C24</f>
        <v>3322</v>
      </c>
      <c r="F24" s="4">
        <f t="shared" ref="F24" si="60">E24/B23</f>
        <v>1.6264206701323168E-3</v>
      </c>
      <c r="G24" s="4">
        <f t="shared" ref="G24" si="61">(1+F24)^365-1</f>
        <v>0.80970040655792141</v>
      </c>
      <c r="H24" s="5">
        <v>0.32507999999999998</v>
      </c>
      <c r="I24" s="2">
        <f t="shared" si="4"/>
        <v>6354669.6197858993</v>
      </c>
    </row>
    <row r="25" spans="1:11">
      <c r="A25" s="3">
        <f>A24+7</f>
        <v>44368</v>
      </c>
      <c r="B25" s="2">
        <v>2080897</v>
      </c>
      <c r="C25" s="1">
        <f t="shared" ref="C25" si="62">A25-A24</f>
        <v>7</v>
      </c>
      <c r="D25" s="2">
        <f t="shared" ref="D25" si="63">B25-B24</f>
        <v>15121</v>
      </c>
      <c r="E25" s="2">
        <f t="shared" ref="E25" si="64">D25/C25</f>
        <v>2160.1428571428573</v>
      </c>
      <c r="F25" s="4">
        <f t="shared" ref="F25" si="65">E25/B24</f>
        <v>1.0456810695558751E-3</v>
      </c>
      <c r="G25" s="4">
        <f t="shared" ref="G25" si="66">(1+F25)^365-1</f>
        <v>0.46444184246600173</v>
      </c>
      <c r="H25" s="5">
        <v>0.2626</v>
      </c>
      <c r="I25" s="2">
        <f t="shared" si="4"/>
        <v>7924207.9207920795</v>
      </c>
    </row>
    <row r="26" spans="1:11">
      <c r="A26" s="3">
        <v>44375</v>
      </c>
      <c r="B26" s="2">
        <v>2098226</v>
      </c>
      <c r="C26" s="1">
        <f t="shared" ref="C26" si="67">A26-A25</f>
        <v>7</v>
      </c>
      <c r="D26" s="2">
        <f t="shared" ref="D26" si="68">B26-B25</f>
        <v>17329</v>
      </c>
      <c r="E26" s="2">
        <f t="shared" ref="E26" si="69">D26/C26</f>
        <v>2475.5714285714284</v>
      </c>
      <c r="F26" s="4">
        <f t="shared" ref="F26" si="70">E26/B25</f>
        <v>1.1896655281695482E-3</v>
      </c>
      <c r="G26" s="4">
        <f t="shared" ref="G26" si="71">(1+F26)^365-1</f>
        <v>0.54337230304060813</v>
      </c>
      <c r="H26" s="5">
        <v>0.25700000000000001</v>
      </c>
      <c r="I26" s="2">
        <f t="shared" si="4"/>
        <v>8164303.5019455254</v>
      </c>
    </row>
    <row r="27" spans="1:11">
      <c r="A27" s="3">
        <f>A26+7</f>
        <v>44382</v>
      </c>
      <c r="B27" s="2">
        <v>2106493</v>
      </c>
      <c r="C27" s="1">
        <f t="shared" ref="C27" si="72">A27-A26</f>
        <v>7</v>
      </c>
      <c r="D27" s="2">
        <f t="shared" ref="D27" si="73">B27-B26</f>
        <v>8267</v>
      </c>
      <c r="E27" s="2">
        <f t="shared" ref="E27" si="74">D27/C27</f>
        <v>1181</v>
      </c>
      <c r="F27" s="4">
        <f t="shared" ref="F27" si="75">E27/B26</f>
        <v>5.6285643205260065E-4</v>
      </c>
      <c r="G27" s="4">
        <f t="shared" ref="G27" si="76">(1+F27)^365-1</f>
        <v>0.22799751000722623</v>
      </c>
      <c r="H27" s="5">
        <v>0.2311</v>
      </c>
      <c r="I27" s="2">
        <f t="shared" si="4"/>
        <v>9115071.3976633493</v>
      </c>
    </row>
    <row r="28" spans="1:11">
      <c r="A28" s="3">
        <v>44389</v>
      </c>
      <c r="B28" s="2">
        <v>2112345</v>
      </c>
      <c r="C28" s="1">
        <f t="shared" ref="C28" si="77">A28-A27</f>
        <v>7</v>
      </c>
      <c r="D28" s="2">
        <f t="shared" ref="D28" si="78">B28-B27</f>
        <v>5852</v>
      </c>
      <c r="E28" s="2">
        <f t="shared" ref="E28" si="79">D28/C28</f>
        <v>836</v>
      </c>
      <c r="F28" s="4">
        <f t="shared" ref="F28" si="80">E28/B27</f>
        <v>3.96868159542899E-4</v>
      </c>
      <c r="G28" s="4">
        <f t="shared" ref="G28" si="81">(1+F28)^365-1</f>
        <v>0.15584091187537497</v>
      </c>
      <c r="H28" s="5">
        <v>0.2177</v>
      </c>
      <c r="I28" s="2">
        <f t="shared" si="4"/>
        <v>9703008.7276067976</v>
      </c>
    </row>
    <row r="29" spans="1:11">
      <c r="A29" s="3">
        <v>44396</v>
      </c>
      <c r="B29" s="2">
        <v>2117005</v>
      </c>
      <c r="C29" s="1">
        <f t="shared" ref="C29" si="82">A29-A28</f>
        <v>7</v>
      </c>
      <c r="D29" s="2">
        <f t="shared" ref="D29" si="83">B29-B28</f>
        <v>4660</v>
      </c>
      <c r="E29" s="2">
        <f t="shared" ref="E29" si="84">D29/C29</f>
        <v>665.71428571428567</v>
      </c>
      <c r="F29" s="4">
        <f t="shared" ref="F29" si="85">E29/B28</f>
        <v>3.1515414655952775E-4</v>
      </c>
      <c r="G29" s="4">
        <f t="shared" ref="G29" si="86">(1+F29)^365-1</f>
        <v>0.12188818022099523</v>
      </c>
      <c r="H29" s="5">
        <v>0.18151999999999999</v>
      </c>
      <c r="I29" s="2">
        <f t="shared" si="4"/>
        <v>11662654.252974879</v>
      </c>
    </row>
    <row r="30" spans="1:11">
      <c r="A30" s="3">
        <v>44406</v>
      </c>
      <c r="B30" s="2">
        <v>2123272</v>
      </c>
      <c r="C30" s="1">
        <f t="shared" ref="C30" si="87">A30-A29</f>
        <v>10</v>
      </c>
      <c r="D30" s="2">
        <f t="shared" ref="D30" si="88">B30-B29</f>
        <v>6267</v>
      </c>
      <c r="E30" s="2">
        <f t="shared" ref="E30" si="89">D30/C30</f>
        <v>626.70000000000005</v>
      </c>
      <c r="F30" s="4">
        <f t="shared" ref="F30" si="90">E30/B29</f>
        <v>2.9603142174912199E-4</v>
      </c>
      <c r="G30" s="4">
        <f t="shared" ref="G30" si="91">(1+F30)^365-1</f>
        <v>0.11408727114144779</v>
      </c>
      <c r="H30" s="5">
        <v>0.20488000000000001</v>
      </c>
      <c r="I30" s="2">
        <f t="shared" si="4"/>
        <v>10363490.823896915</v>
      </c>
    </row>
    <row r="31" spans="1:11">
      <c r="A31" s="3">
        <v>44418</v>
      </c>
      <c r="B31" s="2">
        <v>2129712</v>
      </c>
      <c r="C31" s="1">
        <f t="shared" ref="C31" si="92">A31-A30</f>
        <v>12</v>
      </c>
      <c r="D31" s="2">
        <f t="shared" ref="D31" si="93">B31-B30</f>
        <v>6440</v>
      </c>
      <c r="E31" s="2">
        <f t="shared" ref="E31" si="94">D31/C31</f>
        <v>536.66666666666663</v>
      </c>
      <c r="F31" s="4">
        <f t="shared" ref="F31" si="95">E31/B30</f>
        <v>2.5275455366371649E-4</v>
      </c>
      <c r="G31" s="4">
        <f t="shared" ref="G31" si="96">(1+F31)^365-1</f>
        <v>9.663209913157278E-2</v>
      </c>
      <c r="H31" s="5">
        <v>0.25718999999999997</v>
      </c>
      <c r="I31" s="2">
        <f t="shared" si="4"/>
        <v>8280695.2058789227</v>
      </c>
    </row>
    <row r="32" spans="1:11">
      <c r="H32" s="5"/>
    </row>
    <row r="33" spans="8:8">
      <c r="H33" s="5"/>
    </row>
    <row r="34" spans="8:8">
      <c r="H34" s="5"/>
    </row>
    <row r="35" spans="8:8">
      <c r="H35" s="5"/>
    </row>
    <row r="36" spans="8:8">
      <c r="H36" s="5"/>
    </row>
    <row r="37" spans="8:8">
      <c r="H37" s="5"/>
    </row>
    <row r="38" spans="8:8">
      <c r="H38" s="5"/>
    </row>
    <row r="39" spans="8:8">
      <c r="H39" s="5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2021-08-13T13:48:18Z</dcterms:modified>
</cp:coreProperties>
</file>