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0" windowWidth="11355" windowHeight="9210"/>
  </bookViews>
  <sheets>
    <sheet name="Medication Costs" sheetId="1" r:id="rId1"/>
  </sheets>
  <definedNames>
    <definedName name="_xlnm.Print_Area" localSheetId="0">'Medication Costs'!$A$29:$H$50</definedName>
  </definedNames>
  <calcPr calcId="125725"/>
</workbook>
</file>

<file path=xl/calcChain.xml><?xml version="1.0" encoding="utf-8"?>
<calcChain xmlns="http://schemas.openxmlformats.org/spreadsheetml/2006/main">
  <c r="L23" i="1"/>
  <c r="L11"/>
  <c r="L12"/>
  <c r="L13"/>
  <c r="L14"/>
  <c r="L15"/>
  <c r="L16"/>
  <c r="L17"/>
  <c r="L18"/>
  <c r="L19"/>
  <c r="L20"/>
  <c r="L21"/>
  <c r="L22"/>
  <c r="L10"/>
  <c r="L9"/>
  <c r="H32"/>
  <c r="D32"/>
  <c r="C5"/>
  <c r="F22" s="1"/>
  <c r="D23"/>
  <c r="D11"/>
  <c r="D12"/>
  <c r="D13"/>
  <c r="D14"/>
  <c r="D15"/>
  <c r="D16"/>
  <c r="D17"/>
  <c r="D18"/>
  <c r="D19"/>
  <c r="D20"/>
  <c r="D21"/>
  <c r="D22"/>
  <c r="D10"/>
  <c r="D9"/>
  <c r="C29"/>
  <c r="A34"/>
  <c r="A35"/>
  <c r="A36"/>
  <c r="A37"/>
  <c r="A38"/>
  <c r="A39"/>
  <c r="A40"/>
  <c r="A41"/>
  <c r="A42"/>
  <c r="A43"/>
  <c r="A44"/>
  <c r="A45"/>
  <c r="A46"/>
  <c r="A47"/>
  <c r="A33"/>
  <c r="C30" l="1"/>
  <c r="N23"/>
  <c r="N22"/>
  <c r="N21"/>
  <c r="N20"/>
  <c r="N19"/>
  <c r="N18"/>
  <c r="N17"/>
  <c r="N16"/>
  <c r="N15"/>
  <c r="N14"/>
  <c r="N13"/>
  <c r="N12"/>
  <c r="N11"/>
  <c r="N10"/>
  <c r="N9"/>
  <c r="F12"/>
  <c r="F20"/>
  <c r="F11"/>
  <c r="F15"/>
  <c r="F19"/>
  <c r="F23"/>
  <c r="F9"/>
  <c r="F13"/>
  <c r="F17"/>
  <c r="F21"/>
  <c r="F16"/>
  <c r="F10"/>
  <c r="F14"/>
  <c r="F18"/>
  <c r="M10"/>
  <c r="E10"/>
  <c r="E11"/>
  <c r="E13"/>
  <c r="E14"/>
  <c r="E15"/>
  <c r="E16"/>
  <c r="E17"/>
  <c r="E18"/>
  <c r="E19"/>
  <c r="E20"/>
  <c r="E21"/>
  <c r="E22"/>
  <c r="E23"/>
  <c r="M12" l="1"/>
  <c r="I14"/>
  <c r="G17"/>
  <c r="H17" s="1"/>
  <c r="J17" s="1"/>
  <c r="I21"/>
  <c r="I20"/>
  <c r="I15"/>
  <c r="G20"/>
  <c r="H20" s="1"/>
  <c r="I18"/>
  <c r="I17"/>
  <c r="G14"/>
  <c r="H14" s="1"/>
  <c r="I23"/>
  <c r="G23"/>
  <c r="H23" s="1"/>
  <c r="G22"/>
  <c r="H22" s="1"/>
  <c r="I22"/>
  <c r="G21"/>
  <c r="H21" s="1"/>
  <c r="G19"/>
  <c r="H19" s="1"/>
  <c r="J19" s="1"/>
  <c r="I19"/>
  <c r="G18"/>
  <c r="H18" s="1"/>
  <c r="J18" s="1"/>
  <c r="G16"/>
  <c r="H16" s="1"/>
  <c r="I16"/>
  <c r="G15"/>
  <c r="H15" s="1"/>
  <c r="G13"/>
  <c r="H13" s="1"/>
  <c r="I13"/>
  <c r="I10"/>
  <c r="G11"/>
  <c r="H11" s="1"/>
  <c r="I11"/>
  <c r="Q12"/>
  <c r="O12"/>
  <c r="P12" s="1"/>
  <c r="Q10"/>
  <c r="G10"/>
  <c r="H10" s="1"/>
  <c r="O10"/>
  <c r="P10" s="1"/>
  <c r="R10" s="1"/>
  <c r="M9"/>
  <c r="Q9"/>
  <c r="I9"/>
  <c r="E9"/>
  <c r="J21" l="1"/>
  <c r="J20"/>
  <c r="K20" s="1"/>
  <c r="C44" s="1"/>
  <c r="J16"/>
  <c r="K16" s="1"/>
  <c r="C40" s="1"/>
  <c r="J23"/>
  <c r="K23" s="1"/>
  <c r="C47" s="1"/>
  <c r="J22"/>
  <c r="K22" s="1"/>
  <c r="C46" s="1"/>
  <c r="J15"/>
  <c r="K15" s="1"/>
  <c r="C39" s="1"/>
  <c r="J13"/>
  <c r="K13" s="1"/>
  <c r="C37" s="1"/>
  <c r="J11"/>
  <c r="K11" s="1"/>
  <c r="C35" s="1"/>
  <c r="J10"/>
  <c r="K10" s="1"/>
  <c r="C34" s="1"/>
  <c r="R12"/>
  <c r="S12" s="1"/>
  <c r="E36" s="1"/>
  <c r="M14"/>
  <c r="M16" s="1"/>
  <c r="Q14"/>
  <c r="J14"/>
  <c r="K14" s="1"/>
  <c r="C38" s="1"/>
  <c r="K21"/>
  <c r="C45" s="1"/>
  <c r="K17"/>
  <c r="C41" s="1"/>
  <c r="K18"/>
  <c r="C42" s="1"/>
  <c r="E12"/>
  <c r="I12"/>
  <c r="K19"/>
  <c r="C43" s="1"/>
  <c r="S10"/>
  <c r="E34" s="1"/>
  <c r="O9"/>
  <c r="P9" s="1"/>
  <c r="R9" s="1"/>
  <c r="G9"/>
  <c r="Q16" l="1"/>
  <c r="O14"/>
  <c r="P14" s="1"/>
  <c r="R14" s="1"/>
  <c r="S14" s="1"/>
  <c r="E38" s="1"/>
  <c r="Q18"/>
  <c r="O16"/>
  <c r="P16" s="1"/>
  <c r="R16" s="1"/>
  <c r="S16" s="1"/>
  <c r="E40" s="1"/>
  <c r="G12"/>
  <c r="H12" s="1"/>
  <c r="J12" s="1"/>
  <c r="K12" s="1"/>
  <c r="C36" s="1"/>
  <c r="S9"/>
  <c r="E33" s="1"/>
  <c r="M11"/>
  <c r="Q11"/>
  <c r="H9"/>
  <c r="J9" s="1"/>
  <c r="M18" l="1"/>
  <c r="M13"/>
  <c r="K9"/>
  <c r="O11"/>
  <c r="P11" s="1"/>
  <c r="Q13" l="1"/>
  <c r="Q20"/>
  <c r="M20"/>
  <c r="Q22" s="1"/>
  <c r="O18"/>
  <c r="P18" s="1"/>
  <c r="R18" s="1"/>
  <c r="S18" s="1"/>
  <c r="E42" s="1"/>
  <c r="R11"/>
  <c r="S11" s="1"/>
  <c r="E35" s="1"/>
  <c r="Q15"/>
  <c r="K24"/>
  <c r="D48" s="1"/>
  <c r="C33"/>
  <c r="O13"/>
  <c r="P13" s="1"/>
  <c r="M22" l="1"/>
  <c r="O22" s="1"/>
  <c r="P22" s="1"/>
  <c r="O20"/>
  <c r="P20" s="1"/>
  <c r="R20" s="1"/>
  <c r="S20" s="1"/>
  <c r="E44" s="1"/>
  <c r="M15"/>
  <c r="Q17" s="1"/>
  <c r="R13"/>
  <c r="S13" s="1"/>
  <c r="E37" s="1"/>
  <c r="O15" l="1"/>
  <c r="P15" s="1"/>
  <c r="R15" s="1"/>
  <c r="S15" s="1"/>
  <c r="E39" s="1"/>
  <c r="R22"/>
  <c r="S22" s="1"/>
  <c r="E46" s="1"/>
  <c r="M17"/>
  <c r="M19" s="1"/>
  <c r="O17" l="1"/>
  <c r="P17" s="1"/>
  <c r="R17" s="1"/>
  <c r="Q19"/>
  <c r="Q21"/>
  <c r="O19"/>
  <c r="P19" s="1"/>
  <c r="S17" l="1"/>
  <c r="E41" s="1"/>
  <c r="R19"/>
  <c r="S19" s="1"/>
  <c r="E43" s="1"/>
  <c r="M21"/>
  <c r="M23" s="1"/>
  <c r="O21" l="1"/>
  <c r="P21" s="1"/>
  <c r="R21" s="1"/>
  <c r="Q23"/>
  <c r="O23"/>
  <c r="P23" s="1"/>
  <c r="S21" l="1"/>
  <c r="E45" s="1"/>
  <c r="R23"/>
  <c r="S23" s="1"/>
  <c r="E47" s="1"/>
  <c r="S24" l="1"/>
  <c r="H48" s="1"/>
</calcChain>
</file>

<file path=xl/comments1.xml><?xml version="1.0" encoding="utf-8"?>
<comments xmlns="http://schemas.openxmlformats.org/spreadsheetml/2006/main">
  <authors>
    <author>Joshua Torrance</author>
    <author>Joshua R Torrance</author>
  </authors>
  <commentList>
    <comment ref="A1" authorId="0">
      <text>
        <r>
          <rPr>
            <sz val="8"/>
            <color indexed="81"/>
            <rFont val="Tahoma"/>
            <family val="2"/>
          </rPr>
          <t>Only enter text into the blue cells; everything else will automatically fill in when the proper information is added</t>
        </r>
      </text>
    </comment>
    <comment ref="C5" authorId="0">
      <text>
        <r>
          <rPr>
            <sz val="8"/>
            <color indexed="81"/>
            <rFont val="Tahoma"/>
            <family val="2"/>
          </rPr>
          <t>Allowable upcharge #2 will changed depending on the date:
April 1, 2014 to March 30, 2015 = 5.5%
April 1, 2015 to March 30, 2016 = 6.0%
April 1, 2016 to March 30, 2017 = 6.5%
April 1, 2017 onwards = 7.0%</t>
        </r>
      </text>
    </comment>
    <comment ref="E7" authorId="1">
      <text>
        <r>
          <rPr>
            <sz val="9"/>
            <color indexed="81"/>
            <rFont val="Tahoma"/>
            <family val="2"/>
          </rPr>
          <t>Customizable quantity (in days)</t>
        </r>
      </text>
    </comment>
    <comment ref="M7" authorId="1">
      <text>
        <r>
          <rPr>
            <sz val="9"/>
            <color indexed="81"/>
            <rFont val="Tahoma"/>
            <family val="2"/>
          </rPr>
          <t>Customizable quantity (in days)</t>
        </r>
      </text>
    </comment>
    <comment ref="A27" authorId="0">
      <text>
        <r>
          <rPr>
            <sz val="8"/>
            <color indexed="81"/>
            <rFont val="Tahoma"/>
            <family val="2"/>
          </rPr>
          <t xml:space="preserve">This is what will print when using this spreadsheet. To change what is printed go to </t>
        </r>
        <r>
          <rPr>
            <b/>
            <sz val="8"/>
            <color indexed="81"/>
            <rFont val="Tahoma"/>
            <family val="2"/>
          </rPr>
          <t>Page Layout</t>
        </r>
        <r>
          <rPr>
            <sz val="8"/>
            <color indexed="81"/>
            <rFont val="Tahoma"/>
            <family val="2"/>
          </rPr>
          <t xml:space="preserve"> on the menu bar and either </t>
        </r>
        <r>
          <rPr>
            <b/>
            <sz val="8"/>
            <color indexed="81"/>
            <rFont val="Tahoma"/>
            <family val="2"/>
          </rPr>
          <t xml:space="preserve">Set </t>
        </r>
        <r>
          <rPr>
            <sz val="8"/>
            <color indexed="81"/>
            <rFont val="Tahoma"/>
            <family val="2"/>
          </rPr>
          <t xml:space="preserve">a new print area or </t>
        </r>
        <r>
          <rPr>
            <b/>
            <sz val="8"/>
            <color indexed="81"/>
            <rFont val="Tahoma"/>
            <family val="2"/>
          </rPr>
          <t>Clear</t>
        </r>
        <r>
          <rPr>
            <sz val="8"/>
            <color indexed="81"/>
            <rFont val="Tahoma"/>
            <family val="2"/>
          </rPr>
          <t xml:space="preserve"> the current print area</t>
        </r>
      </text>
    </comment>
  </commentList>
</comments>
</file>

<file path=xl/sharedStrings.xml><?xml version="1.0" encoding="utf-8"?>
<sst xmlns="http://schemas.openxmlformats.org/spreadsheetml/2006/main" count="38" uniqueCount="20">
  <si>
    <t>iDBL Blue Cross</t>
  </si>
  <si>
    <t>TOTAL</t>
  </si>
  <si>
    <t>Allowable Upcharge #2</t>
  </si>
  <si>
    <t>Medication &amp; Strength</t>
  </si>
  <si>
    <t>Doses Per Day</t>
  </si>
  <si>
    <t>Allowable Upcharge #1</t>
  </si>
  <si>
    <t>Dispensing Fee</t>
  </si>
  <si>
    <t>Total Fees</t>
  </si>
  <si>
    <t>Total Patient Cost</t>
  </si>
  <si>
    <t>Drug Cost</t>
  </si>
  <si>
    <t>Temp Upcharge #2</t>
  </si>
  <si>
    <t>Temp Allowable Upcharge #2 %</t>
  </si>
  <si>
    <t xml:space="preserve">Supply: </t>
  </si>
  <si>
    <t xml:space="preserve">Estimated Medication Costs For: </t>
  </si>
  <si>
    <t>Print Preview</t>
  </si>
  <si>
    <t>Unit Price (Cost/Tab)</t>
  </si>
  <si>
    <t>Alberta Blue Cross Medication Price Calculator</t>
  </si>
  <si>
    <t xml:space="preserve">Date of Dispensing: </t>
  </si>
  <si>
    <t xml:space="preserve">Dispensing Date: </t>
  </si>
  <si>
    <t>These medication costs are estimates based on the the best available information. Actual costs may vary depending on the pharmacy and your third party drug coverage.</t>
  </si>
</sst>
</file>

<file path=xl/styles.xml><?xml version="1.0" encoding="utf-8"?>
<styleSheet xmlns="http://schemas.openxmlformats.org/spreadsheetml/2006/main">
  <numFmts count="4">
    <numFmt numFmtId="164" formatCode="&quot;$&quot;#,##0.00"/>
    <numFmt numFmtId="165" formatCode="0&quot; days&quot;"/>
    <numFmt numFmtId="166" formatCode="0.0%"/>
    <numFmt numFmtId="167" formatCode="[$-409]mmmm\ d\,\ yyyy;@"/>
  </numFmts>
  <fonts count="12"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1" fillId="0" borderId="0" xfId="1" applyAlignment="1" applyProtection="1"/>
    <xf numFmtId="0" fontId="3" fillId="0" borderId="0" xfId="0" applyFont="1" applyProtection="1"/>
    <xf numFmtId="0" fontId="0" fillId="0" borderId="0" xfId="0" applyProtection="1"/>
    <xf numFmtId="0" fontId="0" fillId="0" borderId="0" xfId="0" applyFill="1" applyProtection="1"/>
    <xf numFmtId="0" fontId="4" fillId="0" borderId="0" xfId="0" applyFont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0" fontId="7" fillId="0" borderId="0" xfId="0" applyFont="1" applyAlignment="1" applyProtection="1">
      <alignment vertical="top" wrapText="1"/>
    </xf>
    <xf numFmtId="164" fontId="0" fillId="3" borderId="16" xfId="0" applyNumberFormat="1" applyFill="1" applyBorder="1" applyAlignment="1" applyProtection="1">
      <alignment horizontal="center" vertical="center"/>
      <protection locked="0"/>
    </xf>
    <xf numFmtId="0" fontId="0" fillId="3" borderId="17" xfId="0" applyNumberFormat="1" applyFill="1" applyBorder="1" applyAlignment="1" applyProtection="1">
      <alignment horizontal="center" vertical="center"/>
      <protection locked="0"/>
    </xf>
    <xf numFmtId="164" fontId="0" fillId="3" borderId="18" xfId="0" applyNumberFormat="1" applyFill="1" applyBorder="1" applyAlignment="1" applyProtection="1">
      <alignment horizontal="center" vertical="center"/>
      <protection locked="0"/>
    </xf>
    <xf numFmtId="0" fontId="0" fillId="3" borderId="19" xfId="0" applyNumberFormat="1" applyFill="1" applyBorder="1" applyAlignment="1" applyProtection="1">
      <alignment horizontal="center"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0" fontId="0" fillId="3" borderId="20" xfId="0" applyNumberFormat="1" applyFill="1" applyBorder="1" applyAlignment="1" applyProtection="1">
      <alignment horizontal="center" vertical="center"/>
      <protection locked="0"/>
    </xf>
    <xf numFmtId="0" fontId="2" fillId="0" borderId="0" xfId="0" applyFont="1" applyProtection="1"/>
    <xf numFmtId="164" fontId="0" fillId="0" borderId="16" xfId="0" applyNumberFormat="1" applyFill="1" applyBorder="1" applyAlignment="1" applyProtection="1">
      <alignment horizontal="center" vertical="center"/>
    </xf>
    <xf numFmtId="164" fontId="0" fillId="0" borderId="21" xfId="0" applyNumberFormat="1" applyBorder="1" applyAlignment="1" applyProtection="1">
      <alignment horizontal="center" vertical="center"/>
    </xf>
    <xf numFmtId="166" fontId="0" fillId="0" borderId="21" xfId="0" applyNumberFormat="1" applyBorder="1" applyAlignment="1" applyProtection="1">
      <alignment horizontal="center" vertical="center"/>
    </xf>
    <xf numFmtId="164" fontId="0" fillId="0" borderId="16" xfId="0" applyNumberFormat="1" applyBorder="1" applyAlignment="1" applyProtection="1">
      <alignment horizontal="center" vertical="center"/>
    </xf>
    <xf numFmtId="10" fontId="0" fillId="0" borderId="21" xfId="0" applyNumberFormat="1" applyBorder="1" applyAlignment="1" applyProtection="1">
      <alignment horizontal="center" vertical="center"/>
    </xf>
    <xf numFmtId="164" fontId="2" fillId="0" borderId="17" xfId="0" applyNumberFormat="1" applyFont="1" applyBorder="1" applyAlignment="1" applyProtection="1">
      <alignment horizontal="center" vertical="center"/>
    </xf>
    <xf numFmtId="164" fontId="0" fillId="0" borderId="0" xfId="0" applyNumberFormat="1" applyAlignment="1" applyProtection="1">
      <alignment vertical="center"/>
    </xf>
    <xf numFmtId="164" fontId="0" fillId="0" borderId="18" xfId="0" applyNumberFormat="1" applyFill="1" applyBorder="1" applyAlignment="1" applyProtection="1">
      <alignment horizontal="center" vertical="center"/>
    </xf>
    <xf numFmtId="164" fontId="0" fillId="0" borderId="12" xfId="0" applyNumberFormat="1" applyBorder="1" applyAlignment="1" applyProtection="1">
      <alignment horizontal="center" vertical="center"/>
    </xf>
    <xf numFmtId="166" fontId="0" fillId="0" borderId="12" xfId="0" applyNumberFormat="1" applyBorder="1" applyAlignment="1" applyProtection="1">
      <alignment horizontal="center" vertical="center"/>
    </xf>
    <xf numFmtId="10" fontId="0" fillId="0" borderId="12" xfId="0" applyNumberFormat="1" applyBorder="1" applyAlignment="1" applyProtection="1">
      <alignment horizontal="center" vertical="center"/>
    </xf>
    <xf numFmtId="164" fontId="2" fillId="0" borderId="19" xfId="0" applyNumberFormat="1" applyFont="1" applyBorder="1" applyAlignment="1" applyProtection="1">
      <alignment horizontal="center" vertical="center"/>
    </xf>
    <xf numFmtId="164" fontId="0" fillId="0" borderId="10" xfId="0" applyNumberFormat="1" applyFill="1" applyBorder="1" applyAlignment="1" applyProtection="1">
      <alignment horizontal="center" vertical="center"/>
    </xf>
    <xf numFmtId="164" fontId="0" fillId="0" borderId="11" xfId="0" applyNumberFormat="1" applyBorder="1" applyAlignment="1" applyProtection="1">
      <alignment horizontal="center" vertical="center"/>
    </xf>
    <xf numFmtId="166" fontId="0" fillId="0" borderId="11" xfId="0" applyNumberFormat="1" applyBorder="1" applyAlignment="1" applyProtection="1">
      <alignment horizontal="center" vertical="center"/>
    </xf>
    <xf numFmtId="164" fontId="0" fillId="0" borderId="10" xfId="0" applyNumberFormat="1" applyBorder="1" applyAlignment="1" applyProtection="1">
      <alignment horizontal="center" vertical="center"/>
    </xf>
    <xf numFmtId="10" fontId="0" fillId="0" borderId="11" xfId="0" applyNumberFormat="1" applyBorder="1" applyAlignment="1" applyProtection="1">
      <alignment horizontal="center" vertical="center"/>
    </xf>
    <xf numFmtId="164" fontId="2" fillId="0" borderId="20" xfId="0" applyNumberFormat="1" applyFont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49" fontId="3" fillId="3" borderId="23" xfId="0" applyNumberFormat="1" applyFont="1" applyFill="1" applyBorder="1" applyAlignment="1" applyProtection="1">
      <alignment horizontal="left" vertical="center"/>
      <protection locked="0"/>
    </xf>
    <xf numFmtId="49" fontId="3" fillId="3" borderId="24" xfId="0" applyNumberFormat="1" applyFont="1" applyFill="1" applyBorder="1" applyAlignment="1" applyProtection="1">
      <alignment horizontal="left" vertical="center"/>
      <protection locked="0"/>
    </xf>
    <xf numFmtId="49" fontId="3" fillId="3" borderId="8" xfId="0" applyNumberFormat="1" applyFont="1" applyFill="1" applyBorder="1" applyAlignment="1" applyProtection="1">
      <alignment horizontal="left" vertical="center"/>
      <protection locked="0"/>
    </xf>
    <xf numFmtId="164" fontId="0" fillId="2" borderId="18" xfId="0" applyNumberFormat="1" applyFill="1" applyBorder="1" applyAlignment="1" applyProtection="1">
      <alignment horizontal="center" vertical="center"/>
    </xf>
    <xf numFmtId="164" fontId="0" fillId="2" borderId="12" xfId="0" applyNumberFormat="1" applyFill="1" applyBorder="1" applyAlignment="1" applyProtection="1">
      <alignment horizontal="center" vertical="center"/>
    </xf>
    <xf numFmtId="166" fontId="0" fillId="2" borderId="12" xfId="0" applyNumberFormat="1" applyFill="1" applyBorder="1" applyAlignment="1" applyProtection="1">
      <alignment horizontal="center" vertical="center"/>
    </xf>
    <xf numFmtId="10" fontId="0" fillId="2" borderId="12" xfId="0" applyNumberFormat="1" applyFill="1" applyBorder="1" applyAlignment="1" applyProtection="1">
      <alignment horizontal="center" vertical="center"/>
    </xf>
    <xf numFmtId="164" fontId="2" fillId="2" borderId="19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Protection="1"/>
    <xf numFmtId="0" fontId="3" fillId="5" borderId="5" xfId="0" applyFont="1" applyFill="1" applyBorder="1" applyAlignment="1" applyProtection="1">
      <alignment horizontal="center"/>
    </xf>
    <xf numFmtId="0" fontId="3" fillId="5" borderId="7" xfId="0" applyFont="1" applyFill="1" applyBorder="1" applyAlignment="1" applyProtection="1">
      <alignment horizontal="center"/>
    </xf>
    <xf numFmtId="0" fontId="2" fillId="5" borderId="5" xfId="0" applyFont="1" applyFill="1" applyBorder="1" applyAlignment="1" applyProtection="1">
      <alignment horizontal="right"/>
    </xf>
    <xf numFmtId="0" fontId="3" fillId="5" borderId="6" xfId="0" applyFont="1" applyFill="1" applyBorder="1" applyAlignment="1" applyProtection="1">
      <alignment horizontal="left"/>
    </xf>
    <xf numFmtId="0" fontId="2" fillId="5" borderId="6" xfId="0" applyFont="1" applyFill="1" applyBorder="1" applyAlignment="1" applyProtection="1"/>
    <xf numFmtId="0" fontId="2" fillId="5" borderId="6" xfId="0" applyFont="1" applyFill="1" applyBorder="1" applyAlignment="1" applyProtection="1">
      <alignment horizontal="center"/>
    </xf>
    <xf numFmtId="0" fontId="2" fillId="5" borderId="7" xfId="0" applyFont="1" applyFill="1" applyBorder="1" applyAlignment="1" applyProtection="1"/>
    <xf numFmtId="165" fontId="2" fillId="5" borderId="6" xfId="0" applyNumberFormat="1" applyFont="1" applyFill="1" applyBorder="1" applyAlignment="1" applyProtection="1"/>
    <xf numFmtId="0" fontId="2" fillId="5" borderId="2" xfId="0" applyFont="1" applyFill="1" applyBorder="1" applyAlignment="1" applyProtection="1">
      <alignment wrapText="1"/>
    </xf>
    <xf numFmtId="0" fontId="2" fillId="5" borderId="3" xfId="0" applyFont="1" applyFill="1" applyBorder="1" applyAlignment="1" applyProtection="1">
      <alignment horizontal="center" wrapText="1"/>
    </xf>
    <xf numFmtId="0" fontId="2" fillId="5" borderId="4" xfId="0" applyFont="1" applyFill="1" applyBorder="1" applyAlignment="1" applyProtection="1">
      <alignment horizontal="center" wrapText="1"/>
    </xf>
    <xf numFmtId="0" fontId="2" fillId="5" borderId="10" xfId="0" applyFont="1" applyFill="1" applyBorder="1" applyAlignment="1" applyProtection="1">
      <alignment horizontal="center" wrapText="1"/>
    </xf>
    <xf numFmtId="0" fontId="2" fillId="5" borderId="11" xfId="0" applyFont="1" applyFill="1" applyBorder="1" applyAlignment="1" applyProtection="1">
      <alignment horizontal="center" wrapText="1"/>
    </xf>
    <xf numFmtId="0" fontId="2" fillId="5" borderId="9" xfId="0" applyFont="1" applyFill="1" applyBorder="1" applyAlignment="1" applyProtection="1">
      <alignment horizontal="center" wrapText="1"/>
    </xf>
    <xf numFmtId="0" fontId="2" fillId="5" borderId="13" xfId="0" applyFont="1" applyFill="1" applyBorder="1" applyAlignment="1" applyProtection="1">
      <alignment horizontal="center" wrapText="1"/>
    </xf>
    <xf numFmtId="0" fontId="2" fillId="5" borderId="14" xfId="0" applyFont="1" applyFill="1" applyBorder="1" applyAlignment="1" applyProtection="1">
      <alignment horizontal="center" wrapText="1"/>
    </xf>
    <xf numFmtId="0" fontId="2" fillId="5" borderId="15" xfId="0" applyFont="1" applyFill="1" applyBorder="1" applyAlignment="1" applyProtection="1">
      <alignment horizontal="center" wrapText="1"/>
    </xf>
    <xf numFmtId="0" fontId="2" fillId="5" borderId="22" xfId="0" applyFont="1" applyFill="1" applyBorder="1" applyAlignment="1" applyProtection="1">
      <alignment horizontal="right" vertical="center"/>
    </xf>
    <xf numFmtId="164" fontId="2" fillId="5" borderId="4" xfId="0" applyNumberFormat="1" applyFont="1" applyFill="1" applyBorder="1" applyAlignment="1" applyProtection="1">
      <alignment horizontal="right" vertical="center"/>
    </xf>
    <xf numFmtId="165" fontId="3" fillId="4" borderId="6" xfId="0" applyNumberFormat="1" applyFont="1" applyFill="1" applyBorder="1" applyAlignment="1" applyProtection="1">
      <alignment horizontal="left"/>
      <protection locked="0"/>
    </xf>
    <xf numFmtId="49" fontId="3" fillId="6" borderId="24" xfId="0" applyNumberFormat="1" applyFont="1" applyFill="1" applyBorder="1" applyAlignment="1" applyProtection="1">
      <alignment horizontal="left" vertical="center"/>
      <protection locked="0"/>
    </xf>
    <xf numFmtId="164" fontId="0" fillId="6" borderId="18" xfId="0" applyNumberFormat="1" applyFill="1" applyBorder="1" applyAlignment="1" applyProtection="1">
      <alignment horizontal="center" vertical="center"/>
      <protection locked="0"/>
    </xf>
    <xf numFmtId="0" fontId="0" fillId="6" borderId="19" xfId="0" applyNumberFormat="1" applyFill="1" applyBorder="1" applyAlignment="1" applyProtection="1">
      <alignment horizontal="center" vertical="center"/>
      <protection locked="0"/>
    </xf>
    <xf numFmtId="0" fontId="2" fillId="5" borderId="25" xfId="0" applyFont="1" applyFill="1" applyBorder="1" applyAlignment="1" applyProtection="1">
      <alignment horizontal="right" vertical="center"/>
    </xf>
    <xf numFmtId="164" fontId="2" fillId="5" borderId="26" xfId="0" applyNumberFormat="1" applyFont="1" applyFill="1" applyBorder="1" applyAlignment="1" applyProtection="1">
      <alignment horizontal="right" vertical="center"/>
    </xf>
    <xf numFmtId="0" fontId="0" fillId="5" borderId="28" xfId="0" applyFill="1" applyBorder="1" applyAlignment="1" applyProtection="1">
      <alignment vertical="center"/>
    </xf>
    <xf numFmtId="0" fontId="2" fillId="5" borderId="28" xfId="0" applyFont="1" applyFill="1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5" borderId="28" xfId="0" applyFont="1" applyFill="1" applyBorder="1" applyAlignment="1" applyProtection="1">
      <alignment horizontal="left" vertical="center"/>
    </xf>
    <xf numFmtId="165" fontId="3" fillId="5" borderId="26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 applyProtection="1">
      <alignment horizontal="left" vertical="center"/>
    </xf>
    <xf numFmtId="0" fontId="6" fillId="0" borderId="0" xfId="0" applyNumberFormat="1" applyFont="1" applyFill="1" applyAlignment="1" applyProtection="1">
      <alignment horizontal="left" vertical="center"/>
    </xf>
    <xf numFmtId="164" fontId="0" fillId="0" borderId="32" xfId="0" applyNumberFormat="1" applyBorder="1" applyAlignment="1" applyProtection="1">
      <alignment horizontal="center" vertical="center"/>
    </xf>
    <xf numFmtId="164" fontId="0" fillId="0" borderId="33" xfId="0" applyNumberForma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right" vertical="center"/>
    </xf>
    <xf numFmtId="167" fontId="6" fillId="3" borderId="0" xfId="0" applyNumberFormat="1" applyFont="1" applyFill="1" applyAlignment="1" applyProtection="1">
      <alignment horizontal="left" vertical="center"/>
      <protection locked="0"/>
    </xf>
    <xf numFmtId="167" fontId="6" fillId="0" borderId="0" xfId="0" applyNumberFormat="1" applyFont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6" fillId="3" borderId="0" xfId="0" applyFont="1" applyFill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/>
    </xf>
    <xf numFmtId="0" fontId="3" fillId="0" borderId="29" xfId="0" applyNumberFormat="1" applyFont="1" applyBorder="1" applyAlignment="1" applyProtection="1">
      <alignment horizontal="left" vertical="center"/>
    </xf>
    <xf numFmtId="0" fontId="0" fillId="0" borderId="30" xfId="0" applyNumberFormat="1" applyBorder="1" applyAlignment="1" applyProtection="1">
      <alignment horizontal="left" vertical="center"/>
    </xf>
    <xf numFmtId="0" fontId="3" fillId="2" borderId="18" xfId="0" applyNumberFormat="1" applyFont="1" applyFill="1" applyBorder="1" applyAlignment="1" applyProtection="1">
      <alignment horizontal="left" vertical="center"/>
    </xf>
    <xf numFmtId="0" fontId="0" fillId="2" borderId="19" xfId="0" applyNumberFormat="1" applyFill="1" applyBorder="1" applyAlignment="1" applyProtection="1">
      <alignment horizontal="left" vertical="center"/>
    </xf>
    <xf numFmtId="0" fontId="3" fillId="0" borderId="18" xfId="0" applyNumberFormat="1" applyFont="1" applyBorder="1" applyAlignment="1" applyProtection="1">
      <alignment horizontal="left" vertical="center"/>
    </xf>
    <xf numFmtId="0" fontId="0" fillId="0" borderId="19" xfId="0" applyNumberFormat="1" applyBorder="1" applyAlignment="1" applyProtection="1">
      <alignment horizontal="left" vertical="center"/>
    </xf>
    <xf numFmtId="164" fontId="3" fillId="2" borderId="18" xfId="0" applyNumberFormat="1" applyFont="1" applyFill="1" applyBorder="1" applyAlignment="1" applyProtection="1">
      <alignment horizontal="right" vertical="center"/>
    </xf>
    <xf numFmtId="164" fontId="3" fillId="2" borderId="19" xfId="0" applyNumberFormat="1" applyFont="1" applyFill="1" applyBorder="1" applyAlignment="1" applyProtection="1">
      <alignment horizontal="right" vertical="center"/>
    </xf>
    <xf numFmtId="164" fontId="3" fillId="0" borderId="18" xfId="0" applyNumberFormat="1" applyFont="1" applyBorder="1" applyAlignment="1" applyProtection="1">
      <alignment horizontal="right" vertical="center"/>
    </xf>
    <xf numFmtId="164" fontId="3" fillId="0" borderId="19" xfId="0" applyNumberFormat="1" applyFont="1" applyBorder="1" applyAlignment="1" applyProtection="1">
      <alignment horizontal="right" vertical="center"/>
    </xf>
    <xf numFmtId="164" fontId="3" fillId="0" borderId="13" xfId="0" applyNumberFormat="1" applyFont="1" applyBorder="1" applyAlignment="1" applyProtection="1">
      <alignment horizontal="right" vertical="center"/>
    </xf>
    <xf numFmtId="164" fontId="3" fillId="0" borderId="31" xfId="0" applyNumberFormat="1" applyFont="1" applyBorder="1" applyAlignment="1" applyProtection="1">
      <alignment horizontal="right" vertical="center"/>
    </xf>
    <xf numFmtId="0" fontId="3" fillId="0" borderId="10" xfId="0" applyNumberFormat="1" applyFont="1" applyBorder="1" applyAlignment="1" applyProtection="1">
      <alignment horizontal="left" vertical="center"/>
    </xf>
    <xf numFmtId="0" fontId="0" fillId="0" borderId="20" xfId="0" applyNumberFormat="1" applyBorder="1" applyAlignment="1" applyProtection="1">
      <alignment horizontal="left" vertical="center"/>
    </xf>
    <xf numFmtId="164" fontId="3" fillId="0" borderId="12" xfId="0" applyNumberFormat="1" applyFont="1" applyBorder="1" applyAlignment="1" applyProtection="1">
      <alignment horizontal="right" vertical="center"/>
    </xf>
    <xf numFmtId="164" fontId="3" fillId="2" borderId="12" xfId="0" applyNumberFormat="1" applyFont="1" applyFill="1" applyBorder="1" applyAlignment="1" applyProtection="1">
      <alignment horizontal="right" vertical="center"/>
    </xf>
    <xf numFmtId="0" fontId="2" fillId="5" borderId="25" xfId="0" applyFont="1" applyFill="1" applyBorder="1" applyAlignment="1" applyProtection="1">
      <alignment horizontal="center" vertical="center" wrapText="1"/>
    </xf>
    <xf numFmtId="0" fontId="2" fillId="5" borderId="26" xfId="0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</xf>
    <xf numFmtId="164" fontId="3" fillId="0" borderId="29" xfId="0" applyNumberFormat="1" applyFont="1" applyBorder="1" applyAlignment="1" applyProtection="1">
      <alignment horizontal="right" vertical="center"/>
    </xf>
    <xf numFmtId="164" fontId="3" fillId="0" borderId="27" xfId="0" applyNumberFormat="1" applyFont="1" applyBorder="1" applyAlignment="1" applyProtection="1">
      <alignment horizontal="right" vertical="center"/>
    </xf>
    <xf numFmtId="164" fontId="3" fillId="0" borderId="30" xfId="0" applyNumberFormat="1" applyFont="1" applyBorder="1" applyAlignment="1" applyProtection="1">
      <alignment horizontal="right" vertical="center"/>
    </xf>
    <xf numFmtId="164" fontId="3" fillId="0" borderId="14" xfId="0" applyNumberFormat="1" applyFont="1" applyBorder="1" applyAlignment="1" applyProtection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dbl.ab.bluecross.ca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1"/>
  <sheetViews>
    <sheetView tabSelected="1" workbookViewId="0">
      <selection activeCell="C3" sqref="C3:H3"/>
    </sheetView>
  </sheetViews>
  <sheetFormatPr defaultRowHeight="12.75"/>
  <cols>
    <col min="1" max="1" width="27" style="3" customWidth="1"/>
    <col min="2" max="3" width="10.7109375" style="3" customWidth="1"/>
    <col min="4" max="4" width="10.7109375" style="4" customWidth="1"/>
    <col min="5" max="5" width="10.7109375" style="3" customWidth="1"/>
    <col min="6" max="7" width="10.7109375" style="3" hidden="1" customWidth="1"/>
    <col min="8" max="13" width="10.7109375" style="3" customWidth="1"/>
    <col min="14" max="15" width="10.7109375" style="3" hidden="1" customWidth="1"/>
    <col min="16" max="19" width="10.7109375" style="3" customWidth="1"/>
    <col min="20" max="16384" width="9.140625" style="3"/>
  </cols>
  <sheetData>
    <row r="1" spans="1:19" ht="20.25">
      <c r="A1" s="79" t="s">
        <v>16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1:19" ht="5.0999999999999996" customHeight="1"/>
    <row r="3" spans="1:19" ht="15.75">
      <c r="A3" s="80" t="s">
        <v>13</v>
      </c>
      <c r="B3" s="80"/>
      <c r="C3" s="84"/>
      <c r="D3" s="84"/>
      <c r="E3" s="84"/>
      <c r="F3" s="84"/>
      <c r="G3" s="84"/>
      <c r="H3" s="84"/>
    </row>
    <row r="4" spans="1:19" ht="5.0999999999999996" customHeight="1">
      <c r="A4" s="5"/>
      <c r="B4" s="5"/>
      <c r="C4" s="75"/>
      <c r="D4" s="75"/>
      <c r="E4" s="75"/>
      <c r="F4" s="75"/>
      <c r="G4" s="75"/>
      <c r="H4" s="75"/>
    </row>
    <row r="5" spans="1:19" ht="15.75">
      <c r="A5" s="80" t="s">
        <v>17</v>
      </c>
      <c r="B5" s="80"/>
      <c r="C5" s="81">
        <f ca="1">TODAY()</f>
        <v>41901</v>
      </c>
      <c r="D5" s="81"/>
      <c r="E5" s="81"/>
      <c r="F5" s="75"/>
      <c r="G5" s="76"/>
      <c r="H5" s="75"/>
    </row>
    <row r="6" spans="1:19" ht="5.0999999999999996" customHeight="1" thickBot="1">
      <c r="A6" s="14"/>
    </row>
    <row r="7" spans="1:19">
      <c r="A7" s="42"/>
      <c r="B7" s="43"/>
      <c r="C7" s="44"/>
      <c r="D7" s="45" t="s">
        <v>12</v>
      </c>
      <c r="E7" s="62">
        <v>30</v>
      </c>
      <c r="F7" s="46"/>
      <c r="G7" s="46"/>
      <c r="H7" s="47"/>
      <c r="I7" s="48"/>
      <c r="J7" s="47"/>
      <c r="K7" s="49"/>
      <c r="L7" s="45" t="s">
        <v>12</v>
      </c>
      <c r="M7" s="62">
        <v>100</v>
      </c>
      <c r="N7" s="50"/>
      <c r="O7" s="50"/>
      <c r="P7" s="47"/>
      <c r="Q7" s="47"/>
      <c r="R7" s="47"/>
      <c r="S7" s="49"/>
    </row>
    <row r="8" spans="1:19" ht="40.5" customHeight="1" thickBot="1">
      <c r="A8" s="51" t="s">
        <v>3</v>
      </c>
      <c r="B8" s="52" t="s">
        <v>15</v>
      </c>
      <c r="C8" s="53" t="s">
        <v>4</v>
      </c>
      <c r="D8" s="54" t="s">
        <v>9</v>
      </c>
      <c r="E8" s="55" t="s">
        <v>5</v>
      </c>
      <c r="F8" s="55" t="s">
        <v>11</v>
      </c>
      <c r="G8" s="55" t="s">
        <v>10</v>
      </c>
      <c r="H8" s="55" t="s">
        <v>2</v>
      </c>
      <c r="I8" s="55" t="s">
        <v>6</v>
      </c>
      <c r="J8" s="55" t="s">
        <v>7</v>
      </c>
      <c r="K8" s="56" t="s">
        <v>8</v>
      </c>
      <c r="L8" s="57" t="s">
        <v>9</v>
      </c>
      <c r="M8" s="58" t="s">
        <v>5</v>
      </c>
      <c r="N8" s="58" t="s">
        <v>11</v>
      </c>
      <c r="O8" s="58" t="s">
        <v>10</v>
      </c>
      <c r="P8" s="58" t="s">
        <v>2</v>
      </c>
      <c r="Q8" s="58" t="s">
        <v>6</v>
      </c>
      <c r="R8" s="58" t="s">
        <v>7</v>
      </c>
      <c r="S8" s="59" t="s">
        <v>8</v>
      </c>
    </row>
    <row r="9" spans="1:19" s="21" customFormat="1">
      <c r="A9" s="34"/>
      <c r="B9" s="8"/>
      <c r="C9" s="9"/>
      <c r="D9" s="15" t="str">
        <f>IF(B9="","",IF(C9="","",B9*C9*$E$7))</f>
        <v/>
      </c>
      <c r="E9" s="16" t="str">
        <f>IF(D9="","",D9*0.03)</f>
        <v/>
      </c>
      <c r="F9" s="17">
        <f t="shared" ref="F9:F23" ca="1" si="0">IF($C$5&lt;42095,0.055,IF($C$5&lt;42461,0.06,IF($C$5&lt;42826,0.065,0.07)))</f>
        <v>5.5E-2</v>
      </c>
      <c r="G9" s="16" t="str">
        <f>IF(D9="","",(D9+E9)*F9)</f>
        <v/>
      </c>
      <c r="H9" s="16" t="str">
        <f>IF(D9="","",IF(G9&gt;100,100,G9))</f>
        <v/>
      </c>
      <c r="I9" s="16" t="str">
        <f>IF(D9="","",12.3)</f>
        <v/>
      </c>
      <c r="J9" s="77" t="str">
        <f>IF(B9="","",IF(C9="","",E9+H9+I9))</f>
        <v/>
      </c>
      <c r="K9" s="20" t="str">
        <f>IF(D9="","",D9+J9)</f>
        <v/>
      </c>
      <c r="L9" s="18" t="str">
        <f>IF(B9="","",IF(C9="","",B9*C9*$M$7))</f>
        <v/>
      </c>
      <c r="M9" s="16" t="str">
        <f>IF(L9="","",L9*0.03)</f>
        <v/>
      </c>
      <c r="N9" s="19">
        <f t="shared" ref="N9:N23" ca="1" si="1">IF($C$5&lt;42095,0.055,IF($C$5&lt;42461,0.06,IF($C$5&lt;42826,0.065,0.07)))</f>
        <v>5.5E-2</v>
      </c>
      <c r="O9" s="16" t="str">
        <f>IF(L9="","",(L9+M9)*N9)</f>
        <v/>
      </c>
      <c r="P9" s="16" t="str">
        <f>IF(L9="","",IF(O9&gt;100,100,O9))</f>
        <v/>
      </c>
      <c r="Q9" s="16" t="str">
        <f>IF(L9="","",12.3)</f>
        <v/>
      </c>
      <c r="R9" s="77" t="str">
        <f>IF(B9="","",IF(C9="","",M9+P9+Q9))</f>
        <v/>
      </c>
      <c r="S9" s="20" t="str">
        <f>IF(L9="","",L9+R9)</f>
        <v/>
      </c>
    </row>
    <row r="10" spans="1:19" s="6" customFormat="1">
      <c r="A10" s="63"/>
      <c r="B10" s="64"/>
      <c r="C10" s="65"/>
      <c r="D10" s="37" t="str">
        <f>IF(B10="","",IF(C10="","",B10*C10*$E$7))</f>
        <v/>
      </c>
      <c r="E10" s="38" t="str">
        <f t="shared" ref="E10:E23" si="2">IF(D10="","",D10*0.03)</f>
        <v/>
      </c>
      <c r="F10" s="39">
        <f t="shared" ca="1" si="0"/>
        <v>5.5E-2</v>
      </c>
      <c r="G10" s="38" t="str">
        <f t="shared" ref="G10:G23" si="3">IF(D10="","",(D10+E10)*F10)</f>
        <v/>
      </c>
      <c r="H10" s="38" t="str">
        <f t="shared" ref="H10:H23" si="4">IF(D10="","",IF(G10&gt;100,100,G10))</f>
        <v/>
      </c>
      <c r="I10" s="38" t="str">
        <f t="shared" ref="I10:I23" si="5">IF(D10="","",12.3)</f>
        <v/>
      </c>
      <c r="J10" s="38" t="str">
        <f t="shared" ref="J10:J23" si="6">IF(B10="","",IF(C10="","",E10+H10+I10))</f>
        <v/>
      </c>
      <c r="K10" s="41" t="str">
        <f t="shared" ref="K10:K23" si="7">IF(D10="","",D10+J10)</f>
        <v/>
      </c>
      <c r="L10" s="37" t="str">
        <f>IF(B10="","",IF(C10="","",B10*C10*$M$7))</f>
        <v/>
      </c>
      <c r="M10" s="38" t="str">
        <f t="shared" ref="M10:M23" si="8">IF(L10="","",L10*0.03)</f>
        <v/>
      </c>
      <c r="N10" s="40">
        <f t="shared" ca="1" si="1"/>
        <v>5.5E-2</v>
      </c>
      <c r="O10" s="38" t="str">
        <f t="shared" ref="O10:O23" si="9">IF(L10="","",(L10+M10)*N10)</f>
        <v/>
      </c>
      <c r="P10" s="38" t="str">
        <f t="shared" ref="P10:P23" si="10">IF(L10="","",IF(O10&gt;100,100,O10))</f>
        <v/>
      </c>
      <c r="Q10" s="38" t="str">
        <f t="shared" ref="Q10:Q23" si="11">IF(L10="","",12.3)</f>
        <v/>
      </c>
      <c r="R10" s="38" t="str">
        <f t="shared" ref="R10:R23" si="12">IF(B10="","",IF(C10="","",M10+P10+Q10))</f>
        <v/>
      </c>
      <c r="S10" s="41" t="str">
        <f t="shared" ref="S10:S23" si="13">IF(L10="","",L10+R10)</f>
        <v/>
      </c>
    </row>
    <row r="11" spans="1:19" s="6" customFormat="1">
      <c r="A11" s="35"/>
      <c r="B11" s="10"/>
      <c r="C11" s="11"/>
      <c r="D11" s="22" t="str">
        <f t="shared" ref="D11:D22" si="14">IF(B11="","",IF(C11="","",B11*C11*$E$7))</f>
        <v/>
      </c>
      <c r="E11" s="23" t="str">
        <f t="shared" si="2"/>
        <v/>
      </c>
      <c r="F11" s="24">
        <f t="shared" ca="1" si="0"/>
        <v>5.5E-2</v>
      </c>
      <c r="G11" s="23" t="str">
        <f t="shared" si="3"/>
        <v/>
      </c>
      <c r="H11" s="23" t="str">
        <f t="shared" si="4"/>
        <v/>
      </c>
      <c r="I11" s="23" t="str">
        <f t="shared" si="5"/>
        <v/>
      </c>
      <c r="J11" s="23" t="str">
        <f t="shared" si="6"/>
        <v/>
      </c>
      <c r="K11" s="26" t="str">
        <f t="shared" si="7"/>
        <v/>
      </c>
      <c r="L11" s="22" t="str">
        <f t="shared" ref="L11:L22" si="15">IF(B11="","",IF(C11="","",B11*C11*$M$7))</f>
        <v/>
      </c>
      <c r="M11" s="23" t="str">
        <f t="shared" si="8"/>
        <v/>
      </c>
      <c r="N11" s="25">
        <f t="shared" ca="1" si="1"/>
        <v>5.5E-2</v>
      </c>
      <c r="O11" s="23" t="str">
        <f t="shared" si="9"/>
        <v/>
      </c>
      <c r="P11" s="23" t="str">
        <f t="shared" si="10"/>
        <v/>
      </c>
      <c r="Q11" s="23" t="str">
        <f t="shared" si="11"/>
        <v/>
      </c>
      <c r="R11" s="23" t="str">
        <f t="shared" si="12"/>
        <v/>
      </c>
      <c r="S11" s="26" t="str">
        <f t="shared" si="13"/>
        <v/>
      </c>
    </row>
    <row r="12" spans="1:19" s="6" customFormat="1">
      <c r="A12" s="63"/>
      <c r="B12" s="64"/>
      <c r="C12" s="65"/>
      <c r="D12" s="37" t="str">
        <f t="shared" si="14"/>
        <v/>
      </c>
      <c r="E12" s="38" t="str">
        <f t="shared" si="2"/>
        <v/>
      </c>
      <c r="F12" s="39">
        <f t="shared" ca="1" si="0"/>
        <v>5.5E-2</v>
      </c>
      <c r="G12" s="38" t="str">
        <f t="shared" si="3"/>
        <v/>
      </c>
      <c r="H12" s="38" t="str">
        <f t="shared" si="4"/>
        <v/>
      </c>
      <c r="I12" s="38" t="str">
        <f t="shared" si="5"/>
        <v/>
      </c>
      <c r="J12" s="38" t="str">
        <f t="shared" si="6"/>
        <v/>
      </c>
      <c r="K12" s="41" t="str">
        <f t="shared" si="7"/>
        <v/>
      </c>
      <c r="L12" s="37" t="str">
        <f t="shared" si="15"/>
        <v/>
      </c>
      <c r="M12" s="38" t="str">
        <f t="shared" si="8"/>
        <v/>
      </c>
      <c r="N12" s="40">
        <f t="shared" ca="1" si="1"/>
        <v>5.5E-2</v>
      </c>
      <c r="O12" s="38" t="str">
        <f t="shared" si="9"/>
        <v/>
      </c>
      <c r="P12" s="38" t="str">
        <f t="shared" si="10"/>
        <v/>
      </c>
      <c r="Q12" s="38" t="str">
        <f t="shared" si="11"/>
        <v/>
      </c>
      <c r="R12" s="38" t="str">
        <f t="shared" si="12"/>
        <v/>
      </c>
      <c r="S12" s="41" t="str">
        <f t="shared" si="13"/>
        <v/>
      </c>
    </row>
    <row r="13" spans="1:19" s="6" customFormat="1">
      <c r="A13" s="35"/>
      <c r="B13" s="10"/>
      <c r="C13" s="11"/>
      <c r="D13" s="22" t="str">
        <f t="shared" si="14"/>
        <v/>
      </c>
      <c r="E13" s="23" t="str">
        <f t="shared" si="2"/>
        <v/>
      </c>
      <c r="F13" s="24">
        <f t="shared" ca="1" si="0"/>
        <v>5.5E-2</v>
      </c>
      <c r="G13" s="23" t="str">
        <f t="shared" si="3"/>
        <v/>
      </c>
      <c r="H13" s="23" t="str">
        <f t="shared" si="4"/>
        <v/>
      </c>
      <c r="I13" s="23" t="str">
        <f t="shared" si="5"/>
        <v/>
      </c>
      <c r="J13" s="23" t="str">
        <f t="shared" si="6"/>
        <v/>
      </c>
      <c r="K13" s="26" t="str">
        <f t="shared" si="7"/>
        <v/>
      </c>
      <c r="L13" s="22" t="str">
        <f t="shared" si="15"/>
        <v/>
      </c>
      <c r="M13" s="23" t="str">
        <f t="shared" si="8"/>
        <v/>
      </c>
      <c r="N13" s="25">
        <f t="shared" ca="1" si="1"/>
        <v>5.5E-2</v>
      </c>
      <c r="O13" s="23" t="str">
        <f t="shared" si="9"/>
        <v/>
      </c>
      <c r="P13" s="23" t="str">
        <f t="shared" si="10"/>
        <v/>
      </c>
      <c r="Q13" s="23" t="str">
        <f t="shared" si="11"/>
        <v/>
      </c>
      <c r="R13" s="23" t="str">
        <f t="shared" si="12"/>
        <v/>
      </c>
      <c r="S13" s="26" t="str">
        <f t="shared" si="13"/>
        <v/>
      </c>
    </row>
    <row r="14" spans="1:19" s="6" customFormat="1">
      <c r="A14" s="63"/>
      <c r="B14" s="64"/>
      <c r="C14" s="65"/>
      <c r="D14" s="37" t="str">
        <f t="shared" si="14"/>
        <v/>
      </c>
      <c r="E14" s="38" t="str">
        <f t="shared" si="2"/>
        <v/>
      </c>
      <c r="F14" s="39">
        <f t="shared" ca="1" si="0"/>
        <v>5.5E-2</v>
      </c>
      <c r="G14" s="38" t="str">
        <f t="shared" si="3"/>
        <v/>
      </c>
      <c r="H14" s="38" t="str">
        <f t="shared" si="4"/>
        <v/>
      </c>
      <c r="I14" s="38" t="str">
        <f t="shared" si="5"/>
        <v/>
      </c>
      <c r="J14" s="38" t="str">
        <f t="shared" si="6"/>
        <v/>
      </c>
      <c r="K14" s="41" t="str">
        <f t="shared" si="7"/>
        <v/>
      </c>
      <c r="L14" s="37" t="str">
        <f t="shared" si="15"/>
        <v/>
      </c>
      <c r="M14" s="38" t="str">
        <f t="shared" si="8"/>
        <v/>
      </c>
      <c r="N14" s="40">
        <f t="shared" ca="1" si="1"/>
        <v>5.5E-2</v>
      </c>
      <c r="O14" s="38" t="str">
        <f t="shared" si="9"/>
        <v/>
      </c>
      <c r="P14" s="38" t="str">
        <f t="shared" si="10"/>
        <v/>
      </c>
      <c r="Q14" s="38" t="str">
        <f t="shared" si="11"/>
        <v/>
      </c>
      <c r="R14" s="38" t="str">
        <f t="shared" si="12"/>
        <v/>
      </c>
      <c r="S14" s="41" t="str">
        <f t="shared" si="13"/>
        <v/>
      </c>
    </row>
    <row r="15" spans="1:19" s="6" customFormat="1">
      <c r="A15" s="35"/>
      <c r="B15" s="10"/>
      <c r="C15" s="11"/>
      <c r="D15" s="22" t="str">
        <f t="shared" si="14"/>
        <v/>
      </c>
      <c r="E15" s="23" t="str">
        <f t="shared" si="2"/>
        <v/>
      </c>
      <c r="F15" s="24">
        <f t="shared" ca="1" si="0"/>
        <v>5.5E-2</v>
      </c>
      <c r="G15" s="23" t="str">
        <f t="shared" si="3"/>
        <v/>
      </c>
      <c r="H15" s="23" t="str">
        <f t="shared" si="4"/>
        <v/>
      </c>
      <c r="I15" s="23" t="str">
        <f t="shared" si="5"/>
        <v/>
      </c>
      <c r="J15" s="23" t="str">
        <f t="shared" si="6"/>
        <v/>
      </c>
      <c r="K15" s="26" t="str">
        <f t="shared" si="7"/>
        <v/>
      </c>
      <c r="L15" s="22" t="str">
        <f t="shared" si="15"/>
        <v/>
      </c>
      <c r="M15" s="23" t="str">
        <f t="shared" si="8"/>
        <v/>
      </c>
      <c r="N15" s="25">
        <f t="shared" ca="1" si="1"/>
        <v>5.5E-2</v>
      </c>
      <c r="O15" s="23" t="str">
        <f t="shared" si="9"/>
        <v/>
      </c>
      <c r="P15" s="23" t="str">
        <f t="shared" si="10"/>
        <v/>
      </c>
      <c r="Q15" s="23" t="str">
        <f t="shared" si="11"/>
        <v/>
      </c>
      <c r="R15" s="23" t="str">
        <f t="shared" si="12"/>
        <v/>
      </c>
      <c r="S15" s="26" t="str">
        <f t="shared" si="13"/>
        <v/>
      </c>
    </row>
    <row r="16" spans="1:19" s="6" customFormat="1">
      <c r="A16" s="63"/>
      <c r="B16" s="64"/>
      <c r="C16" s="65"/>
      <c r="D16" s="37" t="str">
        <f t="shared" si="14"/>
        <v/>
      </c>
      <c r="E16" s="38" t="str">
        <f t="shared" si="2"/>
        <v/>
      </c>
      <c r="F16" s="39">
        <f t="shared" ca="1" si="0"/>
        <v>5.5E-2</v>
      </c>
      <c r="G16" s="38" t="str">
        <f t="shared" si="3"/>
        <v/>
      </c>
      <c r="H16" s="38" t="str">
        <f t="shared" si="4"/>
        <v/>
      </c>
      <c r="I16" s="38" t="str">
        <f t="shared" si="5"/>
        <v/>
      </c>
      <c r="J16" s="38" t="str">
        <f t="shared" si="6"/>
        <v/>
      </c>
      <c r="K16" s="41" t="str">
        <f t="shared" si="7"/>
        <v/>
      </c>
      <c r="L16" s="37" t="str">
        <f t="shared" si="15"/>
        <v/>
      </c>
      <c r="M16" s="38" t="str">
        <f t="shared" si="8"/>
        <v/>
      </c>
      <c r="N16" s="40">
        <f t="shared" ca="1" si="1"/>
        <v>5.5E-2</v>
      </c>
      <c r="O16" s="38" t="str">
        <f t="shared" si="9"/>
        <v/>
      </c>
      <c r="P16" s="38" t="str">
        <f t="shared" si="10"/>
        <v/>
      </c>
      <c r="Q16" s="38" t="str">
        <f t="shared" si="11"/>
        <v/>
      </c>
      <c r="R16" s="38" t="str">
        <f t="shared" si="12"/>
        <v/>
      </c>
      <c r="S16" s="41" t="str">
        <f t="shared" si="13"/>
        <v/>
      </c>
    </row>
    <row r="17" spans="1:19" s="6" customFormat="1">
      <c r="A17" s="35"/>
      <c r="B17" s="10"/>
      <c r="C17" s="11"/>
      <c r="D17" s="22" t="str">
        <f t="shared" si="14"/>
        <v/>
      </c>
      <c r="E17" s="23" t="str">
        <f t="shared" si="2"/>
        <v/>
      </c>
      <c r="F17" s="24">
        <f t="shared" ca="1" si="0"/>
        <v>5.5E-2</v>
      </c>
      <c r="G17" s="23" t="str">
        <f t="shared" si="3"/>
        <v/>
      </c>
      <c r="H17" s="23" t="str">
        <f t="shared" si="4"/>
        <v/>
      </c>
      <c r="I17" s="23" t="str">
        <f t="shared" si="5"/>
        <v/>
      </c>
      <c r="J17" s="23" t="str">
        <f t="shared" si="6"/>
        <v/>
      </c>
      <c r="K17" s="26" t="str">
        <f t="shared" si="7"/>
        <v/>
      </c>
      <c r="L17" s="22" t="str">
        <f t="shared" si="15"/>
        <v/>
      </c>
      <c r="M17" s="23" t="str">
        <f t="shared" si="8"/>
        <v/>
      </c>
      <c r="N17" s="25">
        <f t="shared" ca="1" si="1"/>
        <v>5.5E-2</v>
      </c>
      <c r="O17" s="23" t="str">
        <f t="shared" si="9"/>
        <v/>
      </c>
      <c r="P17" s="23" t="str">
        <f t="shared" si="10"/>
        <v/>
      </c>
      <c r="Q17" s="23" t="str">
        <f t="shared" si="11"/>
        <v/>
      </c>
      <c r="R17" s="23" t="str">
        <f t="shared" si="12"/>
        <v/>
      </c>
      <c r="S17" s="26" t="str">
        <f t="shared" si="13"/>
        <v/>
      </c>
    </row>
    <row r="18" spans="1:19" s="6" customFormat="1">
      <c r="A18" s="63"/>
      <c r="B18" s="64"/>
      <c r="C18" s="65"/>
      <c r="D18" s="37" t="str">
        <f t="shared" si="14"/>
        <v/>
      </c>
      <c r="E18" s="38" t="str">
        <f t="shared" si="2"/>
        <v/>
      </c>
      <c r="F18" s="39">
        <f t="shared" ca="1" si="0"/>
        <v>5.5E-2</v>
      </c>
      <c r="G18" s="38" t="str">
        <f t="shared" si="3"/>
        <v/>
      </c>
      <c r="H18" s="38" t="str">
        <f t="shared" si="4"/>
        <v/>
      </c>
      <c r="I18" s="38" t="str">
        <f t="shared" si="5"/>
        <v/>
      </c>
      <c r="J18" s="38" t="str">
        <f t="shared" si="6"/>
        <v/>
      </c>
      <c r="K18" s="41" t="str">
        <f t="shared" si="7"/>
        <v/>
      </c>
      <c r="L18" s="37" t="str">
        <f t="shared" si="15"/>
        <v/>
      </c>
      <c r="M18" s="38" t="str">
        <f t="shared" si="8"/>
        <v/>
      </c>
      <c r="N18" s="40">
        <f t="shared" ca="1" si="1"/>
        <v>5.5E-2</v>
      </c>
      <c r="O18" s="38" t="str">
        <f t="shared" si="9"/>
        <v/>
      </c>
      <c r="P18" s="38" t="str">
        <f t="shared" si="10"/>
        <v/>
      </c>
      <c r="Q18" s="38" t="str">
        <f t="shared" si="11"/>
        <v/>
      </c>
      <c r="R18" s="38" t="str">
        <f t="shared" si="12"/>
        <v/>
      </c>
      <c r="S18" s="41" t="str">
        <f t="shared" si="13"/>
        <v/>
      </c>
    </row>
    <row r="19" spans="1:19" s="6" customFormat="1">
      <c r="A19" s="35"/>
      <c r="B19" s="10"/>
      <c r="C19" s="11"/>
      <c r="D19" s="22" t="str">
        <f t="shared" si="14"/>
        <v/>
      </c>
      <c r="E19" s="23" t="str">
        <f t="shared" si="2"/>
        <v/>
      </c>
      <c r="F19" s="24">
        <f t="shared" ca="1" si="0"/>
        <v>5.5E-2</v>
      </c>
      <c r="G19" s="23" t="str">
        <f t="shared" si="3"/>
        <v/>
      </c>
      <c r="H19" s="23" t="str">
        <f t="shared" si="4"/>
        <v/>
      </c>
      <c r="I19" s="23" t="str">
        <f t="shared" si="5"/>
        <v/>
      </c>
      <c r="J19" s="23" t="str">
        <f t="shared" si="6"/>
        <v/>
      </c>
      <c r="K19" s="26" t="str">
        <f t="shared" si="7"/>
        <v/>
      </c>
      <c r="L19" s="22" t="str">
        <f t="shared" si="15"/>
        <v/>
      </c>
      <c r="M19" s="23" t="str">
        <f t="shared" si="8"/>
        <v/>
      </c>
      <c r="N19" s="25">
        <f t="shared" ca="1" si="1"/>
        <v>5.5E-2</v>
      </c>
      <c r="O19" s="23" t="str">
        <f t="shared" si="9"/>
        <v/>
      </c>
      <c r="P19" s="23" t="str">
        <f t="shared" si="10"/>
        <v/>
      </c>
      <c r="Q19" s="23" t="str">
        <f t="shared" si="11"/>
        <v/>
      </c>
      <c r="R19" s="23" t="str">
        <f t="shared" si="12"/>
        <v/>
      </c>
      <c r="S19" s="26" t="str">
        <f t="shared" si="13"/>
        <v/>
      </c>
    </row>
    <row r="20" spans="1:19" s="6" customFormat="1">
      <c r="A20" s="63"/>
      <c r="B20" s="64"/>
      <c r="C20" s="65"/>
      <c r="D20" s="37" t="str">
        <f t="shared" si="14"/>
        <v/>
      </c>
      <c r="E20" s="38" t="str">
        <f t="shared" si="2"/>
        <v/>
      </c>
      <c r="F20" s="39">
        <f t="shared" ca="1" si="0"/>
        <v>5.5E-2</v>
      </c>
      <c r="G20" s="38" t="str">
        <f t="shared" si="3"/>
        <v/>
      </c>
      <c r="H20" s="38" t="str">
        <f t="shared" si="4"/>
        <v/>
      </c>
      <c r="I20" s="38" t="str">
        <f t="shared" si="5"/>
        <v/>
      </c>
      <c r="J20" s="38" t="str">
        <f t="shared" si="6"/>
        <v/>
      </c>
      <c r="K20" s="41" t="str">
        <f t="shared" si="7"/>
        <v/>
      </c>
      <c r="L20" s="37" t="str">
        <f t="shared" si="15"/>
        <v/>
      </c>
      <c r="M20" s="38" t="str">
        <f t="shared" si="8"/>
        <v/>
      </c>
      <c r="N20" s="40">
        <f t="shared" ca="1" si="1"/>
        <v>5.5E-2</v>
      </c>
      <c r="O20" s="38" t="str">
        <f t="shared" si="9"/>
        <v/>
      </c>
      <c r="P20" s="38" t="str">
        <f t="shared" si="10"/>
        <v/>
      </c>
      <c r="Q20" s="38" t="str">
        <f t="shared" si="11"/>
        <v/>
      </c>
      <c r="R20" s="38" t="str">
        <f t="shared" si="12"/>
        <v/>
      </c>
      <c r="S20" s="41" t="str">
        <f t="shared" si="13"/>
        <v/>
      </c>
    </row>
    <row r="21" spans="1:19" s="6" customFormat="1">
      <c r="A21" s="35"/>
      <c r="B21" s="10"/>
      <c r="C21" s="11"/>
      <c r="D21" s="22" t="str">
        <f t="shared" si="14"/>
        <v/>
      </c>
      <c r="E21" s="23" t="str">
        <f t="shared" si="2"/>
        <v/>
      </c>
      <c r="F21" s="24">
        <f t="shared" ca="1" si="0"/>
        <v>5.5E-2</v>
      </c>
      <c r="G21" s="23" t="str">
        <f t="shared" si="3"/>
        <v/>
      </c>
      <c r="H21" s="23" t="str">
        <f t="shared" si="4"/>
        <v/>
      </c>
      <c r="I21" s="23" t="str">
        <f t="shared" si="5"/>
        <v/>
      </c>
      <c r="J21" s="23" t="str">
        <f t="shared" si="6"/>
        <v/>
      </c>
      <c r="K21" s="26" t="str">
        <f t="shared" si="7"/>
        <v/>
      </c>
      <c r="L21" s="22" t="str">
        <f t="shared" si="15"/>
        <v/>
      </c>
      <c r="M21" s="23" t="str">
        <f t="shared" si="8"/>
        <v/>
      </c>
      <c r="N21" s="25">
        <f t="shared" ca="1" si="1"/>
        <v>5.5E-2</v>
      </c>
      <c r="O21" s="23" t="str">
        <f t="shared" si="9"/>
        <v/>
      </c>
      <c r="P21" s="23" t="str">
        <f t="shared" si="10"/>
        <v/>
      </c>
      <c r="Q21" s="23" t="str">
        <f t="shared" si="11"/>
        <v/>
      </c>
      <c r="R21" s="23" t="str">
        <f t="shared" si="12"/>
        <v/>
      </c>
      <c r="S21" s="26" t="str">
        <f t="shared" si="13"/>
        <v/>
      </c>
    </row>
    <row r="22" spans="1:19" s="6" customFormat="1">
      <c r="A22" s="63"/>
      <c r="B22" s="64"/>
      <c r="C22" s="65"/>
      <c r="D22" s="37" t="str">
        <f t="shared" si="14"/>
        <v/>
      </c>
      <c r="E22" s="38" t="str">
        <f t="shared" si="2"/>
        <v/>
      </c>
      <c r="F22" s="39">
        <f t="shared" ca="1" si="0"/>
        <v>5.5E-2</v>
      </c>
      <c r="G22" s="38" t="str">
        <f t="shared" si="3"/>
        <v/>
      </c>
      <c r="H22" s="38" t="str">
        <f t="shared" si="4"/>
        <v/>
      </c>
      <c r="I22" s="38" t="str">
        <f t="shared" si="5"/>
        <v/>
      </c>
      <c r="J22" s="38" t="str">
        <f t="shared" si="6"/>
        <v/>
      </c>
      <c r="K22" s="41" t="str">
        <f t="shared" si="7"/>
        <v/>
      </c>
      <c r="L22" s="37" t="str">
        <f t="shared" si="15"/>
        <v/>
      </c>
      <c r="M22" s="38" t="str">
        <f t="shared" si="8"/>
        <v/>
      </c>
      <c r="N22" s="40">
        <f t="shared" ca="1" si="1"/>
        <v>5.5E-2</v>
      </c>
      <c r="O22" s="38" t="str">
        <f t="shared" si="9"/>
        <v/>
      </c>
      <c r="P22" s="38" t="str">
        <f t="shared" si="10"/>
        <v/>
      </c>
      <c r="Q22" s="38" t="str">
        <f t="shared" si="11"/>
        <v/>
      </c>
      <c r="R22" s="38" t="str">
        <f t="shared" si="12"/>
        <v/>
      </c>
      <c r="S22" s="41" t="str">
        <f t="shared" si="13"/>
        <v/>
      </c>
    </row>
    <row r="23" spans="1:19" s="6" customFormat="1" ht="13.5" thickBot="1">
      <c r="A23" s="36"/>
      <c r="B23" s="12"/>
      <c r="C23" s="13"/>
      <c r="D23" s="27" t="str">
        <f>IF(B23="","",IF(C23="","",B23*C23*$E$7))</f>
        <v/>
      </c>
      <c r="E23" s="28" t="str">
        <f t="shared" si="2"/>
        <v/>
      </c>
      <c r="F23" s="29">
        <f t="shared" ca="1" si="0"/>
        <v>5.5E-2</v>
      </c>
      <c r="G23" s="28" t="str">
        <f t="shared" si="3"/>
        <v/>
      </c>
      <c r="H23" s="28" t="str">
        <f t="shared" si="4"/>
        <v/>
      </c>
      <c r="I23" s="28" t="str">
        <f t="shared" si="5"/>
        <v/>
      </c>
      <c r="J23" s="78" t="str">
        <f t="shared" si="6"/>
        <v/>
      </c>
      <c r="K23" s="32" t="str">
        <f t="shared" si="7"/>
        <v/>
      </c>
      <c r="L23" s="30" t="str">
        <f>IF(B23="","",IF(C23="","",B23*C23*$M$7))</f>
        <v/>
      </c>
      <c r="M23" s="28" t="str">
        <f t="shared" si="8"/>
        <v/>
      </c>
      <c r="N23" s="31">
        <f t="shared" ca="1" si="1"/>
        <v>5.5E-2</v>
      </c>
      <c r="O23" s="28" t="str">
        <f t="shared" si="9"/>
        <v/>
      </c>
      <c r="P23" s="28" t="str">
        <f t="shared" si="10"/>
        <v/>
      </c>
      <c r="Q23" s="28" t="str">
        <f t="shared" si="11"/>
        <v/>
      </c>
      <c r="R23" s="78" t="str">
        <f t="shared" si="12"/>
        <v/>
      </c>
      <c r="S23" s="32" t="str">
        <f t="shared" si="13"/>
        <v/>
      </c>
    </row>
    <row r="24" spans="1:19" s="6" customFormat="1" ht="13.5" thickBot="1">
      <c r="D24" s="33"/>
      <c r="J24" s="60" t="s">
        <v>1</v>
      </c>
      <c r="K24" s="61" t="str">
        <f>IF(SUM(K9:K23)=0,"",SUM(K9:K23))</f>
        <v/>
      </c>
      <c r="R24" s="60" t="s">
        <v>1</v>
      </c>
      <c r="S24" s="61" t="str">
        <f>IF(SUM(S9:S23)=0,"",SUM(S9:S23))</f>
        <v/>
      </c>
    </row>
    <row r="25" spans="1:19" s="6" customFormat="1">
      <c r="A25" s="1" t="s">
        <v>0</v>
      </c>
      <c r="D25" s="33"/>
    </row>
    <row r="26" spans="1:19">
      <c r="A26" s="2"/>
    </row>
    <row r="27" spans="1:19" ht="18">
      <c r="A27" s="85" t="s">
        <v>14</v>
      </c>
      <c r="B27" s="85"/>
      <c r="C27" s="85"/>
      <c r="D27" s="85"/>
      <c r="E27" s="85"/>
      <c r="F27" s="85"/>
      <c r="G27" s="85"/>
      <c r="H27" s="85"/>
    </row>
    <row r="28" spans="1:19">
      <c r="A28" s="2"/>
    </row>
    <row r="29" spans="1:19" ht="15.75">
      <c r="A29" s="80" t="s">
        <v>13</v>
      </c>
      <c r="B29" s="80"/>
      <c r="C29" s="83" t="str">
        <f>IF(C3="","",C3)</f>
        <v/>
      </c>
      <c r="D29" s="83"/>
      <c r="E29" s="83"/>
      <c r="F29" s="83"/>
      <c r="G29" s="83"/>
      <c r="H29" s="83"/>
    </row>
    <row r="30" spans="1:19" ht="15.75">
      <c r="A30" s="80" t="s">
        <v>18</v>
      </c>
      <c r="B30" s="80"/>
      <c r="C30" s="82">
        <f ca="1">C5</f>
        <v>41901</v>
      </c>
      <c r="D30" s="83"/>
      <c r="E30" s="83"/>
      <c r="F30" s="83"/>
      <c r="G30" s="83"/>
      <c r="H30" s="83"/>
    </row>
    <row r="31" spans="1:19" ht="13.5" thickBot="1">
      <c r="A31" s="70"/>
      <c r="B31" s="71"/>
      <c r="C31" s="71"/>
      <c r="D31" s="72"/>
      <c r="E31" s="71"/>
      <c r="F31" s="71"/>
      <c r="G31" s="71"/>
      <c r="H31" s="71"/>
    </row>
    <row r="32" spans="1:19" ht="13.5" thickBot="1">
      <c r="A32" s="102" t="s">
        <v>3</v>
      </c>
      <c r="B32" s="103"/>
      <c r="C32" s="66" t="s">
        <v>12</v>
      </c>
      <c r="D32" s="74">
        <f>IF(E7="","",E7)</f>
        <v>30</v>
      </c>
      <c r="E32" s="66" t="s">
        <v>12</v>
      </c>
      <c r="F32" s="73"/>
      <c r="G32" s="69" t="s">
        <v>12</v>
      </c>
      <c r="H32" s="74">
        <f>IF(M7="","",M7)</f>
        <v>100</v>
      </c>
    </row>
    <row r="33" spans="1:9">
      <c r="A33" s="86" t="str">
        <f>IF(A9="","",A9)</f>
        <v/>
      </c>
      <c r="B33" s="87"/>
      <c r="C33" s="105" t="str">
        <f>K9</f>
        <v/>
      </c>
      <c r="D33" s="107"/>
      <c r="E33" s="105" t="str">
        <f>S9</f>
        <v/>
      </c>
      <c r="F33" s="106"/>
      <c r="G33" s="106"/>
      <c r="H33" s="107"/>
    </row>
    <row r="34" spans="1:9">
      <c r="A34" s="88" t="str">
        <f t="shared" ref="A34:A47" si="16">IF(A10="","",A10)</f>
        <v/>
      </c>
      <c r="B34" s="89"/>
      <c r="C34" s="92" t="str">
        <f t="shared" ref="C34:C47" si="17">K10</f>
        <v/>
      </c>
      <c r="D34" s="93"/>
      <c r="E34" s="92" t="str">
        <f t="shared" ref="E34:E47" si="18">S10</f>
        <v/>
      </c>
      <c r="F34" s="101"/>
      <c r="G34" s="101"/>
      <c r="H34" s="93"/>
    </row>
    <row r="35" spans="1:9">
      <c r="A35" s="90" t="str">
        <f t="shared" si="16"/>
        <v/>
      </c>
      <c r="B35" s="91"/>
      <c r="C35" s="94" t="str">
        <f t="shared" si="17"/>
        <v/>
      </c>
      <c r="D35" s="95"/>
      <c r="E35" s="94" t="str">
        <f t="shared" si="18"/>
        <v/>
      </c>
      <c r="F35" s="100"/>
      <c r="G35" s="100"/>
      <c r="H35" s="95"/>
    </row>
    <row r="36" spans="1:9">
      <c r="A36" s="88" t="str">
        <f t="shared" si="16"/>
        <v/>
      </c>
      <c r="B36" s="89"/>
      <c r="C36" s="92" t="str">
        <f t="shared" si="17"/>
        <v/>
      </c>
      <c r="D36" s="93"/>
      <c r="E36" s="92" t="str">
        <f t="shared" si="18"/>
        <v/>
      </c>
      <c r="F36" s="101"/>
      <c r="G36" s="101"/>
      <c r="H36" s="93"/>
    </row>
    <row r="37" spans="1:9">
      <c r="A37" s="90" t="str">
        <f t="shared" si="16"/>
        <v/>
      </c>
      <c r="B37" s="91"/>
      <c r="C37" s="94" t="str">
        <f t="shared" si="17"/>
        <v/>
      </c>
      <c r="D37" s="95"/>
      <c r="E37" s="94" t="str">
        <f t="shared" si="18"/>
        <v/>
      </c>
      <c r="F37" s="100"/>
      <c r="G37" s="100"/>
      <c r="H37" s="95"/>
    </row>
    <row r="38" spans="1:9">
      <c r="A38" s="88" t="str">
        <f t="shared" si="16"/>
        <v/>
      </c>
      <c r="B38" s="89"/>
      <c r="C38" s="92" t="str">
        <f t="shared" si="17"/>
        <v/>
      </c>
      <c r="D38" s="93"/>
      <c r="E38" s="92" t="str">
        <f t="shared" si="18"/>
        <v/>
      </c>
      <c r="F38" s="101"/>
      <c r="G38" s="101"/>
      <c r="H38" s="93"/>
    </row>
    <row r="39" spans="1:9">
      <c r="A39" s="90" t="str">
        <f t="shared" si="16"/>
        <v/>
      </c>
      <c r="B39" s="91"/>
      <c r="C39" s="94" t="str">
        <f t="shared" si="17"/>
        <v/>
      </c>
      <c r="D39" s="95"/>
      <c r="E39" s="94" t="str">
        <f t="shared" si="18"/>
        <v/>
      </c>
      <c r="F39" s="100"/>
      <c r="G39" s="100"/>
      <c r="H39" s="95"/>
    </row>
    <row r="40" spans="1:9">
      <c r="A40" s="88" t="str">
        <f t="shared" si="16"/>
        <v/>
      </c>
      <c r="B40" s="89"/>
      <c r="C40" s="92" t="str">
        <f t="shared" si="17"/>
        <v/>
      </c>
      <c r="D40" s="93"/>
      <c r="E40" s="92" t="str">
        <f t="shared" si="18"/>
        <v/>
      </c>
      <c r="F40" s="101"/>
      <c r="G40" s="101"/>
      <c r="H40" s="93"/>
    </row>
    <row r="41" spans="1:9">
      <c r="A41" s="90" t="str">
        <f t="shared" si="16"/>
        <v/>
      </c>
      <c r="B41" s="91"/>
      <c r="C41" s="94" t="str">
        <f t="shared" si="17"/>
        <v/>
      </c>
      <c r="D41" s="95"/>
      <c r="E41" s="94" t="str">
        <f t="shared" si="18"/>
        <v/>
      </c>
      <c r="F41" s="100"/>
      <c r="G41" s="100"/>
      <c r="H41" s="95"/>
    </row>
    <row r="42" spans="1:9">
      <c r="A42" s="88" t="str">
        <f t="shared" si="16"/>
        <v/>
      </c>
      <c r="B42" s="89"/>
      <c r="C42" s="92" t="str">
        <f t="shared" si="17"/>
        <v/>
      </c>
      <c r="D42" s="93"/>
      <c r="E42" s="92" t="str">
        <f t="shared" si="18"/>
        <v/>
      </c>
      <c r="F42" s="101"/>
      <c r="G42" s="101"/>
      <c r="H42" s="93"/>
    </row>
    <row r="43" spans="1:9">
      <c r="A43" s="90" t="str">
        <f t="shared" si="16"/>
        <v/>
      </c>
      <c r="B43" s="91"/>
      <c r="C43" s="94" t="str">
        <f t="shared" si="17"/>
        <v/>
      </c>
      <c r="D43" s="95"/>
      <c r="E43" s="94" t="str">
        <f t="shared" si="18"/>
        <v/>
      </c>
      <c r="F43" s="100"/>
      <c r="G43" s="100"/>
      <c r="H43" s="95"/>
    </row>
    <row r="44" spans="1:9">
      <c r="A44" s="88" t="str">
        <f t="shared" si="16"/>
        <v/>
      </c>
      <c r="B44" s="89"/>
      <c r="C44" s="92" t="str">
        <f t="shared" si="17"/>
        <v/>
      </c>
      <c r="D44" s="93"/>
      <c r="E44" s="92" t="str">
        <f t="shared" si="18"/>
        <v/>
      </c>
      <c r="F44" s="101"/>
      <c r="G44" s="101"/>
      <c r="H44" s="93"/>
    </row>
    <row r="45" spans="1:9">
      <c r="A45" s="90" t="str">
        <f t="shared" si="16"/>
        <v/>
      </c>
      <c r="B45" s="91"/>
      <c r="C45" s="94" t="str">
        <f t="shared" si="17"/>
        <v/>
      </c>
      <c r="D45" s="95"/>
      <c r="E45" s="94" t="str">
        <f t="shared" si="18"/>
        <v/>
      </c>
      <c r="F45" s="100"/>
      <c r="G45" s="100"/>
      <c r="H45" s="95"/>
    </row>
    <row r="46" spans="1:9">
      <c r="A46" s="88" t="str">
        <f t="shared" si="16"/>
        <v/>
      </c>
      <c r="B46" s="89"/>
      <c r="C46" s="92" t="str">
        <f t="shared" si="17"/>
        <v/>
      </c>
      <c r="D46" s="93"/>
      <c r="E46" s="92" t="str">
        <f t="shared" si="18"/>
        <v/>
      </c>
      <c r="F46" s="101"/>
      <c r="G46" s="101"/>
      <c r="H46" s="93"/>
    </row>
    <row r="47" spans="1:9" ht="13.5" thickBot="1">
      <c r="A47" s="98" t="str">
        <f t="shared" si="16"/>
        <v/>
      </c>
      <c r="B47" s="99"/>
      <c r="C47" s="96" t="str">
        <f t="shared" si="17"/>
        <v/>
      </c>
      <c r="D47" s="97"/>
      <c r="E47" s="96" t="str">
        <f t="shared" si="18"/>
        <v/>
      </c>
      <c r="F47" s="108"/>
      <c r="G47" s="108"/>
      <c r="H47" s="97"/>
    </row>
    <row r="48" spans="1:9" ht="13.5" thickBot="1">
      <c r="A48" s="6"/>
      <c r="B48" s="6"/>
      <c r="C48" s="66" t="s">
        <v>1</v>
      </c>
      <c r="D48" s="67" t="str">
        <f>K24</f>
        <v/>
      </c>
      <c r="E48" s="66" t="s">
        <v>1</v>
      </c>
      <c r="F48" s="68"/>
      <c r="G48" s="69" t="s">
        <v>1</v>
      </c>
      <c r="H48" s="67" t="str">
        <f>S24</f>
        <v/>
      </c>
      <c r="I48" s="6"/>
    </row>
    <row r="50" spans="1:8" ht="27.75" customHeight="1">
      <c r="A50" s="104" t="s">
        <v>19</v>
      </c>
      <c r="B50" s="104"/>
      <c r="C50" s="104"/>
      <c r="D50" s="104"/>
      <c r="E50" s="104"/>
      <c r="F50" s="104"/>
      <c r="G50" s="104"/>
      <c r="H50" s="104"/>
    </row>
    <row r="51" spans="1:8">
      <c r="A51" s="7"/>
      <c r="B51" s="7"/>
      <c r="C51" s="7"/>
      <c r="D51" s="7"/>
      <c r="E51" s="7"/>
      <c r="F51" s="7"/>
      <c r="G51" s="7"/>
      <c r="H51" s="7"/>
    </row>
  </sheetData>
  <sheetProtection sheet="1" objects="1" scenarios="1"/>
  <mergeCells count="57">
    <mergeCell ref="A32:B32"/>
    <mergeCell ref="A50:H50"/>
    <mergeCell ref="E33:H33"/>
    <mergeCell ref="E34:H34"/>
    <mergeCell ref="E35:H35"/>
    <mergeCell ref="C33:D33"/>
    <mergeCell ref="C34:D34"/>
    <mergeCell ref="C35:D35"/>
    <mergeCell ref="E43:H43"/>
    <mergeCell ref="E44:H44"/>
    <mergeCell ref="E45:H45"/>
    <mergeCell ref="E46:H46"/>
    <mergeCell ref="E47:H47"/>
    <mergeCell ref="E38:H38"/>
    <mergeCell ref="E39:H39"/>
    <mergeCell ref="E40:H40"/>
    <mergeCell ref="E41:H41"/>
    <mergeCell ref="E42:H42"/>
    <mergeCell ref="E36:H36"/>
    <mergeCell ref="E37:H37"/>
    <mergeCell ref="C43:D43"/>
    <mergeCell ref="C38:D38"/>
    <mergeCell ref="C39:D39"/>
    <mergeCell ref="C40:D40"/>
    <mergeCell ref="C41:D41"/>
    <mergeCell ref="C42:D42"/>
    <mergeCell ref="C36:D36"/>
    <mergeCell ref="C37:D37"/>
    <mergeCell ref="C44:D44"/>
    <mergeCell ref="C45:D45"/>
    <mergeCell ref="C46:D46"/>
    <mergeCell ref="C47:D47"/>
    <mergeCell ref="A43:B43"/>
    <mergeCell ref="A44:B44"/>
    <mergeCell ref="A45:B45"/>
    <mergeCell ref="A46:B46"/>
    <mergeCell ref="A47:B47"/>
    <mergeCell ref="A38:B38"/>
    <mergeCell ref="A39:B39"/>
    <mergeCell ref="A40:B40"/>
    <mergeCell ref="A41:B41"/>
    <mergeCell ref="A42:B42"/>
    <mergeCell ref="A33:B33"/>
    <mergeCell ref="A34:B34"/>
    <mergeCell ref="A35:B35"/>
    <mergeCell ref="A36:B36"/>
    <mergeCell ref="A37:B37"/>
    <mergeCell ref="A1:S1"/>
    <mergeCell ref="A5:B5"/>
    <mergeCell ref="C5:E5"/>
    <mergeCell ref="A30:B30"/>
    <mergeCell ref="C30:H30"/>
    <mergeCell ref="A3:B3"/>
    <mergeCell ref="C3:H3"/>
    <mergeCell ref="A29:B29"/>
    <mergeCell ref="C29:H29"/>
    <mergeCell ref="A27:H27"/>
  </mergeCells>
  <phoneticPr fontId="0" type="noConversion"/>
  <hyperlinks>
    <hyperlink ref="A25" r:id="rId1"/>
  </hyperlinks>
  <pageMargins left="0.75" right="0.75" top="1" bottom="1" header="0.5" footer="0.5"/>
  <pageSetup orientation="portrait" horizontalDpi="1200" verticalDpi="1200" r:id="rId2"/>
  <headerFooter alignWithMargins="0"/>
  <ignoredErrors>
    <ignoredError sqref="C29 C5" unlockedFormula="1"/>
  </ignoredError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Medication Costs</vt:lpstr>
      <vt:lpstr>'Medication Costs'!Print_Area</vt:lpstr>
    </vt:vector>
  </TitlesOfParts>
  <Company>Alberta Health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bradsteeves</dc:creator>
  <cp:lastModifiedBy>Joshua Torrance</cp:lastModifiedBy>
  <cp:lastPrinted>2014-09-19T15:51:35Z</cp:lastPrinted>
  <dcterms:created xsi:type="dcterms:W3CDTF">2011-05-06T14:32:14Z</dcterms:created>
  <dcterms:modified xsi:type="dcterms:W3CDTF">2014-09-19T16:58:09Z</dcterms:modified>
</cp:coreProperties>
</file>