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\lm\"/>
    </mc:Choice>
  </mc:AlternateContent>
  <xr:revisionPtr revIDLastSave="0" documentId="13_ncr:40009_{38C7FF66-FFD9-494F-93D2-0B7399AAA514}" xr6:coauthVersionLast="47" xr6:coauthVersionMax="47" xr10:uidLastSave="{00000000-0000-0000-0000-000000000000}"/>
  <bookViews>
    <workbookView xWindow="-120" yWindow="-120" windowWidth="38640" windowHeight="15720"/>
  </bookViews>
  <sheets>
    <sheet name="csn_lm_issues__all_p5e10" sheetId="1" r:id="rId1"/>
  </sheets>
  <calcPr calcId="0"/>
</workbook>
</file>

<file path=xl/calcChain.xml><?xml version="1.0" encoding="utf-8"?>
<calcChain xmlns="http://schemas.openxmlformats.org/spreadsheetml/2006/main">
  <c r="BH4" i="1" l="1"/>
  <c r="BI4" i="1"/>
  <c r="BJ4" i="1"/>
  <c r="BK4" i="1"/>
  <c r="BH5" i="1"/>
  <c r="BI5" i="1"/>
  <c r="BJ5" i="1"/>
  <c r="BK5" i="1"/>
  <c r="BH6" i="1"/>
  <c r="BI6" i="1"/>
  <c r="BJ6" i="1"/>
  <c r="BK6" i="1"/>
  <c r="BH7" i="1"/>
  <c r="BI7" i="1"/>
  <c r="BJ7" i="1"/>
  <c r="BK7" i="1"/>
  <c r="BH8" i="1"/>
  <c r="BI8" i="1"/>
  <c r="BJ8" i="1"/>
  <c r="BK8" i="1"/>
  <c r="BH9" i="1"/>
  <c r="BI9" i="1"/>
  <c r="BJ9" i="1"/>
  <c r="BK9" i="1"/>
  <c r="BH10" i="1"/>
  <c r="BI10" i="1"/>
  <c r="BJ10" i="1"/>
  <c r="BK10" i="1"/>
  <c r="BH11" i="1"/>
  <c r="BI11" i="1"/>
  <c r="BJ11" i="1"/>
  <c r="BK11" i="1"/>
  <c r="BH12" i="1"/>
  <c r="BI12" i="1"/>
  <c r="BJ12" i="1"/>
  <c r="BK12" i="1"/>
  <c r="BH13" i="1"/>
  <c r="BI13" i="1"/>
  <c r="BJ13" i="1"/>
  <c r="BK13" i="1"/>
  <c r="BH14" i="1"/>
  <c r="BI14" i="1"/>
  <c r="BJ14" i="1"/>
  <c r="BK14" i="1"/>
  <c r="BH15" i="1"/>
  <c r="BI15" i="1"/>
  <c r="BJ15" i="1"/>
  <c r="BK15" i="1"/>
  <c r="BH16" i="1"/>
  <c r="BI16" i="1"/>
  <c r="BJ16" i="1"/>
  <c r="BK16" i="1"/>
  <c r="BH17" i="1"/>
  <c r="BI17" i="1"/>
  <c r="BJ17" i="1"/>
  <c r="BK17" i="1"/>
  <c r="BH18" i="1"/>
  <c r="BI18" i="1"/>
  <c r="BJ18" i="1"/>
  <c r="BK18" i="1"/>
  <c r="BH19" i="1"/>
  <c r="BI19" i="1"/>
  <c r="BJ19" i="1"/>
  <c r="BK19" i="1"/>
  <c r="BH20" i="1"/>
  <c r="BI20" i="1"/>
  <c r="BJ20" i="1"/>
  <c r="BK20" i="1"/>
  <c r="BH21" i="1"/>
  <c r="BI21" i="1"/>
  <c r="BJ21" i="1"/>
  <c r="BK21" i="1"/>
  <c r="BH22" i="1"/>
  <c r="BI22" i="1"/>
  <c r="BJ22" i="1"/>
  <c r="BK22" i="1"/>
  <c r="BH23" i="1"/>
  <c r="BI23" i="1"/>
  <c r="BJ23" i="1"/>
  <c r="BK23" i="1"/>
  <c r="BH24" i="1"/>
  <c r="BI24" i="1"/>
  <c r="BJ24" i="1"/>
  <c r="BK24" i="1"/>
  <c r="BH25" i="1"/>
  <c r="BI25" i="1"/>
  <c r="BJ25" i="1"/>
  <c r="BK25" i="1"/>
  <c r="BH26" i="1"/>
  <c r="BI26" i="1"/>
  <c r="BJ26" i="1"/>
  <c r="BK26" i="1"/>
  <c r="BH27" i="1"/>
  <c r="BI27" i="1"/>
  <c r="BJ27" i="1"/>
  <c r="BK27" i="1"/>
  <c r="BH28" i="1"/>
  <c r="BI28" i="1"/>
  <c r="BJ28" i="1"/>
  <c r="BK28" i="1"/>
  <c r="BH29" i="1"/>
  <c r="BI29" i="1"/>
  <c r="BJ29" i="1"/>
  <c r="BK29" i="1"/>
  <c r="BH30" i="1"/>
  <c r="BI30" i="1"/>
  <c r="BJ30" i="1"/>
  <c r="BK30" i="1"/>
  <c r="BH31" i="1"/>
  <c r="BI31" i="1"/>
  <c r="BJ31" i="1"/>
  <c r="BK31" i="1"/>
  <c r="BH32" i="1"/>
  <c r="BI32" i="1"/>
  <c r="BJ32" i="1"/>
  <c r="BK32" i="1"/>
  <c r="BK3" i="1"/>
  <c r="BJ3" i="1"/>
  <c r="BI3" i="1"/>
  <c r="BH3" i="1"/>
  <c r="BE4" i="1"/>
  <c r="BF4" i="1"/>
  <c r="BE5" i="1"/>
  <c r="BF5" i="1"/>
  <c r="BE6" i="1"/>
  <c r="BF6" i="1"/>
  <c r="BE7" i="1"/>
  <c r="BF7" i="1"/>
  <c r="BE8" i="1"/>
  <c r="BF8" i="1"/>
  <c r="BE9" i="1"/>
  <c r="BF9" i="1"/>
  <c r="BE10" i="1"/>
  <c r="BF10" i="1"/>
  <c r="BE11" i="1"/>
  <c r="BF11" i="1"/>
  <c r="BE12" i="1"/>
  <c r="BF12" i="1"/>
  <c r="BE13" i="1"/>
  <c r="BF13" i="1"/>
  <c r="BE14" i="1"/>
  <c r="BF14" i="1"/>
  <c r="BE15" i="1"/>
  <c r="BF15" i="1"/>
  <c r="BE16" i="1"/>
  <c r="BF16" i="1"/>
  <c r="BE17" i="1"/>
  <c r="BF17" i="1"/>
  <c r="BE18" i="1"/>
  <c r="BF18" i="1"/>
  <c r="BE19" i="1"/>
  <c r="BF19" i="1"/>
  <c r="BE20" i="1"/>
  <c r="BF20" i="1"/>
  <c r="BE21" i="1"/>
  <c r="BF21" i="1"/>
  <c r="BE22" i="1"/>
  <c r="BF22" i="1"/>
  <c r="BE23" i="1"/>
  <c r="BF23" i="1"/>
  <c r="BE24" i="1"/>
  <c r="BF24" i="1"/>
  <c r="BE25" i="1"/>
  <c r="BF25" i="1"/>
  <c r="BE26" i="1"/>
  <c r="BF26" i="1"/>
  <c r="BE27" i="1"/>
  <c r="BF27" i="1"/>
  <c r="BE28" i="1"/>
  <c r="BF28" i="1"/>
  <c r="BE29" i="1"/>
  <c r="BF29" i="1"/>
  <c r="BE30" i="1"/>
  <c r="BF30" i="1"/>
  <c r="BE31" i="1"/>
  <c r="BF31" i="1"/>
  <c r="BE32" i="1"/>
  <c r="BF32" i="1"/>
  <c r="BF3" i="1"/>
  <c r="BE3" i="1"/>
  <c r="BD32" i="1"/>
  <c r="BC32" i="1"/>
  <c r="BB32" i="1"/>
  <c r="BA32" i="1"/>
  <c r="AZ32" i="1"/>
  <c r="AY32" i="1"/>
  <c r="AX32" i="1"/>
  <c r="AW32" i="1"/>
  <c r="BD31" i="1"/>
  <c r="BC31" i="1"/>
  <c r="BB31" i="1"/>
  <c r="BA31" i="1"/>
  <c r="AZ31" i="1"/>
  <c r="AY31" i="1"/>
  <c r="AX31" i="1"/>
  <c r="AW31" i="1"/>
  <c r="BD30" i="1"/>
  <c r="BC30" i="1"/>
  <c r="BB30" i="1"/>
  <c r="BA30" i="1"/>
  <c r="AZ30" i="1"/>
  <c r="AY30" i="1"/>
  <c r="AX30" i="1"/>
  <c r="AW30" i="1"/>
  <c r="BD29" i="1"/>
  <c r="BC29" i="1"/>
  <c r="BB29" i="1"/>
  <c r="BA29" i="1"/>
  <c r="AZ29" i="1"/>
  <c r="AY29" i="1"/>
  <c r="AX29" i="1"/>
  <c r="AW29" i="1"/>
  <c r="BD28" i="1"/>
  <c r="BC28" i="1"/>
  <c r="BB28" i="1"/>
  <c r="BA28" i="1"/>
  <c r="AZ28" i="1"/>
  <c r="AY28" i="1"/>
  <c r="AX28" i="1"/>
  <c r="AW28" i="1"/>
  <c r="BD27" i="1"/>
  <c r="BC27" i="1"/>
  <c r="BB27" i="1"/>
  <c r="BA27" i="1"/>
  <c r="AZ27" i="1"/>
  <c r="AY27" i="1"/>
  <c r="AX27" i="1"/>
  <c r="AW27" i="1"/>
  <c r="BD26" i="1"/>
  <c r="BC26" i="1"/>
  <c r="BB26" i="1"/>
  <c r="BA26" i="1"/>
  <c r="AZ26" i="1"/>
  <c r="AY26" i="1"/>
  <c r="AX26" i="1"/>
  <c r="AW26" i="1"/>
  <c r="BD25" i="1"/>
  <c r="BC25" i="1"/>
  <c r="BB25" i="1"/>
  <c r="BA25" i="1"/>
  <c r="AZ25" i="1"/>
  <c r="AY25" i="1"/>
  <c r="AX25" i="1"/>
  <c r="AW25" i="1"/>
  <c r="BD24" i="1"/>
  <c r="BC24" i="1"/>
  <c r="BB24" i="1"/>
  <c r="BA24" i="1"/>
  <c r="AZ24" i="1"/>
  <c r="AY24" i="1"/>
  <c r="AX24" i="1"/>
  <c r="AW24" i="1"/>
  <c r="BD23" i="1"/>
  <c r="BC23" i="1"/>
  <c r="BB23" i="1"/>
  <c r="BA23" i="1"/>
  <c r="AZ23" i="1"/>
  <c r="AY23" i="1"/>
  <c r="AX23" i="1"/>
  <c r="AW23" i="1"/>
  <c r="BD22" i="1"/>
  <c r="BC22" i="1"/>
  <c r="BB22" i="1"/>
  <c r="BA22" i="1"/>
  <c r="AZ22" i="1"/>
  <c r="AY22" i="1"/>
  <c r="AX22" i="1"/>
  <c r="AW22" i="1"/>
  <c r="BD21" i="1"/>
  <c r="BC21" i="1"/>
  <c r="BB21" i="1"/>
  <c r="BA21" i="1"/>
  <c r="AZ21" i="1"/>
  <c r="AY21" i="1"/>
  <c r="AX21" i="1"/>
  <c r="AW21" i="1"/>
  <c r="BD20" i="1"/>
  <c r="BC20" i="1"/>
  <c r="BB20" i="1"/>
  <c r="BA20" i="1"/>
  <c r="AZ20" i="1"/>
  <c r="AY20" i="1"/>
  <c r="AX20" i="1"/>
  <c r="AW20" i="1"/>
  <c r="BD19" i="1"/>
  <c r="BC19" i="1"/>
  <c r="BB19" i="1"/>
  <c r="BA19" i="1"/>
  <c r="AZ19" i="1"/>
  <c r="AY19" i="1"/>
  <c r="AX19" i="1"/>
  <c r="AW19" i="1"/>
  <c r="BD18" i="1"/>
  <c r="BC18" i="1"/>
  <c r="BB18" i="1"/>
  <c r="BA18" i="1"/>
  <c r="AZ18" i="1"/>
  <c r="AY18" i="1"/>
  <c r="AX18" i="1"/>
  <c r="AW18" i="1"/>
  <c r="BD17" i="1"/>
  <c r="BC17" i="1"/>
  <c r="BB17" i="1"/>
  <c r="BA17" i="1"/>
  <c r="AZ17" i="1"/>
  <c r="AY17" i="1"/>
  <c r="AX17" i="1"/>
  <c r="AW17" i="1"/>
  <c r="BD16" i="1"/>
  <c r="BC16" i="1"/>
  <c r="BB16" i="1"/>
  <c r="BA16" i="1"/>
  <c r="AZ16" i="1"/>
  <c r="AY16" i="1"/>
  <c r="AX16" i="1"/>
  <c r="AW16" i="1"/>
  <c r="BD15" i="1"/>
  <c r="BC15" i="1"/>
  <c r="BB15" i="1"/>
  <c r="BA15" i="1"/>
  <c r="AZ15" i="1"/>
  <c r="AY15" i="1"/>
  <c r="AX15" i="1"/>
  <c r="AW15" i="1"/>
  <c r="BD14" i="1"/>
  <c r="BC14" i="1"/>
  <c r="BB14" i="1"/>
  <c r="BA14" i="1"/>
  <c r="AZ14" i="1"/>
  <c r="AY14" i="1"/>
  <c r="AX14" i="1"/>
  <c r="AW14" i="1"/>
  <c r="BD13" i="1"/>
  <c r="BC13" i="1"/>
  <c r="BB13" i="1"/>
  <c r="BA13" i="1"/>
  <c r="AZ13" i="1"/>
  <c r="AY13" i="1"/>
  <c r="AX13" i="1"/>
  <c r="AW13" i="1"/>
  <c r="BD12" i="1"/>
  <c r="BC12" i="1"/>
  <c r="BB12" i="1"/>
  <c r="BA12" i="1"/>
  <c r="AZ12" i="1"/>
  <c r="AY12" i="1"/>
  <c r="AX12" i="1"/>
  <c r="AW12" i="1"/>
  <c r="BD11" i="1"/>
  <c r="BC11" i="1"/>
  <c r="BB11" i="1"/>
  <c r="BA11" i="1"/>
  <c r="AZ11" i="1"/>
  <c r="AY11" i="1"/>
  <c r="AX11" i="1"/>
  <c r="AW11" i="1"/>
  <c r="BD10" i="1"/>
  <c r="BC10" i="1"/>
  <c r="BB10" i="1"/>
  <c r="BA10" i="1"/>
  <c r="AZ10" i="1"/>
  <c r="AY10" i="1"/>
  <c r="AX10" i="1"/>
  <c r="AW10" i="1"/>
  <c r="BD9" i="1"/>
  <c r="BC9" i="1"/>
  <c r="BB9" i="1"/>
  <c r="BA9" i="1"/>
  <c r="AZ9" i="1"/>
  <c r="AY9" i="1"/>
  <c r="AX9" i="1"/>
  <c r="AW9" i="1"/>
  <c r="BD8" i="1"/>
  <c r="BC8" i="1"/>
  <c r="BB8" i="1"/>
  <c r="BA8" i="1"/>
  <c r="AZ8" i="1"/>
  <c r="AY8" i="1"/>
  <c r="AX8" i="1"/>
  <c r="AW8" i="1"/>
  <c r="BD7" i="1"/>
  <c r="BC7" i="1"/>
  <c r="BB7" i="1"/>
  <c r="BA7" i="1"/>
  <c r="AZ7" i="1"/>
  <c r="AY7" i="1"/>
  <c r="AX7" i="1"/>
  <c r="AW7" i="1"/>
  <c r="BD6" i="1"/>
  <c r="BC6" i="1"/>
  <c r="BB6" i="1"/>
  <c r="BA6" i="1"/>
  <c r="AZ6" i="1"/>
  <c r="AY6" i="1"/>
  <c r="AX6" i="1"/>
  <c r="AW6" i="1"/>
  <c r="BD5" i="1"/>
  <c r="BC5" i="1"/>
  <c r="BB5" i="1"/>
  <c r="BA5" i="1"/>
  <c r="AZ5" i="1"/>
  <c r="AY5" i="1"/>
  <c r="AX5" i="1"/>
  <c r="AW5" i="1"/>
  <c r="BD4" i="1"/>
  <c r="BC4" i="1"/>
  <c r="BB4" i="1"/>
  <c r="BA4" i="1"/>
  <c r="AZ4" i="1"/>
  <c r="AY4" i="1"/>
  <c r="AX4" i="1"/>
  <c r="AW4" i="1"/>
  <c r="BD3" i="1"/>
  <c r="BC3" i="1"/>
  <c r="BB3" i="1"/>
  <c r="BA3" i="1"/>
  <c r="AZ3" i="1"/>
  <c r="AY3" i="1"/>
  <c r="AX3" i="1"/>
  <c r="AW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" i="1"/>
  <c r="AR4" i="1"/>
  <c r="AR5" i="1"/>
  <c r="AR6" i="1"/>
  <c r="AR7" i="1"/>
  <c r="AR8" i="1"/>
  <c r="AR9" i="1"/>
  <c r="AR10" i="1"/>
  <c r="AR11" i="1"/>
  <c r="AR12" i="1"/>
  <c r="AR13" i="1"/>
  <c r="AR14" i="1"/>
  <c r="AR15" i="1"/>
  <c r="AS15" i="1" s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S27" i="1" s="1"/>
  <c r="AR28" i="1"/>
  <c r="AR29" i="1"/>
  <c r="AR30" i="1"/>
  <c r="AR31" i="1"/>
  <c r="AR32" i="1"/>
  <c r="AR3" i="1"/>
  <c r="AS32" i="1"/>
  <c r="AU32" i="1" s="1"/>
  <c r="AS31" i="1"/>
  <c r="AU31" i="1" s="1"/>
  <c r="AS30" i="1"/>
  <c r="AU30" i="1" s="1"/>
  <c r="AS29" i="1"/>
  <c r="AU29" i="1" s="1"/>
  <c r="AS28" i="1"/>
  <c r="AU28" i="1" s="1"/>
  <c r="AS26" i="1"/>
  <c r="AS25" i="1"/>
  <c r="AU25" i="1" s="1"/>
  <c r="AS24" i="1"/>
  <c r="AU24" i="1" s="1"/>
  <c r="AS23" i="1"/>
  <c r="AS22" i="1"/>
  <c r="AS21" i="1"/>
  <c r="AU21" i="1" s="1"/>
  <c r="AS20" i="1"/>
  <c r="AU20" i="1" s="1"/>
  <c r="AS19" i="1"/>
  <c r="AU19" i="1" s="1"/>
  <c r="AS18" i="1"/>
  <c r="AU18" i="1" s="1"/>
  <c r="AS17" i="1"/>
  <c r="AU17" i="1" s="1"/>
  <c r="AS16" i="1"/>
  <c r="AU16" i="1" s="1"/>
  <c r="AS14" i="1"/>
  <c r="AS13" i="1"/>
  <c r="AS12" i="1"/>
  <c r="AU12" i="1" s="1"/>
  <c r="AS11" i="1"/>
  <c r="AU11" i="1" s="1"/>
  <c r="AS10" i="1"/>
  <c r="AS9" i="1"/>
  <c r="AU9" i="1" s="1"/>
  <c r="AS8" i="1"/>
  <c r="AU8" i="1" s="1"/>
  <c r="AS7" i="1"/>
  <c r="AU7" i="1" s="1"/>
  <c r="AS6" i="1"/>
  <c r="AU6" i="1" s="1"/>
  <c r="AS5" i="1"/>
  <c r="AU5" i="1" s="1"/>
  <c r="AS4" i="1"/>
  <c r="AU4" i="1" s="1"/>
  <c r="AS3" i="1"/>
  <c r="AU3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AU22" i="1" l="1"/>
  <c r="AU10" i="1"/>
  <c r="AU23" i="1"/>
  <c r="AU13" i="1"/>
  <c r="AU26" i="1"/>
  <c r="AU27" i="1"/>
  <c r="AU15" i="1"/>
  <c r="AU14" i="1"/>
</calcChain>
</file>

<file path=xl/sharedStrings.xml><?xml version="1.0" encoding="utf-8"?>
<sst xmlns="http://schemas.openxmlformats.org/spreadsheetml/2006/main" count="158" uniqueCount="90">
  <si>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</si>
  <si>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</si>
  <si>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</si>
  <si>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</si>
  <si>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</si>
  <si>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</si>
  <si>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</si>
  <si>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</si>
  <si>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</si>
  <si>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</si>
  <si>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</si>
  <si>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</si>
  <si>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</si>
  <si>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</si>
  <si>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</si>
  <si>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</si>
  <si>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</si>
  <si>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</si>
  <si>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</si>
  <si>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</si>
  <si>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</si>
  <si>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r^2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</si>
  <si>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</si>
  <si>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</si>
  <si>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</si>
  <si>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</si>
  <si>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</si>
  <si>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</si>
  <si>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</si>
  <si>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</si>
  <si>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</si>
  <si>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</si>
  <si>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</si>
  <si>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</si>
  <si>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</si>
  <si>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</si>
  <si>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</si>
  <si>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</si>
  <si>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</si>
  <si>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</si>
  <si>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</si>
  <si>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</si>
  <si>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</si>
  <si>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</si>
  <si>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</si>
  <si>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</si>
  <si>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</si>
  <si>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</si>
  <si>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</si>
  <si>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</si>
  <si>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</si>
  <si>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</si>
  <si>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</si>
  <si>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</si>
  <si>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</si>
  <si>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</si>
  <si>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</si>
  <si>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</si>
  <si>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</si>
  <si>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</si>
  <si>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</si>
  <si>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</si>
  <si>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</si>
  <si>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</si>
  <si>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</si>
  <si>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</si>
  <si>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K</t>
  </si>
  <si>
    <t>M</t>
  </si>
  <si>
    <t>N</t>
  </si>
  <si>
    <t>P</t>
  </si>
  <si>
    <t>Q</t>
  </si>
  <si>
    <t>R</t>
  </si>
  <si>
    <t>S</t>
  </si>
  <si>
    <t>T</t>
  </si>
  <si>
    <t>U</t>
  </si>
  <si>
    <t>O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</si>
  <si>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</si>
  <si>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</si>
  <si>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</si>
  <si>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</si>
  <si>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</si>
  <si>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</si>
  <si>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</si>
  <si>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</si>
  <si>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</si>
  <si>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</si>
  <si>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min</t>
  </si>
  <si>
    <t>max</t>
  </si>
  <si>
    <t>avg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</si>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</sst>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tabSelected="1" workbookViewId="0">
      <selection activeCell="W1" sqref="W1:BK34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86</v>
      </c>
      <c r="BI1" t="s">
        <v>87</v>
      </c>
      <c r="BJ1" t="s">
        <v>88</v>
      </c>
      <c r="BK1" t="s">
        <v>89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54</v>
      </c>
      <c r="X2" t="s">
        <v>55</v>
      </c>
      <c r="Y2" t="s">
        <v>54</v>
      </c>
      <c r="Z2" t="s">
        <v>55</v>
      </c>
      <c r="AA2" t="s">
        <v>54</v>
      </c>
      <c r="AB2" t="s">
        <v>55</v>
      </c>
      <c r="AC2" t="s">
        <v>54</v>
      </c>
      <c r="AD2" t="s">
        <v>55</v>
      </c>
      <c r="AE2" t="s">
        <v>54</v>
      </c>
      <c r="AF2" t="s">
        <v>55</v>
      </c>
      <c r="AG2" t="s">
        <v>54</v>
      </c>
      <c r="AH2" t="s">
        <v>55</v>
      </c>
      <c r="AI2" t="s">
        <v>54</v>
      </c>
      <c r="AJ2" t="s">
        <v>55</v>
      </c>
      <c r="AK2" t="s">
        <v>54</v>
      </c>
      <c r="AL2" t="s">
        <v>55</v>
      </c>
      <c r="AM2" t="s">
        <v>54</v>
      </c>
      <c r="AN2" t="s">
        <v>55</v>
      </c>
      <c r="AO2" t="s">
        <v>54</v>
      </c>
      <c r="AP2" t="s">
        <v>55</v>
      </c>
      <c r="AW2" t="s">
        <v>76</v>
      </c>
      <c r="AX2" t="s">
        <v>77</v>
      </c>
      <c r="AY2" t="s">
        <v>78</v>
      </c>
      <c r="AZ2" t="s">
        <v>79</v>
      </c>
      <c r="BA2" t="s">
        <v>80</v>
      </c>
      <c r="BB2" t="s">
        <v>81</v>
      </c>
      <c r="BC2" t="s">
        <v>82</v>
      </c>
      <c r="BD2" t="s">
        <v>83</v>
      </c>
      <c r="BE2" t="s">
        <v>84</v>
      </c>
      <c r="BF2" t="s">
        <v>85</v>
      </c>
    </row>
    <row r="3" spans="1:63" x14ac:dyDescent="0.25">
      <c r="A3" t="s">
        <v>23</v>
      </c>
      <c r="B3">
        <v>1.94061738869413E-2</v>
      </c>
      <c r="C3">
        <v>6.2912504137829894E-2</v>
      </c>
      <c r="D3">
        <v>6.2256892569156001E-2</v>
      </c>
      <c r="E3">
        <v>0.17584290404119199</v>
      </c>
      <c r="F3">
        <v>2.4640102983822303E-4</v>
      </c>
      <c r="G3">
        <v>0.939333060322743</v>
      </c>
      <c r="H3">
        <v>0.25103670903185399</v>
      </c>
      <c r="I3">
        <v>4.7978986166845204E-3</v>
      </c>
      <c r="J3">
        <v>1.0987122142812899E-3</v>
      </c>
      <c r="K3">
        <v>0.79813842934951196</v>
      </c>
      <c r="L3">
        <v>2.6694760366326401E-2</v>
      </c>
      <c r="M3">
        <v>0.20072831674998601</v>
      </c>
      <c r="N3">
        <v>9.88027471606827E-2</v>
      </c>
      <c r="O3">
        <v>8.0480805384609399E-3</v>
      </c>
      <c r="P3">
        <v>1.0337170091587401E-2</v>
      </c>
      <c r="Q3">
        <v>0.58627917495146697</v>
      </c>
      <c r="R3">
        <v>0.27806804462717</v>
      </c>
      <c r="S3">
        <v>8.0986537508176797E-3</v>
      </c>
      <c r="T3">
        <v>2.0790822711837201E-2</v>
      </c>
      <c r="U3">
        <v>0.25181878554565601</v>
      </c>
      <c r="W3" t="str">
        <f>IF(AND(B3&gt;0,C3&lt;=0.05),"*","")</f>
        <v/>
      </c>
      <c r="X3" t="str">
        <f>IF(AND(B3&gt;0,C3&lt;=0.1,C3&gt;0.05),CHAR(176),"")</f>
        <v>°</v>
      </c>
      <c r="Y3" t="str">
        <f>IF(AND(D3&gt;0,E3&lt;=0.05),"*","")</f>
        <v/>
      </c>
      <c r="Z3" t="str">
        <f>IF(AND(D3&gt;0,E3&lt;=0.1,E3&gt;0.05),CHAR(176),"")</f>
        <v/>
      </c>
      <c r="AA3" t="str">
        <f>IF(AND(F3&gt;0,G3&lt;=0.05),"*","")</f>
        <v/>
      </c>
      <c r="AB3" t="str">
        <f>IF(AND(F3&gt;0,G3&lt;=0.1,G3&gt;0.05),CHAR(176),"")</f>
        <v/>
      </c>
      <c r="AC3" t="str">
        <f>IF(AND(H3&gt;0,I3&lt;=0.05),"*","")</f>
        <v>*</v>
      </c>
      <c r="AD3" t="str">
        <f>IF(AND(H3&gt;0,I3&lt;=0.1,I3&gt;0.05),CHAR(176),"")</f>
        <v/>
      </c>
      <c r="AE3" t="str">
        <f>IF(AND(J3&gt;0,K3&lt;=0.05),"*","")</f>
        <v/>
      </c>
      <c r="AF3" t="str">
        <f>IF(AND(J3&gt;0,K3&lt;=0.1,K3&gt;0.05),CHAR(176),"")</f>
        <v/>
      </c>
      <c r="AG3" t="str">
        <f>IF(AND(L3&gt;0,M3&lt;=0.05),"*","")</f>
        <v/>
      </c>
      <c r="AH3" t="str">
        <f>IF(AND(L3&gt;0,M3&lt;=0.1,M3&gt;0.05),CHAR(176),"")</f>
        <v/>
      </c>
      <c r="AI3" t="str">
        <f>IF(AND(N3&gt;0,O3&lt;=0.05),"*","")</f>
        <v>*</v>
      </c>
      <c r="AJ3" t="str">
        <f>IF(AND(N3&gt;0,O3&lt;=0.1,O3&gt;0.05),CHAR(176),"")</f>
        <v/>
      </c>
      <c r="AK3" t="str">
        <f>IF(AND(P3&gt;0,Q3&lt;=0.05),"*","")</f>
        <v/>
      </c>
      <c r="AL3" t="str">
        <f>IF(AND(P3&gt;0,Q3&lt;=0.1,Q3&gt;0.05),CHAR(176),"")</f>
        <v/>
      </c>
      <c r="AM3" t="str">
        <f>IF(AND(R3&gt;0,S3&lt;=0.05),"*","")</f>
        <v>*</v>
      </c>
      <c r="AN3" t="str">
        <f>IF(AND(R3&gt;0,S3&lt;=0.1,S3&gt;0.05),CHAR(176),"")</f>
        <v/>
      </c>
      <c r="AO3" t="str">
        <f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***</v>
      </c>
      <c r="AS3" t="str">
        <f>SUBSTITUTE(AR3,"*",CHAR(149))</f>
        <v>•••</v>
      </c>
      <c r="AT3" t="str">
        <f>_xlfn.CONCAT(X3,Z3,AB3,AD3,AF3,AH3,AJ3,AL3,AN3,AP3)</f>
        <v>°</v>
      </c>
      <c r="AU3" t="str">
        <f>_xlfn.CONCAT(AS3,AT3)</f>
        <v>•••°</v>
      </c>
      <c r="AW3">
        <f>IF(AND(B3&gt;0,C3&lt;=0.1),B3,"")</f>
        <v>1.94061738869413E-2</v>
      </c>
      <c r="AX3" t="str">
        <f>IF(AND(D3&gt;0,E3&lt;=0.1),D3,"")</f>
        <v/>
      </c>
      <c r="AY3" t="str">
        <f>IF(AND(F3&gt;0,G3&lt;=0.1),F3,"")</f>
        <v/>
      </c>
      <c r="AZ3">
        <f>IF(AND(H3&gt;0,I3&lt;=0.1),H3,"")</f>
        <v>0.25103670903185399</v>
      </c>
      <c r="BA3" t="str">
        <f>IF(AND(J3&gt;0,K3&lt;=0.1),J3,"")</f>
        <v/>
      </c>
      <c r="BB3" t="str">
        <f>IF(AND(L3&gt;0,M3&lt;=0.1),L3,"")</f>
        <v/>
      </c>
      <c r="BC3">
        <f>IF(AND(N3&gt;0,O3&lt;=0.1),N3,"")</f>
        <v>9.88027471606827E-2</v>
      </c>
      <c r="BD3" t="str">
        <f>IF(AND(P3&gt;0,Q3&lt;=0.1),P3,"")</f>
        <v/>
      </c>
      <c r="BE3">
        <f>IF(AND(R3&gt;0,S3&lt;=0.1),R3,"")</f>
        <v>0.27806804462717</v>
      </c>
      <c r="BF3" t="str">
        <f>IF(AND(T3&gt;0,U3&lt;=0.1),T3,"")</f>
        <v/>
      </c>
      <c r="BH3">
        <f>MIN(AW3:BF3)</f>
        <v>1.94061738869413E-2</v>
      </c>
      <c r="BI3">
        <f>MAX(AW3:BF3)</f>
        <v>0.27806804462717</v>
      </c>
      <c r="BJ3">
        <f>AVERAGE(AW3:BF3)</f>
        <v>0.16182841867666201</v>
      </c>
      <c r="BK3">
        <f>STDEV(AW3:BF3)</f>
        <v>0.12345863111476314</v>
      </c>
    </row>
    <row r="4" spans="1:63" x14ac:dyDescent="0.25">
      <c r="A4" t="s">
        <v>24</v>
      </c>
      <c r="B4">
        <v>8.5011364574556804E-3</v>
      </c>
      <c r="C4">
        <v>0.219616735157597</v>
      </c>
      <c r="D4">
        <v>7.1345783175657401E-2</v>
      </c>
      <c r="E4">
        <v>0.14633081723414401</v>
      </c>
      <c r="F4">
        <v>1.83888090370414E-2</v>
      </c>
      <c r="G4">
        <v>0.50892701634555604</v>
      </c>
      <c r="H4">
        <v>0.21156345025210599</v>
      </c>
      <c r="I4">
        <v>1.05459205206019E-2</v>
      </c>
      <c r="J4">
        <v>5.87188466639481E-3</v>
      </c>
      <c r="K4">
        <v>0.55387505756806199</v>
      </c>
      <c r="L4">
        <v>4.0846388165570902E-4</v>
      </c>
      <c r="M4">
        <v>0.87507187828553801</v>
      </c>
      <c r="N4">
        <v>0.14663127190547801</v>
      </c>
      <c r="O4">
        <v>1.06882166776685E-3</v>
      </c>
      <c r="P4">
        <v>5.5571430663701798E-3</v>
      </c>
      <c r="Q4">
        <v>0.69022120751509297</v>
      </c>
      <c r="R4">
        <v>8.4393663042866995E-2</v>
      </c>
      <c r="S4">
        <v>0.16847463978462501</v>
      </c>
      <c r="T4">
        <v>6.6387321961744298E-4</v>
      </c>
      <c r="U4">
        <v>0.83856202587105599</v>
      </c>
      <c r="W4" t="str">
        <f t="shared" ref="W4:W32" si="0">IF(AND(B4&gt;0,C4&lt;=0.05),"*","")</f>
        <v/>
      </c>
      <c r="X4" t="str">
        <f t="shared" ref="X4:X32" si="1">IF(AND(B4&gt;0,C4&lt;=0.1,C4&gt;0.05),CHAR(176),"")</f>
        <v/>
      </c>
      <c r="Y4" t="str">
        <f t="shared" ref="Y4:Y32" si="2">IF(AND(D4&gt;0,E4&lt;=0.05),"*","")</f>
        <v/>
      </c>
      <c r="Z4" t="str">
        <f t="shared" ref="Z4:Z32" si="3">IF(AND(D4&gt;0,E4&lt;=0.1,E4&gt;0.05),CHAR(176),"")</f>
        <v/>
      </c>
      <c r="AA4" t="str">
        <f t="shared" ref="AA4:AA32" si="4">IF(AND(F4&gt;0,G4&lt;=0.05),"*","")</f>
        <v/>
      </c>
      <c r="AB4" t="str">
        <f t="shared" ref="AB4:AB32" si="5">IF(AND(F4&gt;0,G4&lt;=0.1,G4&gt;0.05),CHAR(176),"")</f>
        <v/>
      </c>
      <c r="AC4" t="str">
        <f t="shared" ref="AC4:AC32" si="6">IF(AND(H4&gt;0,I4&lt;=0.05),"*","")</f>
        <v>*</v>
      </c>
      <c r="AD4" t="str">
        <f t="shared" ref="AD4:AD32" si="7">IF(AND(H4&gt;0,I4&lt;=0.1,I4&gt;0.05),CHAR(176),"")</f>
        <v/>
      </c>
      <c r="AE4" t="str">
        <f t="shared" ref="AE4:AE32" si="8">IF(AND(J4&gt;0,K4&lt;=0.05),"*","")</f>
        <v/>
      </c>
      <c r="AF4" t="str">
        <f t="shared" ref="AF4:AF32" si="9">IF(AND(J4&gt;0,K4&lt;=0.1,K4&gt;0.05),CHAR(176),"")</f>
        <v/>
      </c>
      <c r="AG4" t="str">
        <f t="shared" ref="AG4:AG32" si="10">IF(AND(L4&gt;0,M4&lt;=0.05),"*","")</f>
        <v/>
      </c>
      <c r="AH4" t="str">
        <f t="shared" ref="AH4:AH32" si="11">IF(AND(L4&gt;0,M4&lt;=0.1,M4&gt;0.05),CHAR(176),"")</f>
        <v/>
      </c>
      <c r="AI4" t="str">
        <f t="shared" ref="AI4:AI32" si="12">IF(AND(N4&gt;0,O4&lt;=0.05),"*","")</f>
        <v>*</v>
      </c>
      <c r="AJ4" t="str">
        <f t="shared" ref="AJ4:AJ32" si="13">IF(AND(N4&gt;0,O4&lt;=0.1,O4&gt;0.05),CHAR(176),"")</f>
        <v/>
      </c>
      <c r="AK4" t="str">
        <f t="shared" ref="AK4:AK32" si="14">IF(AND(P4&gt;0,Q4&lt;=0.05),"*","")</f>
        <v/>
      </c>
      <c r="AL4" t="str">
        <f t="shared" ref="AL4:AL32" si="15">IF(AND(P4&gt;0,Q4&lt;=0.1,Q4&gt;0.05),CHAR(176),"")</f>
        <v/>
      </c>
      <c r="AM4" t="str">
        <f t="shared" ref="AM4:AM32" si="16">IF(AND(R4&gt;0,S4&lt;=0.05),"*","")</f>
        <v/>
      </c>
      <c r="AN4" t="str">
        <f t="shared" ref="AN4:AN32" si="17">IF(AND(R4&gt;0,S4&lt;=0.1,S4&gt;0.05),CHAR(176),"")</f>
        <v/>
      </c>
      <c r="AO4" t="str">
        <f t="shared" ref="AO4:AO32" si="18">IF(AND(T4&gt;0,U4&lt;=0.05),"*","")</f>
        <v/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</v>
      </c>
      <c r="AS4" t="str">
        <f t="shared" ref="AS4:AS32" si="21">SUBSTITUTE(AR4,"*",CHAR(149))</f>
        <v>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</v>
      </c>
      <c r="AW4" t="str">
        <f>IF(AND(B4&gt;0,C4&lt;=0.1),B4,"")</f>
        <v/>
      </c>
      <c r="AX4" t="str">
        <f>IF(AND(D4&gt;0,E4&lt;=0.1),D4,"")</f>
        <v/>
      </c>
      <c r="AY4" t="str">
        <f>IF(AND(F4&gt;0,G4&lt;=0.1),F4,"")</f>
        <v/>
      </c>
      <c r="AZ4">
        <f>IF(AND(H4&gt;0,I4&lt;=0.1),H4,"")</f>
        <v>0.21156345025210599</v>
      </c>
      <c r="BA4" t="str">
        <f>IF(AND(J4&gt;0,K4&lt;=0.1),J4,"")</f>
        <v/>
      </c>
      <c r="BB4" t="str">
        <f>IF(AND(L4&gt;0,M4&lt;=0.1),L4,"")</f>
        <v/>
      </c>
      <c r="BC4">
        <f>IF(AND(N4&gt;0,O4&lt;=0.1),N4,"")</f>
        <v>0.14663127190547801</v>
      </c>
      <c r="BD4" t="str">
        <f>IF(AND(P4&gt;0,Q4&lt;=0.1),P4,"")</f>
        <v/>
      </c>
      <c r="BE4" t="str">
        <f>IF(AND(R4&gt;0,S4&lt;=0.1),R4,"")</f>
        <v/>
      </c>
      <c r="BF4" t="str">
        <f>IF(AND(T4&gt;0,U4&lt;=0.1),T4,"")</f>
        <v/>
      </c>
      <c r="BH4">
        <f t="shared" ref="BH4:BH32" si="24">MIN(AW4:BF4)</f>
        <v>0.14663127190547801</v>
      </c>
      <c r="BI4">
        <f t="shared" ref="BI4:BI32" si="25">MAX(AW4:BF4)</f>
        <v>0.21156345025210599</v>
      </c>
      <c r="BJ4">
        <f t="shared" ref="BJ4:BJ32" si="26">AVERAGE(AW4:BF4)</f>
        <v>0.17909736107879198</v>
      </c>
      <c r="BK4">
        <f t="shared" ref="BK4:BK32" si="27">STDEV(AW4:BF4)</f>
        <v>4.5913983626115165E-2</v>
      </c>
    </row>
    <row r="5" spans="1:63" x14ac:dyDescent="0.25">
      <c r="A5" t="s">
        <v>25</v>
      </c>
      <c r="B5">
        <v>5.8466887952458302E-2</v>
      </c>
      <c r="C5">
        <v>1.1105307005094701E-3</v>
      </c>
      <c r="D5">
        <v>3.7556966164569598E-2</v>
      </c>
      <c r="E5">
        <v>0.29620100881775502</v>
      </c>
      <c r="F5">
        <v>2.15400623970914E-2</v>
      </c>
      <c r="G5">
        <v>0.47433556552943801</v>
      </c>
      <c r="H5">
        <v>0.206397552527846</v>
      </c>
      <c r="I5">
        <v>1.1668728023015801E-2</v>
      </c>
      <c r="J5">
        <v>9.4619618656637797E-4</v>
      </c>
      <c r="K5">
        <v>0.81239781325865801</v>
      </c>
      <c r="L5">
        <v>0.16813171785204001</v>
      </c>
      <c r="M5">
        <v>8.4545036251935295E-4</v>
      </c>
      <c r="N5">
        <v>0.14125090486677</v>
      </c>
      <c r="O5">
        <v>1.3447661091730899E-3</v>
      </c>
      <c r="P5">
        <v>1.09360400715111E-2</v>
      </c>
      <c r="Q5">
        <v>0.57557253475645098</v>
      </c>
      <c r="R5">
        <v>7.7303916394993403E-3</v>
      </c>
      <c r="S5">
        <v>0.682884637961644</v>
      </c>
      <c r="T5">
        <v>9.2574417934381606E-2</v>
      </c>
      <c r="U5">
        <v>1.3733593239664299E-2</v>
      </c>
      <c r="W5" t="str">
        <f t="shared" si="0"/>
        <v>*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>*</v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>*</v>
      </c>
      <c r="AH5" t="str">
        <f t="shared" si="11"/>
        <v/>
      </c>
      <c r="AI5" t="str">
        <f t="shared" si="12"/>
        <v>*</v>
      </c>
      <c r="AJ5" t="str">
        <f t="shared" si="13"/>
        <v/>
      </c>
      <c r="AK5" t="str">
        <f t="shared" si="14"/>
        <v/>
      </c>
      <c r="AL5" t="str">
        <f t="shared" si="15"/>
        <v/>
      </c>
      <c r="AM5" t="str">
        <f t="shared" si="16"/>
        <v/>
      </c>
      <c r="AN5" t="str">
        <f t="shared" si="17"/>
        <v/>
      </c>
      <c r="AO5" t="str">
        <f t="shared" si="18"/>
        <v>*</v>
      </c>
      <c r="AP5" t="str">
        <f t="shared" si="19"/>
        <v/>
      </c>
      <c r="AR5" t="str">
        <f t="shared" si="20"/>
        <v>*****</v>
      </c>
      <c r="AS5" t="str">
        <f t="shared" si="21"/>
        <v>•••••</v>
      </c>
      <c r="AT5" t="str">
        <f t="shared" si="22"/>
        <v/>
      </c>
      <c r="AU5" t="str">
        <f t="shared" si="23"/>
        <v>•••••</v>
      </c>
      <c r="AW5">
        <f>IF(AND(B5&gt;0,C5&lt;=0.1),B5,"")</f>
        <v>5.8466887952458302E-2</v>
      </c>
      <c r="AX5" t="str">
        <f>IF(AND(D5&gt;0,E5&lt;=0.1),D5,"")</f>
        <v/>
      </c>
      <c r="AY5" t="str">
        <f>IF(AND(F5&gt;0,G5&lt;=0.1),F5,"")</f>
        <v/>
      </c>
      <c r="AZ5">
        <f>IF(AND(H5&gt;0,I5&lt;=0.1),H5,"")</f>
        <v>0.206397552527846</v>
      </c>
      <c r="BA5" t="str">
        <f>IF(AND(J5&gt;0,K5&lt;=0.1),J5,"")</f>
        <v/>
      </c>
      <c r="BB5">
        <f>IF(AND(L5&gt;0,M5&lt;=0.1),L5,"")</f>
        <v>0.16813171785204001</v>
      </c>
      <c r="BC5">
        <f>IF(AND(N5&gt;0,O5&lt;=0.1),N5,"")</f>
        <v>0.14125090486677</v>
      </c>
      <c r="BD5" t="str">
        <f>IF(AND(P5&gt;0,Q5&lt;=0.1),P5,"")</f>
        <v/>
      </c>
      <c r="BE5" t="str">
        <f>IF(AND(R5&gt;0,S5&lt;=0.1),R5,"")</f>
        <v/>
      </c>
      <c r="BF5">
        <f>IF(AND(T5&gt;0,U5&lt;=0.1),T5,"")</f>
        <v>9.2574417934381606E-2</v>
      </c>
      <c r="BH5">
        <f t="shared" si="24"/>
        <v>5.8466887952458302E-2</v>
      </c>
      <c r="BI5">
        <f t="shared" si="25"/>
        <v>0.206397552527846</v>
      </c>
      <c r="BJ5">
        <f t="shared" si="26"/>
        <v>0.13336429622669918</v>
      </c>
      <c r="BK5">
        <f t="shared" si="27"/>
        <v>5.8903023406199739E-2</v>
      </c>
    </row>
    <row r="6" spans="1:63" x14ac:dyDescent="0.25">
      <c r="A6" t="s">
        <v>26</v>
      </c>
      <c r="B6">
        <v>0.1254253465331</v>
      </c>
      <c r="C6" s="1">
        <v>1.15248886074808E-6</v>
      </c>
      <c r="D6">
        <v>7.7239586013461798E-3</v>
      </c>
      <c r="E6">
        <v>0.63826089300253697</v>
      </c>
      <c r="F6">
        <v>4.9587858366717296E-3</v>
      </c>
      <c r="G6">
        <v>0.73247767717992995</v>
      </c>
      <c r="H6">
        <v>0.30749397247424698</v>
      </c>
      <c r="I6">
        <v>1.47320227675545E-3</v>
      </c>
      <c r="J6">
        <v>8.8427559261796893E-3</v>
      </c>
      <c r="K6">
        <v>0.46723564278087298</v>
      </c>
      <c r="L6">
        <v>0.16861067363856</v>
      </c>
      <c r="M6">
        <v>8.2971474985319598E-4</v>
      </c>
      <c r="N6">
        <v>2.0758284382077299E-2</v>
      </c>
      <c r="O6">
        <v>0.23406473949023501</v>
      </c>
      <c r="P6">
        <v>2.63296064430639E-2</v>
      </c>
      <c r="Q6">
        <v>0.38314204983753802</v>
      </c>
      <c r="R6">
        <v>6.2514680104178197E-2</v>
      </c>
      <c r="S6">
        <v>0.238664805506524</v>
      </c>
      <c r="T6">
        <v>0</v>
      </c>
      <c r="U6">
        <v>0</v>
      </c>
      <c r="W6" t="str">
        <f t="shared" si="0"/>
        <v>*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>*</v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>*</v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/>
      </c>
      <c r="AM6" t="str">
        <f t="shared" si="16"/>
        <v/>
      </c>
      <c r="AN6" t="str">
        <f t="shared" si="17"/>
        <v/>
      </c>
      <c r="AO6" t="str">
        <f t="shared" si="18"/>
        <v/>
      </c>
      <c r="AP6" t="str">
        <f t="shared" si="19"/>
        <v/>
      </c>
      <c r="AR6" t="str">
        <f t="shared" si="20"/>
        <v>***</v>
      </c>
      <c r="AS6" t="str">
        <f t="shared" si="21"/>
        <v>•••</v>
      </c>
      <c r="AT6" t="str">
        <f t="shared" si="22"/>
        <v/>
      </c>
      <c r="AU6" t="str">
        <f t="shared" si="23"/>
        <v>•••</v>
      </c>
      <c r="AW6">
        <f>IF(AND(B6&gt;0,C6&lt;=0.1),B6,"")</f>
        <v>0.1254253465331</v>
      </c>
      <c r="AX6" t="str">
        <f>IF(AND(D6&gt;0,E6&lt;=0.1),D6,"")</f>
        <v/>
      </c>
      <c r="AY6" t="str">
        <f>IF(AND(F6&gt;0,G6&lt;=0.1),F6,"")</f>
        <v/>
      </c>
      <c r="AZ6">
        <f>IF(AND(H6&gt;0,I6&lt;=0.1),H6,"")</f>
        <v>0.30749397247424698</v>
      </c>
      <c r="BA6" t="str">
        <f>IF(AND(J6&gt;0,K6&lt;=0.1),J6,"")</f>
        <v/>
      </c>
      <c r="BB6">
        <f>IF(AND(L6&gt;0,M6&lt;=0.1),L6,"")</f>
        <v>0.16861067363856</v>
      </c>
      <c r="BC6" t="str">
        <f>IF(AND(N6&gt;0,O6&lt;=0.1),N6,"")</f>
        <v/>
      </c>
      <c r="BD6" t="str">
        <f>IF(AND(P6&gt;0,Q6&lt;=0.1),P6,"")</f>
        <v/>
      </c>
      <c r="BE6" t="str">
        <f>IF(AND(R6&gt;0,S6&lt;=0.1),R6,"")</f>
        <v/>
      </c>
      <c r="BF6" t="str">
        <f>IF(AND(T6&gt;0,U6&lt;=0.1),T6,"")</f>
        <v/>
      </c>
      <c r="BH6">
        <f t="shared" si="24"/>
        <v>0.1254253465331</v>
      </c>
      <c r="BI6">
        <f t="shared" si="25"/>
        <v>0.30749397247424698</v>
      </c>
      <c r="BJ6">
        <f t="shared" si="26"/>
        <v>0.20050999754863566</v>
      </c>
      <c r="BK6">
        <f t="shared" si="27"/>
        <v>9.5133702164187164E-2</v>
      </c>
    </row>
    <row r="7" spans="1:63" x14ac:dyDescent="0.25">
      <c r="A7" t="s">
        <v>27</v>
      </c>
      <c r="B7">
        <v>1.0527464626889299E-2</v>
      </c>
      <c r="C7">
        <v>0.17170897666964299</v>
      </c>
      <c r="D7">
        <v>0</v>
      </c>
      <c r="E7">
        <v>0</v>
      </c>
      <c r="F7">
        <v>8.7219699849531204E-3</v>
      </c>
      <c r="G7">
        <v>0.64998810202518098</v>
      </c>
      <c r="H7">
        <v>4.5552409232045801E-2</v>
      </c>
      <c r="I7">
        <v>0.25744914365851002</v>
      </c>
      <c r="J7">
        <v>8.2804892690664503E-2</v>
      </c>
      <c r="K7">
        <v>2.33351871980561E-2</v>
      </c>
      <c r="L7">
        <v>0</v>
      </c>
      <c r="M7">
        <v>0</v>
      </c>
      <c r="N7">
        <v>0.13902662211991099</v>
      </c>
      <c r="O7">
        <v>1.47835513855155E-3</v>
      </c>
      <c r="P7">
        <v>0</v>
      </c>
      <c r="Q7">
        <v>0</v>
      </c>
      <c r="R7">
        <v>1.3319787030884E-2</v>
      </c>
      <c r="S7">
        <v>0.59125725350137504</v>
      </c>
      <c r="T7" s="1">
        <v>4.99381384183715E-5</v>
      </c>
      <c r="U7">
        <v>0.95544640626345101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>*</v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>*</v>
      </c>
      <c r="AJ7" t="str">
        <f t="shared" si="13"/>
        <v/>
      </c>
      <c r="AK7" t="str">
        <f t="shared" si="14"/>
        <v/>
      </c>
      <c r="AL7" t="str">
        <f t="shared" si="15"/>
        <v/>
      </c>
      <c r="AM7" t="str">
        <f t="shared" si="16"/>
        <v/>
      </c>
      <c r="AN7" t="str">
        <f t="shared" si="17"/>
        <v/>
      </c>
      <c r="AO7" t="str">
        <f t="shared" si="18"/>
        <v/>
      </c>
      <c r="AP7" t="str">
        <f t="shared" si="19"/>
        <v/>
      </c>
      <c r="AR7" t="str">
        <f t="shared" si="20"/>
        <v>**</v>
      </c>
      <c r="AS7" t="str">
        <f t="shared" si="21"/>
        <v>••</v>
      </c>
      <c r="AT7" t="str">
        <f t="shared" si="22"/>
        <v/>
      </c>
      <c r="AU7" t="str">
        <f t="shared" si="23"/>
        <v>••</v>
      </c>
      <c r="AW7" t="str">
        <f>IF(AND(B7&gt;0,C7&lt;=0.1),B7,"")</f>
        <v/>
      </c>
      <c r="AX7" t="str">
        <f>IF(AND(D7&gt;0,E7&lt;=0.1),D7,"")</f>
        <v/>
      </c>
      <c r="AY7" t="str">
        <f>IF(AND(F7&gt;0,G7&lt;=0.1),F7,"")</f>
        <v/>
      </c>
      <c r="AZ7" t="str">
        <f>IF(AND(H7&gt;0,I7&lt;=0.1),H7,"")</f>
        <v/>
      </c>
      <c r="BA7">
        <f>IF(AND(J7&gt;0,K7&lt;=0.1),J7,"")</f>
        <v>8.2804892690664503E-2</v>
      </c>
      <c r="BB7" t="str">
        <f>IF(AND(L7&gt;0,M7&lt;=0.1),L7,"")</f>
        <v/>
      </c>
      <c r="BC7">
        <f>IF(AND(N7&gt;0,O7&lt;=0.1),N7,"")</f>
        <v>0.13902662211991099</v>
      </c>
      <c r="BD7" t="str">
        <f>IF(AND(P7&gt;0,Q7&lt;=0.1),P7,"")</f>
        <v/>
      </c>
      <c r="BE7" t="str">
        <f>IF(AND(R7&gt;0,S7&lt;=0.1),R7,"")</f>
        <v/>
      </c>
      <c r="BF7" t="str">
        <f>IF(AND(T7&gt;0,U7&lt;=0.1),T7,"")</f>
        <v/>
      </c>
      <c r="BH7">
        <f t="shared" si="24"/>
        <v>8.2804892690664503E-2</v>
      </c>
      <c r="BI7">
        <f t="shared" si="25"/>
        <v>0.13902662211991099</v>
      </c>
      <c r="BJ7">
        <f t="shared" si="26"/>
        <v>0.11091575740528775</v>
      </c>
      <c r="BK7">
        <f t="shared" si="27"/>
        <v>3.9754766129455402E-2</v>
      </c>
    </row>
    <row r="8" spans="1:63" x14ac:dyDescent="0.25">
      <c r="A8" t="s">
        <v>28</v>
      </c>
      <c r="B8">
        <v>3.2634333102402602E-2</v>
      </c>
      <c r="C8">
        <v>1.55230509591922E-2</v>
      </c>
      <c r="D8">
        <v>3.8965360437434602E-3</v>
      </c>
      <c r="E8">
        <v>0.73868482873243901</v>
      </c>
      <c r="F8">
        <v>6.79549573425827E-4</v>
      </c>
      <c r="G8">
        <v>0.89941055911343204</v>
      </c>
      <c r="H8">
        <v>8.8607388056667402E-2</v>
      </c>
      <c r="I8">
        <v>0.1101358270933</v>
      </c>
      <c r="J8">
        <v>2.3315982256808701E-3</v>
      </c>
      <c r="K8">
        <v>0.70937980724924798</v>
      </c>
      <c r="L8">
        <v>7.6586014471418497E-3</v>
      </c>
      <c r="M8">
        <v>0.49522822738761102</v>
      </c>
      <c r="N8">
        <v>0.119492115903507</v>
      </c>
      <c r="O8">
        <v>3.3788095369145701E-3</v>
      </c>
      <c r="P8">
        <v>0</v>
      </c>
      <c r="Q8">
        <v>0</v>
      </c>
      <c r="R8">
        <v>1.36351142515658E-2</v>
      </c>
      <c r="S8">
        <v>0.58686967762856801</v>
      </c>
      <c r="T8">
        <v>0</v>
      </c>
      <c r="U8">
        <v>0</v>
      </c>
      <c r="W8" t="str">
        <f t="shared" si="0"/>
        <v>*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F8" t="str">
        <f t="shared" si="9"/>
        <v/>
      </c>
      <c r="AG8" t="str">
        <f t="shared" si="10"/>
        <v/>
      </c>
      <c r="AH8" t="str">
        <f t="shared" si="11"/>
        <v/>
      </c>
      <c r="AI8" t="str">
        <f t="shared" si="12"/>
        <v>*</v>
      </c>
      <c r="AJ8" t="str">
        <f t="shared" si="13"/>
        <v/>
      </c>
      <c r="AK8" t="str">
        <f t="shared" si="14"/>
        <v/>
      </c>
      <c r="AL8" t="str">
        <f t="shared" si="15"/>
        <v/>
      </c>
      <c r="AM8" t="str">
        <f t="shared" si="16"/>
        <v/>
      </c>
      <c r="AN8" t="str">
        <f t="shared" si="17"/>
        <v/>
      </c>
      <c r="AO8" t="str">
        <f t="shared" si="18"/>
        <v/>
      </c>
      <c r="AP8" t="str">
        <f t="shared" si="19"/>
        <v/>
      </c>
      <c r="AR8" t="str">
        <f t="shared" si="20"/>
        <v>**</v>
      </c>
      <c r="AS8" t="str">
        <f t="shared" si="21"/>
        <v>••</v>
      </c>
      <c r="AT8" t="str">
        <f t="shared" si="22"/>
        <v/>
      </c>
      <c r="AU8" t="str">
        <f t="shared" si="23"/>
        <v>••</v>
      </c>
      <c r="AW8">
        <f>IF(AND(B8&gt;0,C8&lt;=0.1),B8,"")</f>
        <v>3.2634333102402602E-2</v>
      </c>
      <c r="AX8" t="str">
        <f>IF(AND(D8&gt;0,E8&lt;=0.1),D8,"")</f>
        <v/>
      </c>
      <c r="AY8" t="str">
        <f>IF(AND(F8&gt;0,G8&lt;=0.1),F8,"")</f>
        <v/>
      </c>
      <c r="AZ8" t="str">
        <f>IF(AND(H8&gt;0,I8&lt;=0.1),H8,"")</f>
        <v/>
      </c>
      <c r="BA8" t="str">
        <f>IF(AND(J8&gt;0,K8&lt;=0.1),J8,"")</f>
        <v/>
      </c>
      <c r="BB8" t="str">
        <f>IF(AND(L8&gt;0,M8&lt;=0.1),L8,"")</f>
        <v/>
      </c>
      <c r="BC8">
        <f>IF(AND(N8&gt;0,O8&lt;=0.1),N8,"")</f>
        <v>0.119492115903507</v>
      </c>
      <c r="BD8" t="str">
        <f>IF(AND(P8&gt;0,Q8&lt;=0.1),P8,"")</f>
        <v/>
      </c>
      <c r="BE8" t="str">
        <f>IF(AND(R8&gt;0,S8&lt;=0.1),R8,"")</f>
        <v/>
      </c>
      <c r="BF8" t="str">
        <f>IF(AND(T8&gt;0,U8&lt;=0.1),T8,"")</f>
        <v/>
      </c>
      <c r="BH8">
        <f t="shared" si="24"/>
        <v>3.2634333102402602E-2</v>
      </c>
      <c r="BI8">
        <f t="shared" si="25"/>
        <v>0.119492115903507</v>
      </c>
      <c r="BJ8">
        <f t="shared" si="26"/>
        <v>7.6063224502954802E-2</v>
      </c>
      <c r="BK8">
        <f t="shared" si="27"/>
        <v>6.1417727217489192E-2</v>
      </c>
    </row>
    <row r="9" spans="1:63" x14ac:dyDescent="0.25">
      <c r="A9" t="s">
        <v>29</v>
      </c>
      <c r="B9">
        <v>6.63900764186121E-4</v>
      </c>
      <c r="C9">
        <v>0.73207172459152303</v>
      </c>
      <c r="D9">
        <v>2.0255107166260201E-2</v>
      </c>
      <c r="E9">
        <v>0.445020093428668</v>
      </c>
      <c r="F9">
        <v>1</v>
      </c>
      <c r="G9" t="s">
        <v>30</v>
      </c>
      <c r="H9">
        <v>0.23008465036418099</v>
      </c>
      <c r="I9">
        <v>7.3123862181438404E-3</v>
      </c>
      <c r="J9">
        <v>3.3997127259225101E-3</v>
      </c>
      <c r="K9">
        <v>0.65260216252189196</v>
      </c>
      <c r="L9">
        <v>0.11883180349796001</v>
      </c>
      <c r="M9">
        <v>5.6628164520104197E-3</v>
      </c>
      <c r="N9">
        <v>2.1565697208857801E-2</v>
      </c>
      <c r="O9">
        <v>0.22508230463126999</v>
      </c>
      <c r="P9">
        <v>2.5763736499416299E-2</v>
      </c>
      <c r="Q9">
        <v>0.38837181143710098</v>
      </c>
      <c r="R9">
        <v>5.7958939316459603E-2</v>
      </c>
      <c r="S9">
        <v>0.25712271756021299</v>
      </c>
      <c r="T9">
        <v>0</v>
      </c>
      <c r="U9">
        <v>0</v>
      </c>
      <c r="W9" t="str">
        <f t="shared" si="0"/>
        <v/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>*</v>
      </c>
      <c r="AD9" t="str">
        <f t="shared" si="7"/>
        <v/>
      </c>
      <c r="AE9" t="str">
        <f t="shared" si="8"/>
        <v/>
      </c>
      <c r="AF9" t="str">
        <f t="shared" si="9"/>
        <v/>
      </c>
      <c r="AG9" t="str">
        <f t="shared" si="10"/>
        <v>*</v>
      </c>
      <c r="AH9" t="str">
        <f t="shared" si="11"/>
        <v/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/>
      </c>
      <c r="AM9" t="str">
        <f t="shared" si="16"/>
        <v/>
      </c>
      <c r="AN9" t="str">
        <f t="shared" si="17"/>
        <v/>
      </c>
      <c r="AO9" t="str">
        <f t="shared" si="18"/>
        <v/>
      </c>
      <c r="AP9" t="str">
        <f t="shared" si="19"/>
        <v/>
      </c>
      <c r="AR9" t="str">
        <f t="shared" si="20"/>
        <v>**</v>
      </c>
      <c r="AS9" t="str">
        <f t="shared" si="21"/>
        <v>••</v>
      </c>
      <c r="AT9" t="str">
        <f t="shared" si="22"/>
        <v/>
      </c>
      <c r="AU9" t="str">
        <f t="shared" si="23"/>
        <v>••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>
        <f>IF(AND(H9&gt;0,I9&lt;=0.1),H9,"")</f>
        <v>0.23008465036418099</v>
      </c>
      <c r="BA9" t="str">
        <f>IF(AND(J9&gt;0,K9&lt;=0.1),J9,"")</f>
        <v/>
      </c>
      <c r="BB9">
        <f>IF(AND(L9&gt;0,M9&lt;=0.1),L9,"")</f>
        <v>0.11883180349796001</v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 t="shared" si="24"/>
        <v>0.11883180349796001</v>
      </c>
      <c r="BI9">
        <f t="shared" si="25"/>
        <v>0.23008465036418099</v>
      </c>
      <c r="BJ9">
        <f t="shared" si="26"/>
        <v>0.17445822693107049</v>
      </c>
      <c r="BK9">
        <f t="shared" si="27"/>
        <v>7.8667642445413397E-2</v>
      </c>
    </row>
    <row r="10" spans="1:63" x14ac:dyDescent="0.25">
      <c r="A10" t="s">
        <v>31</v>
      </c>
      <c r="B10">
        <v>1.42435056386207E-2</v>
      </c>
      <c r="C10">
        <v>0.111553557693503</v>
      </c>
      <c r="D10">
        <v>4.9300744083319702E-3</v>
      </c>
      <c r="E10">
        <v>0.70741041306158603</v>
      </c>
      <c r="F10">
        <v>2.8026737539207501E-4</v>
      </c>
      <c r="G10">
        <v>0.93530611897217197</v>
      </c>
      <c r="H10">
        <v>9.58390513868181E-2</v>
      </c>
      <c r="I10">
        <v>9.5959365335145305E-2</v>
      </c>
      <c r="J10">
        <v>4.18904275839997E-3</v>
      </c>
      <c r="K10">
        <v>0.61722924414735303</v>
      </c>
      <c r="L10">
        <v>0.23194612074573001</v>
      </c>
      <c r="M10" s="1">
        <v>6.4384332008063402E-5</v>
      </c>
      <c r="N10">
        <v>9.3472131787108406E-2</v>
      </c>
      <c r="O10">
        <v>1.0058003580055101E-2</v>
      </c>
      <c r="P10">
        <v>2.9543691139377298E-2</v>
      </c>
      <c r="Q10">
        <v>0.35518322002645603</v>
      </c>
      <c r="R10">
        <v>0.214365200409802</v>
      </c>
      <c r="S10">
        <v>2.2704401146898701E-2</v>
      </c>
      <c r="T10">
        <v>0</v>
      </c>
      <c r="U10">
        <v>0</v>
      </c>
      <c r="W10" t="str">
        <f t="shared" si="0"/>
        <v/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>°</v>
      </c>
      <c r="AE10" t="str">
        <f t="shared" si="8"/>
        <v/>
      </c>
      <c r="AF10" t="str">
        <f t="shared" si="9"/>
        <v/>
      </c>
      <c r="AG10" t="str">
        <f t="shared" si="10"/>
        <v>*</v>
      </c>
      <c r="AH10" t="str">
        <f t="shared" si="11"/>
        <v/>
      </c>
      <c r="AI10" t="str">
        <f t="shared" si="12"/>
        <v>*</v>
      </c>
      <c r="AJ10" t="str">
        <f t="shared" si="13"/>
        <v/>
      </c>
      <c r="AK10" t="str">
        <f t="shared" si="14"/>
        <v/>
      </c>
      <c r="AL10" t="str">
        <f t="shared" si="15"/>
        <v/>
      </c>
      <c r="AM10" t="str">
        <f t="shared" si="16"/>
        <v>*</v>
      </c>
      <c r="AN10" t="str">
        <f t="shared" si="17"/>
        <v/>
      </c>
      <c r="AO10" t="str">
        <f t="shared" si="18"/>
        <v/>
      </c>
      <c r="AP10" t="str">
        <f t="shared" si="19"/>
        <v/>
      </c>
      <c r="AR10" t="str">
        <f t="shared" si="20"/>
        <v>***</v>
      </c>
      <c r="AS10" t="str">
        <f t="shared" si="21"/>
        <v>•••</v>
      </c>
      <c r="AT10" t="str">
        <f t="shared" si="22"/>
        <v>°</v>
      </c>
      <c r="AU10" t="str">
        <f t="shared" si="23"/>
        <v>•••°</v>
      </c>
      <c r="AW10" t="str">
        <f>IF(AND(B10&gt;0,C10&lt;=0.1),B10,"")</f>
        <v/>
      </c>
      <c r="AX10" t="str">
        <f>IF(AND(D10&gt;0,E10&lt;=0.1),D10,"")</f>
        <v/>
      </c>
      <c r="AY10" t="str">
        <f>IF(AND(F10&gt;0,G10&lt;=0.1),F10,"")</f>
        <v/>
      </c>
      <c r="AZ10">
        <f>IF(AND(H10&gt;0,I10&lt;=0.1),H10,"")</f>
        <v>9.58390513868181E-2</v>
      </c>
      <c r="BA10" t="str">
        <f>IF(AND(J10&gt;0,K10&lt;=0.1),J10,"")</f>
        <v/>
      </c>
      <c r="BB10">
        <f>IF(AND(L10&gt;0,M10&lt;=0.1),L10,"")</f>
        <v>0.23194612074573001</v>
      </c>
      <c r="BC10">
        <f>IF(AND(N10&gt;0,O10&lt;=0.1),N10,"")</f>
        <v>9.3472131787108406E-2</v>
      </c>
      <c r="BD10" t="str">
        <f>IF(AND(P10&gt;0,Q10&lt;=0.1),P10,"")</f>
        <v/>
      </c>
      <c r="BE10">
        <f>IF(AND(R10&gt;0,S10&lt;=0.1),R10,"")</f>
        <v>0.214365200409802</v>
      </c>
      <c r="BF10" t="str">
        <f>IF(AND(T10&gt;0,U10&lt;=0.1),T10,"")</f>
        <v/>
      </c>
      <c r="BH10">
        <f t="shared" si="24"/>
        <v>9.3472131787108406E-2</v>
      </c>
      <c r="BI10">
        <f t="shared" si="25"/>
        <v>0.23194612074573001</v>
      </c>
      <c r="BJ10">
        <f t="shared" si="26"/>
        <v>0.15890562608236464</v>
      </c>
      <c r="BK10">
        <f t="shared" si="27"/>
        <v>7.4542187752453123E-2</v>
      </c>
    </row>
    <row r="11" spans="1:63" x14ac:dyDescent="0.25">
      <c r="A11" t="s">
        <v>32</v>
      </c>
      <c r="B11">
        <v>0.117276854193997</v>
      </c>
      <c r="C11" s="1">
        <v>2.7010635177341598E-6</v>
      </c>
      <c r="D11">
        <v>5.3350688557668398E-2</v>
      </c>
      <c r="E11">
        <v>0.211237793439741</v>
      </c>
      <c r="F11">
        <v>7.9035797574596497E-3</v>
      </c>
      <c r="G11">
        <v>0.66583162003893903</v>
      </c>
      <c r="H11">
        <v>0.14471297954499401</v>
      </c>
      <c r="I11">
        <v>3.8101691880539801E-2</v>
      </c>
      <c r="J11" s="1">
        <v>5.5098610074387499E-5</v>
      </c>
      <c r="K11">
        <v>0.95433901631474305</v>
      </c>
      <c r="L11">
        <v>2.0177453757840001E-2</v>
      </c>
      <c r="M11">
        <v>0.26677024730369697</v>
      </c>
      <c r="N11">
        <v>4.5813875015840597E-2</v>
      </c>
      <c r="O11">
        <v>7.52004667201773E-2</v>
      </c>
      <c r="P11">
        <v>1.2625993419383001E-2</v>
      </c>
      <c r="Q11">
        <v>0.547290148286393</v>
      </c>
      <c r="R11">
        <v>0.24810155266475201</v>
      </c>
      <c r="S11">
        <v>1.32468076436867E-2</v>
      </c>
      <c r="T11">
        <v>1.98479878451546E-2</v>
      </c>
      <c r="U11">
        <v>0.26297414426607502</v>
      </c>
      <c r="W11" t="str">
        <f t="shared" si="0"/>
        <v>*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>*</v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>°</v>
      </c>
      <c r="AK11" t="str">
        <f t="shared" si="14"/>
        <v/>
      </c>
      <c r="AL11" t="str">
        <f t="shared" si="15"/>
        <v/>
      </c>
      <c r="AM11" t="str">
        <f t="shared" si="16"/>
        <v>*</v>
      </c>
      <c r="AN11" t="str">
        <f t="shared" si="17"/>
        <v/>
      </c>
      <c r="AO11" t="str">
        <f t="shared" si="18"/>
        <v/>
      </c>
      <c r="AP11" t="str">
        <f t="shared" si="19"/>
        <v/>
      </c>
      <c r="AR11" t="str">
        <f t="shared" si="20"/>
        <v>***</v>
      </c>
      <c r="AS11" t="str">
        <f t="shared" si="21"/>
        <v>•••</v>
      </c>
      <c r="AT11" t="str">
        <f t="shared" si="22"/>
        <v>°</v>
      </c>
      <c r="AU11" t="str">
        <f t="shared" si="23"/>
        <v>•••°</v>
      </c>
      <c r="AW11">
        <f>IF(AND(B11&gt;0,C11&lt;=0.1),B11,"")</f>
        <v>0.117276854193997</v>
      </c>
      <c r="AX11" t="str">
        <f>IF(AND(D11&gt;0,E11&lt;=0.1),D11,"")</f>
        <v/>
      </c>
      <c r="AY11" t="str">
        <f>IF(AND(F11&gt;0,G11&lt;=0.1),F11,"")</f>
        <v/>
      </c>
      <c r="AZ11">
        <f>IF(AND(H11&gt;0,I11&lt;=0.1),H11,"")</f>
        <v>0.14471297954499401</v>
      </c>
      <c r="BA11" t="str">
        <f>IF(AND(J11&gt;0,K11&lt;=0.1),J11,"")</f>
        <v/>
      </c>
      <c r="BB11" t="str">
        <f>IF(AND(L11&gt;0,M11&lt;=0.1),L11,"")</f>
        <v/>
      </c>
      <c r="BC11">
        <f>IF(AND(N11&gt;0,O11&lt;=0.1),N11,"")</f>
        <v>4.5813875015840597E-2</v>
      </c>
      <c r="BD11" t="str">
        <f>IF(AND(P11&gt;0,Q11&lt;=0.1),P11,"")</f>
        <v/>
      </c>
      <c r="BE11">
        <f>IF(AND(R11&gt;0,S11&lt;=0.1),R11,"")</f>
        <v>0.24810155266475201</v>
      </c>
      <c r="BF11" t="str">
        <f>IF(AND(T11&gt;0,U11&lt;=0.1),T11,"")</f>
        <v/>
      </c>
      <c r="BH11">
        <f t="shared" si="24"/>
        <v>4.5813875015840597E-2</v>
      </c>
      <c r="BI11">
        <f t="shared" si="25"/>
        <v>0.24810155266475201</v>
      </c>
      <c r="BJ11">
        <f t="shared" si="26"/>
        <v>0.13897631535489591</v>
      </c>
      <c r="BK11">
        <f t="shared" si="27"/>
        <v>8.3847746220085853E-2</v>
      </c>
    </row>
    <row r="12" spans="1:63" x14ac:dyDescent="0.25">
      <c r="A12" t="s">
        <v>33</v>
      </c>
      <c r="B12">
        <v>0.14526627938605599</v>
      </c>
      <c r="C12" s="1">
        <v>1.4125961924284501E-7</v>
      </c>
      <c r="D12">
        <v>9.2118870654427698E-2</v>
      </c>
      <c r="E12">
        <v>9.6944488807262294E-2</v>
      </c>
      <c r="F12">
        <v>4.6627621033928498E-3</v>
      </c>
      <c r="G12">
        <v>0.74030709907094605</v>
      </c>
      <c r="H12">
        <v>0.30203678554632302</v>
      </c>
      <c r="I12">
        <v>1.65665226563058E-3</v>
      </c>
      <c r="J12">
        <v>3.9469198513536101E-3</v>
      </c>
      <c r="K12">
        <v>0.62761027138833103</v>
      </c>
      <c r="L12">
        <v>0.14901450943834599</v>
      </c>
      <c r="M12">
        <v>1.7799037999854199E-3</v>
      </c>
      <c r="N12">
        <v>9.6924009428760394E-2</v>
      </c>
      <c r="O12">
        <v>8.7060747049787397E-3</v>
      </c>
      <c r="P12">
        <v>1.4043847701465899E-2</v>
      </c>
      <c r="Q12">
        <v>0.52546328880579296</v>
      </c>
      <c r="R12">
        <v>0.13694075143934001</v>
      </c>
      <c r="S12">
        <v>7.50895620830834E-2</v>
      </c>
      <c r="T12">
        <v>2.9906498926224701E-2</v>
      </c>
      <c r="U12">
        <v>0.16832754210029199</v>
      </c>
      <c r="W12" t="str">
        <f t="shared" si="0"/>
        <v>*</v>
      </c>
      <c r="X12" t="str">
        <f t="shared" si="1"/>
        <v/>
      </c>
      <c r="Y12" t="str">
        <f t="shared" si="2"/>
        <v/>
      </c>
      <c r="Z12" t="str">
        <f t="shared" si="3"/>
        <v>°</v>
      </c>
      <c r="AA12" t="str">
        <f t="shared" si="4"/>
        <v/>
      </c>
      <c r="AB12" t="str">
        <f t="shared" si="5"/>
        <v/>
      </c>
      <c r="AC12" t="str">
        <f t="shared" si="6"/>
        <v>*</v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>*</v>
      </c>
      <c r="AH12" t="str">
        <f t="shared" si="11"/>
        <v/>
      </c>
      <c r="AI12" t="str">
        <f t="shared" si="12"/>
        <v>*</v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>°</v>
      </c>
      <c r="AO12" t="str">
        <f t="shared" si="18"/>
        <v/>
      </c>
      <c r="AP12" t="str">
        <f t="shared" si="19"/>
        <v/>
      </c>
      <c r="AR12" t="str">
        <f t="shared" si="20"/>
        <v>****</v>
      </c>
      <c r="AS12" t="str">
        <f t="shared" si="21"/>
        <v>••••</v>
      </c>
      <c r="AT12" t="str">
        <f t="shared" si="22"/>
        <v>°°</v>
      </c>
      <c r="AU12" t="str">
        <f t="shared" si="23"/>
        <v>••••°°</v>
      </c>
      <c r="AW12">
        <f>IF(AND(B12&gt;0,C12&lt;=0.1),B12,"")</f>
        <v>0.14526627938605599</v>
      </c>
      <c r="AX12">
        <f>IF(AND(D12&gt;0,E12&lt;=0.1),D12,"")</f>
        <v>9.2118870654427698E-2</v>
      </c>
      <c r="AY12" t="str">
        <f>IF(AND(F12&gt;0,G12&lt;=0.1),F12,"")</f>
        <v/>
      </c>
      <c r="AZ12">
        <f>IF(AND(H12&gt;0,I12&lt;=0.1),H12,"")</f>
        <v>0.30203678554632302</v>
      </c>
      <c r="BA12" t="str">
        <f>IF(AND(J12&gt;0,K12&lt;=0.1),J12,"")</f>
        <v/>
      </c>
      <c r="BB12">
        <f>IF(AND(L12&gt;0,M12&lt;=0.1),L12,"")</f>
        <v>0.14901450943834599</v>
      </c>
      <c r="BC12">
        <f>IF(AND(N12&gt;0,O12&lt;=0.1),N12,"")</f>
        <v>9.6924009428760394E-2</v>
      </c>
      <c r="BD12" t="str">
        <f>IF(AND(P12&gt;0,Q12&lt;=0.1),P12,"")</f>
        <v/>
      </c>
      <c r="BE12">
        <f>IF(AND(R12&gt;0,S12&lt;=0.1),R12,"")</f>
        <v>0.13694075143934001</v>
      </c>
      <c r="BF12" t="str">
        <f>IF(AND(T12&gt;0,U12&lt;=0.1),T12,"")</f>
        <v/>
      </c>
      <c r="BH12">
        <f t="shared" si="24"/>
        <v>9.2118870654427698E-2</v>
      </c>
      <c r="BI12">
        <f t="shared" si="25"/>
        <v>0.30203678554632302</v>
      </c>
      <c r="BJ12">
        <f t="shared" si="26"/>
        <v>0.15371686764887554</v>
      </c>
      <c r="BK12">
        <f t="shared" si="27"/>
        <v>7.6672684462522012E-2</v>
      </c>
    </row>
    <row r="13" spans="1:63" x14ac:dyDescent="0.25">
      <c r="A13" t="s">
        <v>34</v>
      </c>
      <c r="B13">
        <v>0.19039134334116001</v>
      </c>
      <c r="C13" s="1">
        <v>1.02351533768331E-9</v>
      </c>
      <c r="D13">
        <v>0</v>
      </c>
      <c r="E13">
        <v>0</v>
      </c>
      <c r="F13">
        <v>0</v>
      </c>
      <c r="G13">
        <v>0</v>
      </c>
      <c r="H13">
        <v>5.1094289239922798E-2</v>
      </c>
      <c r="I13">
        <v>0.22971690550733101</v>
      </c>
      <c r="J13">
        <v>0.196434873737724</v>
      </c>
      <c r="K13">
        <v>3.0901816588079102E-4</v>
      </c>
      <c r="L13">
        <v>2.73553945851953E-2</v>
      </c>
      <c r="M13">
        <v>0.19517061384436901</v>
      </c>
      <c r="N13">
        <v>3.25473078780394E-4</v>
      </c>
      <c r="O13">
        <v>0.88215730888922095</v>
      </c>
      <c r="P13">
        <v>1</v>
      </c>
      <c r="Q13" t="s">
        <v>30</v>
      </c>
      <c r="R13" s="1">
        <v>2.2967664703769801E-5</v>
      </c>
      <c r="S13">
        <v>0.98226859686093704</v>
      </c>
      <c r="T13">
        <v>5.9529595025314103E-2</v>
      </c>
      <c r="U13">
        <v>5.0156378712231497E-2</v>
      </c>
      <c r="W13" t="str">
        <f t="shared" si="0"/>
        <v>*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>*</v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14"/>
        <v/>
      </c>
      <c r="AL13" t="str">
        <f t="shared" si="15"/>
        <v/>
      </c>
      <c r="AM13" t="str">
        <f t="shared" si="16"/>
        <v/>
      </c>
      <c r="AN13" t="str">
        <f t="shared" si="17"/>
        <v/>
      </c>
      <c r="AO13" t="str">
        <f t="shared" si="18"/>
        <v/>
      </c>
      <c r="AP13" t="str">
        <f t="shared" si="19"/>
        <v>°</v>
      </c>
      <c r="AR13" t="str">
        <f t="shared" si="20"/>
        <v>**</v>
      </c>
      <c r="AS13" t="str">
        <f t="shared" si="21"/>
        <v>••</v>
      </c>
      <c r="AT13" t="str">
        <f t="shared" si="22"/>
        <v>°</v>
      </c>
      <c r="AU13" t="str">
        <f t="shared" si="23"/>
        <v>••°</v>
      </c>
      <c r="AW13">
        <f>IF(AND(B13&gt;0,C13&lt;=0.1),B13,"")</f>
        <v>0.19039134334116001</v>
      </c>
      <c r="AX13" t="str">
        <f>IF(AND(D13&gt;0,E13&lt;=0.1),D13,"")</f>
        <v/>
      </c>
      <c r="AY13" t="str">
        <f>IF(AND(F13&gt;0,G13&lt;=0.1),F13,"")</f>
        <v/>
      </c>
      <c r="AZ13" t="str">
        <f>IF(AND(H13&gt;0,I13&lt;=0.1),H13,"")</f>
        <v/>
      </c>
      <c r="BA13">
        <f>IF(AND(J13&gt;0,K13&lt;=0.1),J13,"")</f>
        <v>0.196434873737724</v>
      </c>
      <c r="BB13" t="str">
        <f>IF(AND(L13&gt;0,M13&lt;=0.1),L13,"")</f>
        <v/>
      </c>
      <c r="BC13" t="str">
        <f>IF(AND(N13&gt;0,O13&lt;=0.1),N13,"")</f>
        <v/>
      </c>
      <c r="BD13" t="str">
        <f>IF(AND(P13&gt;0,Q13&lt;=0.1),P13,"")</f>
        <v/>
      </c>
      <c r="BE13" t="str">
        <f>IF(AND(R13&gt;0,S13&lt;=0.1),R13,"")</f>
        <v/>
      </c>
      <c r="BF13">
        <f>IF(AND(T13&gt;0,U13&lt;=0.1),T13,"")</f>
        <v>5.9529595025314103E-2</v>
      </c>
      <c r="BH13">
        <f t="shared" si="24"/>
        <v>5.9529595025314103E-2</v>
      </c>
      <c r="BI13">
        <f t="shared" si="25"/>
        <v>0.196434873737724</v>
      </c>
      <c r="BJ13">
        <f t="shared" si="26"/>
        <v>0.14878527070139935</v>
      </c>
      <c r="BK13">
        <f t="shared" si="27"/>
        <v>7.7356724305062491E-2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1.19201584209095E-2</v>
      </c>
      <c r="K14">
        <v>0.39827055994397698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F14" t="str">
        <f t="shared" si="9"/>
        <v/>
      </c>
      <c r="AG14" t="str">
        <f t="shared" si="10"/>
        <v/>
      </c>
      <c r="AH14" t="str">
        <f t="shared" si="11"/>
        <v/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/>
      </c>
      <c r="AM14" t="str">
        <f t="shared" si="16"/>
        <v/>
      </c>
      <c r="AN14" t="str">
        <f t="shared" si="17"/>
        <v/>
      </c>
      <c r="AO14" t="str">
        <f t="shared" si="18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>IF(AND(B14&gt;0,C14&lt;=0.1),B14,"")</f>
        <v/>
      </c>
      <c r="AX14" t="str">
        <f>IF(AND(D14&gt;0,E14&lt;=0.1),D14,"")</f>
        <v/>
      </c>
      <c r="AY14" t="str">
        <f>IF(AND(F14&gt;0,G14&lt;=0.1),F14,"")</f>
        <v/>
      </c>
      <c r="AZ14" t="str">
        <f>IF(AND(H14&gt;0,I14&lt;=0.1),H14,"")</f>
        <v/>
      </c>
      <c r="BA14" t="str">
        <f>IF(AND(J14&gt;0,K14&lt;=0.1),J14,"")</f>
        <v/>
      </c>
      <c r="BB14" t="str">
        <f>IF(AND(L14&gt;0,M14&lt;=0.1),L14,"")</f>
        <v/>
      </c>
      <c r="BC14" t="str">
        <f>IF(AND(N14&gt;0,O14&lt;=0.1),N14,"")</f>
        <v/>
      </c>
      <c r="BD14" t="str">
        <f>IF(AND(P14&gt;0,Q14&lt;=0.1),P14,"")</f>
        <v/>
      </c>
      <c r="BE14" t="str">
        <f>IF(AND(R14&gt;0,S14&lt;=0.1),R14,"")</f>
        <v/>
      </c>
      <c r="BF14" t="str">
        <f>IF(AND(T14&gt;0,U14&lt;=0.1),T14,"")</f>
        <v/>
      </c>
      <c r="BH14">
        <f t="shared" si="24"/>
        <v>0</v>
      </c>
      <c r="BI14">
        <f t="shared" si="25"/>
        <v>0</v>
      </c>
      <c r="BJ14" t="e">
        <f t="shared" si="26"/>
        <v>#DIV/0!</v>
      </c>
      <c r="BK14" t="e">
        <f t="shared" si="27"/>
        <v>#DIV/0!</v>
      </c>
    </row>
    <row r="15" spans="1:63" x14ac:dyDescent="0.25">
      <c r="A15" t="s">
        <v>36</v>
      </c>
      <c r="B15">
        <v>8.4553601101395995E-2</v>
      </c>
      <c r="C15" s="1">
        <v>7.8544442956061505E-5</v>
      </c>
      <c r="D15">
        <v>0</v>
      </c>
      <c r="E15">
        <v>0</v>
      </c>
      <c r="F15">
        <v>0</v>
      </c>
      <c r="G15">
        <v>0</v>
      </c>
      <c r="H15">
        <v>4.6133241800654701E-2</v>
      </c>
      <c r="I15">
        <v>0.254365305710265</v>
      </c>
      <c r="J15">
        <v>7.1636095015623999E-2</v>
      </c>
      <c r="K15">
        <v>3.5455367083884998E-2</v>
      </c>
      <c r="L15">
        <v>4.6995962623111898E-2</v>
      </c>
      <c r="M15">
        <v>8.7899214880975393E-2</v>
      </c>
      <c r="N15">
        <v>1.8989744824099399E-2</v>
      </c>
      <c r="O15">
        <v>0.25527804728043302</v>
      </c>
      <c r="P15">
        <v>4.4203175818029601E-4</v>
      </c>
      <c r="Q15">
        <v>0.91061609611814498</v>
      </c>
      <c r="R15">
        <v>3.1507252337260802E-2</v>
      </c>
      <c r="S15">
        <v>0.40666289764193497</v>
      </c>
      <c r="T15">
        <v>1.0912731056307599E-2</v>
      </c>
      <c r="U15">
        <v>0.407589311540764</v>
      </c>
      <c r="W15" t="str">
        <f t="shared" si="0"/>
        <v>*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>*</v>
      </c>
      <c r="AF15" t="str">
        <f t="shared" si="9"/>
        <v/>
      </c>
      <c r="AG15" t="str">
        <f t="shared" si="10"/>
        <v/>
      </c>
      <c r="AH15" t="str">
        <f t="shared" si="11"/>
        <v>°</v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/>
      </c>
      <c r="AP15" t="str">
        <f t="shared" si="19"/>
        <v/>
      </c>
      <c r="AR15" t="str">
        <f t="shared" si="20"/>
        <v>**</v>
      </c>
      <c r="AS15" t="str">
        <f t="shared" si="21"/>
        <v>••</v>
      </c>
      <c r="AT15" t="str">
        <f t="shared" si="22"/>
        <v>°</v>
      </c>
      <c r="AU15" t="str">
        <f t="shared" si="23"/>
        <v>••°</v>
      </c>
      <c r="AW15">
        <f>IF(AND(B15&gt;0,C15&lt;=0.1),B15,"")</f>
        <v>8.4553601101395995E-2</v>
      </c>
      <c r="AX15" t="str">
        <f>IF(AND(D15&gt;0,E15&lt;=0.1),D15,"")</f>
        <v/>
      </c>
      <c r="AY15" t="str">
        <f>IF(AND(F15&gt;0,G15&lt;=0.1),F15,"")</f>
        <v/>
      </c>
      <c r="AZ15" t="str">
        <f>IF(AND(H15&gt;0,I15&lt;=0.1),H15,"")</f>
        <v/>
      </c>
      <c r="BA15">
        <f>IF(AND(J15&gt;0,K15&lt;=0.1),J15,"")</f>
        <v>7.1636095015623999E-2</v>
      </c>
      <c r="BB15">
        <f>IF(AND(L15&gt;0,M15&lt;=0.1),L15,"")</f>
        <v>4.6995962623111898E-2</v>
      </c>
      <c r="BC15" t="str">
        <f>IF(AND(N15&gt;0,O15&lt;=0.1),N15,"")</f>
        <v/>
      </c>
      <c r="BD15" t="str">
        <f>IF(AND(P15&gt;0,Q15&lt;=0.1),P15,"")</f>
        <v/>
      </c>
      <c r="BE15" t="str">
        <f>IF(AND(R15&gt;0,S15&lt;=0.1),R15,"")</f>
        <v/>
      </c>
      <c r="BF15" t="str">
        <f>IF(AND(T15&gt;0,U15&lt;=0.1),T15,"")</f>
        <v/>
      </c>
      <c r="BH15">
        <f t="shared" si="24"/>
        <v>4.6995962623111898E-2</v>
      </c>
      <c r="BI15">
        <f t="shared" si="25"/>
        <v>8.4553601101395995E-2</v>
      </c>
      <c r="BJ15">
        <f t="shared" si="26"/>
        <v>6.7728552913377302E-2</v>
      </c>
      <c r="BK15">
        <f t="shared" si="27"/>
        <v>1.9081292303641122E-2</v>
      </c>
    </row>
    <row r="16" spans="1:63" x14ac:dyDescent="0.25">
      <c r="A16" t="s">
        <v>37</v>
      </c>
      <c r="B16">
        <v>0.18221917754091199</v>
      </c>
      <c r="C16" s="1">
        <v>2.5417081160414302E-9</v>
      </c>
      <c r="D16">
        <v>5.4777504325943999E-2</v>
      </c>
      <c r="E16">
        <v>0.20506561433692999</v>
      </c>
      <c r="F16">
        <v>1.42399076947274E-2</v>
      </c>
      <c r="G16">
        <v>0.56149166106815696</v>
      </c>
      <c r="H16">
        <v>2.58459015117396E-2</v>
      </c>
      <c r="I16">
        <v>0.39605984234270702</v>
      </c>
      <c r="J16">
        <v>4.7272097263157502E-2</v>
      </c>
      <c r="K16">
        <v>8.9600159534063598E-2</v>
      </c>
      <c r="L16">
        <v>2.93100637859635E-2</v>
      </c>
      <c r="M16">
        <v>0.17972898990535999</v>
      </c>
      <c r="N16">
        <v>1.5775777138583599E-3</v>
      </c>
      <c r="O16">
        <v>0.74407927365404503</v>
      </c>
      <c r="P16">
        <v>0</v>
      </c>
      <c r="Q16">
        <v>0</v>
      </c>
      <c r="R16">
        <v>0.248939422704512</v>
      </c>
      <c r="S16">
        <v>1.30682173681553E-2</v>
      </c>
      <c r="T16">
        <v>0</v>
      </c>
      <c r="U16">
        <v>0</v>
      </c>
      <c r="W16" t="str">
        <f t="shared" si="0"/>
        <v>*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F16" t="str">
        <f t="shared" si="9"/>
        <v>°</v>
      </c>
      <c r="AG16" t="str">
        <f t="shared" si="10"/>
        <v/>
      </c>
      <c r="AH16" t="str">
        <f t="shared" si="11"/>
        <v/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/>
      </c>
      <c r="AM16" t="str">
        <f t="shared" si="16"/>
        <v>*</v>
      </c>
      <c r="AN16" t="str">
        <f t="shared" si="17"/>
        <v/>
      </c>
      <c r="AO16" t="str">
        <f t="shared" si="18"/>
        <v/>
      </c>
      <c r="AP16" t="str">
        <f t="shared" si="19"/>
        <v/>
      </c>
      <c r="AR16" t="str">
        <f t="shared" si="20"/>
        <v>**</v>
      </c>
      <c r="AS16" t="str">
        <f t="shared" si="21"/>
        <v>••</v>
      </c>
      <c r="AT16" t="str">
        <f t="shared" si="22"/>
        <v>°</v>
      </c>
      <c r="AU16" t="str">
        <f t="shared" si="23"/>
        <v>••°</v>
      </c>
      <c r="AW16">
        <f>IF(AND(B16&gt;0,C16&lt;=0.1),B16,"")</f>
        <v>0.18221917754091199</v>
      </c>
      <c r="AX16" t="str">
        <f>IF(AND(D16&gt;0,E16&lt;=0.1),D16,"")</f>
        <v/>
      </c>
      <c r="AY16" t="str">
        <f>IF(AND(F16&gt;0,G16&lt;=0.1),F16,"")</f>
        <v/>
      </c>
      <c r="AZ16" t="str">
        <f>IF(AND(H16&gt;0,I16&lt;=0.1),H16,"")</f>
        <v/>
      </c>
      <c r="BA16">
        <f>IF(AND(J16&gt;0,K16&lt;=0.1),J16,"")</f>
        <v>4.7272097263157502E-2</v>
      </c>
      <c r="BB16" t="str">
        <f>IF(AND(L16&gt;0,M16&lt;=0.1),L16,"")</f>
        <v/>
      </c>
      <c r="BC16" t="str">
        <f>IF(AND(N16&gt;0,O16&lt;=0.1),N16,"")</f>
        <v/>
      </c>
      <c r="BD16" t="str">
        <f>IF(AND(P16&gt;0,Q16&lt;=0.1),P16,"")</f>
        <v/>
      </c>
      <c r="BE16">
        <f>IF(AND(R16&gt;0,S16&lt;=0.1),R16,"")</f>
        <v>0.248939422704512</v>
      </c>
      <c r="BF16" t="str">
        <f>IF(AND(T16&gt;0,U16&lt;=0.1),T16,"")</f>
        <v/>
      </c>
      <c r="BH16">
        <f t="shared" si="24"/>
        <v>4.7272097263157502E-2</v>
      </c>
      <c r="BI16">
        <f t="shared" si="25"/>
        <v>0.248939422704512</v>
      </c>
      <c r="BJ16">
        <f t="shared" si="26"/>
        <v>0.15947689916952715</v>
      </c>
      <c r="BK16">
        <f t="shared" si="27"/>
        <v>0.10273916466863289</v>
      </c>
    </row>
    <row r="17" spans="1:63" x14ac:dyDescent="0.25">
      <c r="A17" t="s">
        <v>38</v>
      </c>
      <c r="B17">
        <v>1.5475217028061801E-3</v>
      </c>
      <c r="C17">
        <v>0.60109313987622304</v>
      </c>
      <c r="D17">
        <v>0</v>
      </c>
      <c r="E17">
        <v>0</v>
      </c>
      <c r="F17">
        <v>2.3109699450759299E-2</v>
      </c>
      <c r="G17">
        <v>0.45848179097409197</v>
      </c>
      <c r="H17">
        <v>0</v>
      </c>
      <c r="I17">
        <v>0</v>
      </c>
      <c r="J17">
        <v>0.13730471941319999</v>
      </c>
      <c r="K17">
        <v>3.0305291695394798E-3</v>
      </c>
      <c r="L17">
        <v>2.2400288065962601E-2</v>
      </c>
      <c r="M17">
        <v>0.24169254515886601</v>
      </c>
      <c r="N17">
        <v>0.113412246700122</v>
      </c>
      <c r="O17">
        <v>4.3631289492190601E-3</v>
      </c>
      <c r="P17">
        <v>0</v>
      </c>
      <c r="Q17">
        <v>0</v>
      </c>
      <c r="R17">
        <v>0.16617348422525999</v>
      </c>
      <c r="S17">
        <v>4.8010390583675198E-2</v>
      </c>
      <c r="T17">
        <v>0</v>
      </c>
      <c r="U17">
        <v>0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>*</v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>*</v>
      </c>
      <c r="AJ17" t="str">
        <f t="shared" si="13"/>
        <v/>
      </c>
      <c r="AK17" t="str">
        <f t="shared" si="14"/>
        <v/>
      </c>
      <c r="AL17" t="str">
        <f t="shared" si="15"/>
        <v/>
      </c>
      <c r="AM17" t="str">
        <f t="shared" si="16"/>
        <v>*</v>
      </c>
      <c r="AN17" t="str">
        <f t="shared" si="17"/>
        <v/>
      </c>
      <c r="AO17" t="str">
        <f t="shared" si="18"/>
        <v/>
      </c>
      <c r="AP17" t="str">
        <f t="shared" si="19"/>
        <v/>
      </c>
      <c r="AR17" t="str">
        <f t="shared" si="20"/>
        <v>***</v>
      </c>
      <c r="AS17" t="str">
        <f t="shared" si="21"/>
        <v>•••</v>
      </c>
      <c r="AT17" t="str">
        <f t="shared" si="22"/>
        <v/>
      </c>
      <c r="AU17" t="str">
        <f t="shared" si="23"/>
        <v>•••</v>
      </c>
      <c r="AW17" t="str">
        <f>IF(AND(B17&gt;0,C17&lt;=0.1),B17,"")</f>
        <v/>
      </c>
      <c r="AX17" t="str">
        <f>IF(AND(D17&gt;0,E17&lt;=0.1),D17,"")</f>
        <v/>
      </c>
      <c r="AY17" t="str">
        <f>IF(AND(F17&gt;0,G17&lt;=0.1),F17,"")</f>
        <v/>
      </c>
      <c r="AZ17" t="str">
        <f>IF(AND(H17&gt;0,I17&lt;=0.1),H17,"")</f>
        <v/>
      </c>
      <c r="BA17">
        <f>IF(AND(J17&gt;0,K17&lt;=0.1),J17,"")</f>
        <v>0.13730471941319999</v>
      </c>
      <c r="BB17" t="str">
        <f>IF(AND(L17&gt;0,M17&lt;=0.1),L17,"")</f>
        <v/>
      </c>
      <c r="BC17">
        <f>IF(AND(N17&gt;0,O17&lt;=0.1),N17,"")</f>
        <v>0.113412246700122</v>
      </c>
      <c r="BD17" t="str">
        <f>IF(AND(P17&gt;0,Q17&lt;=0.1),P17,"")</f>
        <v/>
      </c>
      <c r="BE17">
        <f>IF(AND(R17&gt;0,S17&lt;=0.1),R17,"")</f>
        <v>0.16617348422525999</v>
      </c>
      <c r="BF17" t="str">
        <f>IF(AND(T17&gt;0,U17&lt;=0.1),T17,"")</f>
        <v/>
      </c>
      <c r="BH17">
        <f t="shared" si="24"/>
        <v>0.113412246700122</v>
      </c>
      <c r="BI17">
        <f t="shared" si="25"/>
        <v>0.16617348422525999</v>
      </c>
      <c r="BJ17">
        <f t="shared" si="26"/>
        <v>0.138963483446194</v>
      </c>
      <c r="BK17">
        <f t="shared" si="27"/>
        <v>2.6419702304982001E-2</v>
      </c>
    </row>
    <row r="18" spans="1:63" x14ac:dyDescent="0.25">
      <c r="A18" t="s">
        <v>39</v>
      </c>
      <c r="B18">
        <v>1.08339705647904E-2</v>
      </c>
      <c r="C18">
        <v>0.16556567519379201</v>
      </c>
      <c r="D18">
        <v>0.10923749506578399</v>
      </c>
      <c r="E18">
        <v>6.93697389904777E-2</v>
      </c>
      <c r="F18">
        <v>1.94444772545267E-2</v>
      </c>
      <c r="G18">
        <v>0.49689273849115401</v>
      </c>
      <c r="H18">
        <v>2.6239048193953202E-2</v>
      </c>
      <c r="I18">
        <v>0.392442821785917</v>
      </c>
      <c r="J18">
        <v>6.7656114886103902E-2</v>
      </c>
      <c r="K18">
        <v>4.1181315172393901E-2</v>
      </c>
      <c r="L18">
        <v>0.142552124916174</v>
      </c>
      <c r="M18">
        <v>2.2841787337443799E-3</v>
      </c>
      <c r="N18">
        <v>0.15923556658253701</v>
      </c>
      <c r="O18">
        <v>6.2197604610881804E-4</v>
      </c>
      <c r="P18">
        <v>3.6118933938591398E-2</v>
      </c>
      <c r="Q18">
        <v>0.30581646519287697</v>
      </c>
      <c r="R18">
        <v>1.44321868276903E-2</v>
      </c>
      <c r="S18">
        <v>0.57606094997839197</v>
      </c>
      <c r="T18">
        <v>7.8724609069237894E-2</v>
      </c>
      <c r="U18">
        <v>2.35807009343427E-2</v>
      </c>
      <c r="W18" t="str">
        <f t="shared" si="0"/>
        <v/>
      </c>
      <c r="X18" t="str">
        <f t="shared" si="1"/>
        <v/>
      </c>
      <c r="Y18" t="str">
        <f t="shared" si="2"/>
        <v/>
      </c>
      <c r="Z18" t="str">
        <f t="shared" si="3"/>
        <v>°</v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  <c r="AE18" t="str">
        <f t="shared" si="8"/>
        <v>*</v>
      </c>
      <c r="AF18" t="str">
        <f t="shared" si="9"/>
        <v/>
      </c>
      <c r="AG18" t="str">
        <f t="shared" si="10"/>
        <v>*</v>
      </c>
      <c r="AH18" t="str">
        <f t="shared" si="11"/>
        <v/>
      </c>
      <c r="AI18" t="str">
        <f t="shared" si="12"/>
        <v>*</v>
      </c>
      <c r="AJ18" t="str">
        <f t="shared" si="13"/>
        <v/>
      </c>
      <c r="AK18" t="str">
        <f t="shared" si="14"/>
        <v/>
      </c>
      <c r="AL18" t="str">
        <f t="shared" si="15"/>
        <v/>
      </c>
      <c r="AM18" t="str">
        <f t="shared" si="16"/>
        <v/>
      </c>
      <c r="AN18" t="str">
        <f t="shared" si="17"/>
        <v/>
      </c>
      <c r="AO18" t="str">
        <f t="shared" si="18"/>
        <v>*</v>
      </c>
      <c r="AP18" t="str">
        <f t="shared" si="19"/>
        <v/>
      </c>
      <c r="AR18" t="str">
        <f t="shared" si="20"/>
        <v>****</v>
      </c>
      <c r="AS18" t="str">
        <f t="shared" si="21"/>
        <v>••••</v>
      </c>
      <c r="AT18" t="str">
        <f t="shared" si="22"/>
        <v>°</v>
      </c>
      <c r="AU18" t="str">
        <f t="shared" si="23"/>
        <v>••••°</v>
      </c>
      <c r="AW18" t="str">
        <f>IF(AND(B18&gt;0,C18&lt;=0.1),B18,"")</f>
        <v/>
      </c>
      <c r="AX18">
        <f>IF(AND(D18&gt;0,E18&lt;=0.1),D18,"")</f>
        <v>0.10923749506578399</v>
      </c>
      <c r="AY18" t="str">
        <f>IF(AND(F18&gt;0,G18&lt;=0.1),F18,"")</f>
        <v/>
      </c>
      <c r="AZ18" t="str">
        <f>IF(AND(H18&gt;0,I18&lt;=0.1),H18,"")</f>
        <v/>
      </c>
      <c r="BA18">
        <f>IF(AND(J18&gt;0,K18&lt;=0.1),J18,"")</f>
        <v>6.7656114886103902E-2</v>
      </c>
      <c r="BB18">
        <f>IF(AND(L18&gt;0,M18&lt;=0.1),L18,"")</f>
        <v>0.142552124916174</v>
      </c>
      <c r="BC18">
        <f>IF(AND(N18&gt;0,O18&lt;=0.1),N18,"")</f>
        <v>0.15923556658253701</v>
      </c>
      <c r="BD18" t="str">
        <f>IF(AND(P18&gt;0,Q18&lt;=0.1),P18,"")</f>
        <v/>
      </c>
      <c r="BE18" t="str">
        <f>IF(AND(R18&gt;0,S18&lt;=0.1),R18,"")</f>
        <v/>
      </c>
      <c r="BF18">
        <f>IF(AND(T18&gt;0,U18&lt;=0.1),T18,"")</f>
        <v>7.8724609069237894E-2</v>
      </c>
      <c r="BH18">
        <f t="shared" si="24"/>
        <v>6.7656114886103902E-2</v>
      </c>
      <c r="BI18">
        <f t="shared" si="25"/>
        <v>0.15923556658253701</v>
      </c>
      <c r="BJ18">
        <f t="shared" si="26"/>
        <v>0.11148118210396736</v>
      </c>
      <c r="BK18">
        <f t="shared" si="27"/>
        <v>3.9511227674300389E-2</v>
      </c>
    </row>
    <row r="19" spans="1:63" x14ac:dyDescent="0.25">
      <c r="A19" t="s">
        <v>40</v>
      </c>
      <c r="B19">
        <v>2.2981031133237701E-2</v>
      </c>
      <c r="C19">
        <v>4.27939077653883E-2</v>
      </c>
      <c r="D19">
        <v>0</v>
      </c>
      <c r="E19">
        <v>0</v>
      </c>
      <c r="F19">
        <v>2.61583101573705E-3</v>
      </c>
      <c r="G19">
        <v>0.80403651185790204</v>
      </c>
      <c r="H19">
        <v>0</v>
      </c>
      <c r="I19">
        <v>0</v>
      </c>
      <c r="J19">
        <v>8.7453526868202999E-2</v>
      </c>
      <c r="K19">
        <v>1.96158913394219E-2</v>
      </c>
      <c r="L19">
        <v>0.163020126086107</v>
      </c>
      <c r="M19">
        <v>1.03271196459848E-3</v>
      </c>
      <c r="N19">
        <v>2.2212079616863001E-2</v>
      </c>
      <c r="O19">
        <v>0.21818327873413901</v>
      </c>
      <c r="P19">
        <v>0</v>
      </c>
      <c r="Q19">
        <v>0</v>
      </c>
      <c r="R19">
        <v>0.14936845183979999</v>
      </c>
      <c r="S19">
        <v>6.2106609072287301E-2</v>
      </c>
      <c r="T19">
        <v>0</v>
      </c>
      <c r="U19">
        <v>0</v>
      </c>
      <c r="W19" t="str">
        <f t="shared" si="0"/>
        <v>*</v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>*</v>
      </c>
      <c r="AF19" t="str">
        <f t="shared" si="9"/>
        <v/>
      </c>
      <c r="AG19" t="str">
        <f t="shared" si="10"/>
        <v>*</v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14"/>
        <v/>
      </c>
      <c r="AL19" t="str">
        <f t="shared" si="15"/>
        <v/>
      </c>
      <c r="AM19" t="str">
        <f t="shared" si="16"/>
        <v/>
      </c>
      <c r="AN19" t="str">
        <f t="shared" si="17"/>
        <v>°</v>
      </c>
      <c r="AO19" t="str">
        <f t="shared" si="18"/>
        <v/>
      </c>
      <c r="AP19" t="str">
        <f t="shared" si="19"/>
        <v/>
      </c>
      <c r="AR19" t="str">
        <f t="shared" si="20"/>
        <v>***</v>
      </c>
      <c r="AS19" t="str">
        <f t="shared" si="21"/>
        <v>•••</v>
      </c>
      <c r="AT19" t="str">
        <f t="shared" si="22"/>
        <v>°</v>
      </c>
      <c r="AU19" t="str">
        <f t="shared" si="23"/>
        <v>•••°</v>
      </c>
      <c r="AW19">
        <f>IF(AND(B19&gt;0,C19&lt;=0.1),B19,"")</f>
        <v>2.2981031133237701E-2</v>
      </c>
      <c r="AX19" t="str">
        <f>IF(AND(D19&gt;0,E19&lt;=0.1),D19,"")</f>
        <v/>
      </c>
      <c r="AY19" t="str">
        <f>IF(AND(F19&gt;0,G19&lt;=0.1),F19,"")</f>
        <v/>
      </c>
      <c r="AZ19" t="str">
        <f>IF(AND(H19&gt;0,I19&lt;=0.1),H19,"")</f>
        <v/>
      </c>
      <c r="BA19">
        <f>IF(AND(J19&gt;0,K19&lt;=0.1),J19,"")</f>
        <v>8.7453526868202999E-2</v>
      </c>
      <c r="BB19">
        <f>IF(AND(L19&gt;0,M19&lt;=0.1),L19,"")</f>
        <v>0.163020126086107</v>
      </c>
      <c r="BC19" t="str">
        <f>IF(AND(N19&gt;0,O19&lt;=0.1),N19,"")</f>
        <v/>
      </c>
      <c r="BD19" t="str">
        <f>IF(AND(P19&gt;0,Q19&lt;=0.1),P19,"")</f>
        <v/>
      </c>
      <c r="BE19">
        <f>IF(AND(R19&gt;0,S19&lt;=0.1),R19,"")</f>
        <v>0.14936845183979999</v>
      </c>
      <c r="BF19" t="str">
        <f>IF(AND(T19&gt;0,U19&lt;=0.1),T19,"")</f>
        <v/>
      </c>
      <c r="BH19">
        <f t="shared" si="24"/>
        <v>2.2981031133237701E-2</v>
      </c>
      <c r="BI19">
        <f t="shared" si="25"/>
        <v>0.163020126086107</v>
      </c>
      <c r="BJ19">
        <f t="shared" si="26"/>
        <v>0.10570578398183691</v>
      </c>
      <c r="BK19">
        <f t="shared" si="27"/>
        <v>6.4207715006127153E-2</v>
      </c>
    </row>
    <row r="20" spans="1:63" x14ac:dyDescent="0.25">
      <c r="A20" t="s">
        <v>41</v>
      </c>
      <c r="B20">
        <v>8.6100438711858799E-3</v>
      </c>
      <c r="C20">
        <v>0.216674319315667</v>
      </c>
      <c r="D20">
        <v>1.9971480650083601E-2</v>
      </c>
      <c r="E20">
        <v>0.44825788775276598</v>
      </c>
      <c r="F20">
        <v>2.2584714028968E-2</v>
      </c>
      <c r="G20">
        <v>0.463691593167391</v>
      </c>
      <c r="H20">
        <v>0.26553892519830202</v>
      </c>
      <c r="I20">
        <v>3.5663990654916399E-3</v>
      </c>
      <c r="J20">
        <v>1.0890619866815301E-2</v>
      </c>
      <c r="K20">
        <v>0.41955041468602899</v>
      </c>
      <c r="L20">
        <v>6.0057466646427499E-2</v>
      </c>
      <c r="M20">
        <v>5.2888188196001697E-2</v>
      </c>
      <c r="N20">
        <v>1.89322642420897E-2</v>
      </c>
      <c r="O20">
        <v>0.25600550141992001</v>
      </c>
      <c r="P20">
        <v>3.22508312027633E-2</v>
      </c>
      <c r="Q20">
        <v>0.33370011188927501</v>
      </c>
      <c r="R20">
        <v>0.170133247644525</v>
      </c>
      <c r="S20">
        <v>4.51757255717583E-2</v>
      </c>
      <c r="T20">
        <v>7.1738905798852406E-2</v>
      </c>
      <c r="U20">
        <v>3.0998976113783501E-2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>*</v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>°</v>
      </c>
      <c r="AI20" t="str">
        <f t="shared" si="12"/>
        <v/>
      </c>
      <c r="AJ20" t="str">
        <f t="shared" si="13"/>
        <v/>
      </c>
      <c r="AK20" t="str">
        <f t="shared" si="14"/>
        <v/>
      </c>
      <c r="AL20" t="str">
        <f t="shared" si="15"/>
        <v/>
      </c>
      <c r="AM20" t="str">
        <f t="shared" si="16"/>
        <v>*</v>
      </c>
      <c r="AN20" t="str">
        <f t="shared" si="17"/>
        <v/>
      </c>
      <c r="AO20" t="str">
        <f t="shared" si="18"/>
        <v>*</v>
      </c>
      <c r="AP20" t="str">
        <f t="shared" si="19"/>
        <v/>
      </c>
      <c r="AR20" t="str">
        <f t="shared" si="20"/>
        <v>***</v>
      </c>
      <c r="AS20" t="str">
        <f t="shared" si="21"/>
        <v>•••</v>
      </c>
      <c r="AT20" t="str">
        <f t="shared" si="22"/>
        <v>°</v>
      </c>
      <c r="AU20" t="str">
        <f t="shared" si="23"/>
        <v>•••°</v>
      </c>
      <c r="AW20" t="str">
        <f>IF(AND(B20&gt;0,C20&lt;=0.1),B20,"")</f>
        <v/>
      </c>
      <c r="AX20" t="str">
        <f>IF(AND(D20&gt;0,E20&lt;=0.1),D20,"")</f>
        <v/>
      </c>
      <c r="AY20" t="str">
        <f>IF(AND(F20&gt;0,G20&lt;=0.1),F20,"")</f>
        <v/>
      </c>
      <c r="AZ20">
        <f>IF(AND(H20&gt;0,I20&lt;=0.1),H20,"")</f>
        <v>0.26553892519830202</v>
      </c>
      <c r="BA20" t="str">
        <f>IF(AND(J20&gt;0,K20&lt;=0.1),J20,"")</f>
        <v/>
      </c>
      <c r="BB20">
        <f>IF(AND(L20&gt;0,M20&lt;=0.1),L20,"")</f>
        <v>6.0057466646427499E-2</v>
      </c>
      <c r="BC20" t="str">
        <f>IF(AND(N20&gt;0,O20&lt;=0.1),N20,"")</f>
        <v/>
      </c>
      <c r="BD20" t="str">
        <f>IF(AND(P20&gt;0,Q20&lt;=0.1),P20,"")</f>
        <v/>
      </c>
      <c r="BE20">
        <f>IF(AND(R20&gt;0,S20&lt;=0.1),R20,"")</f>
        <v>0.170133247644525</v>
      </c>
      <c r="BF20">
        <f>IF(AND(T20&gt;0,U20&lt;=0.1),T20,"")</f>
        <v>7.1738905798852406E-2</v>
      </c>
      <c r="BH20">
        <f t="shared" si="24"/>
        <v>6.0057466646427499E-2</v>
      </c>
      <c r="BI20">
        <f t="shared" si="25"/>
        <v>0.26553892519830202</v>
      </c>
      <c r="BJ20">
        <f t="shared" si="26"/>
        <v>0.14186713632202674</v>
      </c>
      <c r="BK20">
        <f t="shared" si="27"/>
        <v>9.6097997172844327E-2</v>
      </c>
    </row>
    <row r="21" spans="1:63" x14ac:dyDescent="0.25">
      <c r="A21" t="s">
        <v>42</v>
      </c>
      <c r="B21">
        <v>2.8050959520366799E-2</v>
      </c>
      <c r="C21">
        <v>2.5029922143968798E-2</v>
      </c>
      <c r="D21">
        <v>0.139520456174096</v>
      </c>
      <c r="E21">
        <v>3.8469010270575997E-2</v>
      </c>
      <c r="F21">
        <v>1.2221636516889201E-2</v>
      </c>
      <c r="G21">
        <v>0.59083020874843695</v>
      </c>
      <c r="H21">
        <v>3.2085726790920702E-3</v>
      </c>
      <c r="I21">
        <v>0.76623061980671803</v>
      </c>
      <c r="J21">
        <v>1.6862638873098499E-2</v>
      </c>
      <c r="K21">
        <v>0.31444080147369502</v>
      </c>
      <c r="L21">
        <v>0.23786517886709899</v>
      </c>
      <c r="M21" s="1">
        <v>5.0284429901092699E-5</v>
      </c>
      <c r="N21">
        <v>2.4948174004125301E-2</v>
      </c>
      <c r="O21">
        <v>0.191578396184577</v>
      </c>
      <c r="P21">
        <v>0.12317024190433599</v>
      </c>
      <c r="Q21">
        <v>5.2889582470348299E-2</v>
      </c>
      <c r="R21">
        <v>2.3008694301973501E-2</v>
      </c>
      <c r="S21">
        <v>0.47922583645010502</v>
      </c>
      <c r="T21">
        <v>6.20772213175785E-3</v>
      </c>
      <c r="U21">
        <v>0.53271708240982696</v>
      </c>
      <c r="W21" t="str">
        <f t="shared" si="0"/>
        <v>*</v>
      </c>
      <c r="X21" t="str">
        <f t="shared" si="1"/>
        <v/>
      </c>
      <c r="Y21" t="str">
        <f t="shared" si="2"/>
        <v>*</v>
      </c>
      <c r="Z21" t="str">
        <f t="shared" si="3"/>
        <v/>
      </c>
      <c r="AA21" t="str">
        <f t="shared" si="4"/>
        <v/>
      </c>
      <c r="AB21" t="str">
        <f t="shared" si="5"/>
        <v/>
      </c>
      <c r="AC21" t="str">
        <f t="shared" si="6"/>
        <v/>
      </c>
      <c r="AD21" t="str">
        <f t="shared" si="7"/>
        <v/>
      </c>
      <c r="AE21" t="str">
        <f t="shared" si="8"/>
        <v/>
      </c>
      <c r="AF21" t="str">
        <f t="shared" si="9"/>
        <v/>
      </c>
      <c r="AG21" t="str">
        <f t="shared" si="10"/>
        <v>*</v>
      </c>
      <c r="AH21" t="str">
        <f t="shared" si="11"/>
        <v/>
      </c>
      <c r="AI21" t="str">
        <f t="shared" si="12"/>
        <v/>
      </c>
      <c r="AJ21" t="str">
        <f t="shared" si="13"/>
        <v/>
      </c>
      <c r="AK21" t="str">
        <f t="shared" si="14"/>
        <v/>
      </c>
      <c r="AL21" t="str">
        <f t="shared" si="15"/>
        <v>°</v>
      </c>
      <c r="AM21" t="str">
        <f t="shared" si="16"/>
        <v/>
      </c>
      <c r="AN21" t="str">
        <f t="shared" si="17"/>
        <v/>
      </c>
      <c r="AO21" t="str">
        <f t="shared" si="18"/>
        <v/>
      </c>
      <c r="AP21" t="str">
        <f t="shared" si="19"/>
        <v/>
      </c>
      <c r="AR21" t="str">
        <f t="shared" si="20"/>
        <v>***</v>
      </c>
      <c r="AS21" t="str">
        <f t="shared" si="21"/>
        <v>•••</v>
      </c>
      <c r="AT21" t="str">
        <f t="shared" si="22"/>
        <v>°</v>
      </c>
      <c r="AU21" t="str">
        <f t="shared" si="23"/>
        <v>•••°</v>
      </c>
      <c r="AW21">
        <f>IF(AND(B21&gt;0,C21&lt;=0.1),B21,"")</f>
        <v>2.8050959520366799E-2</v>
      </c>
      <c r="AX21">
        <f>IF(AND(D21&gt;0,E21&lt;=0.1),D21,"")</f>
        <v>0.139520456174096</v>
      </c>
      <c r="AY21" t="str">
        <f>IF(AND(F21&gt;0,G21&lt;=0.1),F21,"")</f>
        <v/>
      </c>
      <c r="AZ21" t="str">
        <f>IF(AND(H21&gt;0,I21&lt;=0.1),H21,"")</f>
        <v/>
      </c>
      <c r="BA21" t="str">
        <f>IF(AND(J21&gt;0,K21&lt;=0.1),J21,"")</f>
        <v/>
      </c>
      <c r="BB21">
        <f>IF(AND(L21&gt;0,M21&lt;=0.1),L21,"")</f>
        <v>0.23786517886709899</v>
      </c>
      <c r="BC21" t="str">
        <f>IF(AND(N21&gt;0,O21&lt;=0.1),N21,"")</f>
        <v/>
      </c>
      <c r="BD21">
        <f>IF(AND(P21&gt;0,Q21&lt;=0.1),P21,"")</f>
        <v>0.12317024190433599</v>
      </c>
      <c r="BE21" t="str">
        <f>IF(AND(R21&gt;0,S21&lt;=0.1),R21,"")</f>
        <v/>
      </c>
      <c r="BF21" t="str">
        <f>IF(AND(T21&gt;0,U21&lt;=0.1),T21,"")</f>
        <v/>
      </c>
      <c r="BH21">
        <f t="shared" si="24"/>
        <v>2.8050959520366799E-2</v>
      </c>
      <c r="BI21">
        <f t="shared" si="25"/>
        <v>0.23786517886709899</v>
      </c>
      <c r="BJ21">
        <f t="shared" si="26"/>
        <v>0.13215170911647445</v>
      </c>
      <c r="BK21">
        <f t="shared" si="27"/>
        <v>8.5921027577013309E-2</v>
      </c>
    </row>
    <row r="22" spans="1:63" x14ac:dyDescent="0.25">
      <c r="A22" t="s">
        <v>43</v>
      </c>
      <c r="B22">
        <v>3.1185415065915701E-2</v>
      </c>
      <c r="C22">
        <v>1.8043271607474199E-2</v>
      </c>
      <c r="D22">
        <v>2.7363748397060801E-2</v>
      </c>
      <c r="E22">
        <v>0.37383136760901903</v>
      </c>
      <c r="F22">
        <v>1.6489092115551201E-2</v>
      </c>
      <c r="G22">
        <v>0.53186669986192803</v>
      </c>
      <c r="H22">
        <v>1.0499717826937701E-3</v>
      </c>
      <c r="I22">
        <v>0.86502352824103301</v>
      </c>
      <c r="J22">
        <v>1.8146819607793799E-3</v>
      </c>
      <c r="K22">
        <v>0.74234574557926702</v>
      </c>
      <c r="L22">
        <v>0.20320755641386001</v>
      </c>
      <c r="M22">
        <v>2.09281391971506E-4</v>
      </c>
      <c r="N22">
        <v>3.5378597245691701E-2</v>
      </c>
      <c r="O22">
        <v>0.11892340927722</v>
      </c>
      <c r="P22">
        <v>7.3548459861749599E-2</v>
      </c>
      <c r="Q22">
        <v>0.140015057103103</v>
      </c>
      <c r="R22">
        <v>1.1185700335904601E-2</v>
      </c>
      <c r="S22">
        <v>0.62282403864180402</v>
      </c>
      <c r="T22">
        <v>0</v>
      </c>
      <c r="U22">
        <v>0</v>
      </c>
      <c r="W22" t="str">
        <f t="shared" si="0"/>
        <v>*</v>
      </c>
      <c r="X22" t="str">
        <f t="shared" si="1"/>
        <v/>
      </c>
      <c r="Y22" t="str">
        <f t="shared" si="2"/>
        <v/>
      </c>
      <c r="Z22" t="str">
        <f t="shared" si="3"/>
        <v/>
      </c>
      <c r="AA22" t="str">
        <f t="shared" si="4"/>
        <v/>
      </c>
      <c r="AB22" t="str">
        <f t="shared" si="5"/>
        <v/>
      </c>
      <c r="AC22" t="str">
        <f t="shared" si="6"/>
        <v/>
      </c>
      <c r="AD22" t="str">
        <f t="shared" si="7"/>
        <v/>
      </c>
      <c r="AE22" t="str">
        <f t="shared" si="8"/>
        <v/>
      </c>
      <c r="AF22" t="str">
        <f t="shared" si="9"/>
        <v/>
      </c>
      <c r="AG22" t="str">
        <f t="shared" si="10"/>
        <v>*</v>
      </c>
      <c r="AH22" t="str">
        <f t="shared" si="11"/>
        <v/>
      </c>
      <c r="AI22" t="str">
        <f t="shared" si="12"/>
        <v/>
      </c>
      <c r="AJ22" t="str">
        <f t="shared" si="13"/>
        <v/>
      </c>
      <c r="AK22" t="str">
        <f t="shared" si="14"/>
        <v/>
      </c>
      <c r="AL22" t="str">
        <f t="shared" si="15"/>
        <v/>
      </c>
      <c r="AM22" t="str">
        <f t="shared" si="16"/>
        <v/>
      </c>
      <c r="AN22" t="str">
        <f t="shared" si="17"/>
        <v/>
      </c>
      <c r="AO22" t="str">
        <f t="shared" si="18"/>
        <v/>
      </c>
      <c r="AP22" t="str">
        <f t="shared" si="19"/>
        <v/>
      </c>
      <c r="AR22" t="str">
        <f t="shared" si="20"/>
        <v>**</v>
      </c>
      <c r="AS22" t="str">
        <f t="shared" si="21"/>
        <v>••</v>
      </c>
      <c r="AT22" t="str">
        <f t="shared" si="22"/>
        <v/>
      </c>
      <c r="AU22" t="str">
        <f t="shared" si="23"/>
        <v>••</v>
      </c>
      <c r="AW22">
        <f>IF(AND(B22&gt;0,C22&lt;=0.1),B22,"")</f>
        <v>3.1185415065915701E-2</v>
      </c>
      <c r="AX22" t="str">
        <f>IF(AND(D22&gt;0,E22&lt;=0.1),D22,"")</f>
        <v/>
      </c>
      <c r="AY22" t="str">
        <f>IF(AND(F22&gt;0,G22&lt;=0.1),F22,"")</f>
        <v/>
      </c>
      <c r="AZ22" t="str">
        <f>IF(AND(H22&gt;0,I22&lt;=0.1),H22,"")</f>
        <v/>
      </c>
      <c r="BA22" t="str">
        <f>IF(AND(J22&gt;0,K22&lt;=0.1),J22,"")</f>
        <v/>
      </c>
      <c r="BB22">
        <f>IF(AND(L22&gt;0,M22&lt;=0.1),L22,"")</f>
        <v>0.20320755641386001</v>
      </c>
      <c r="BC22" t="str">
        <f>IF(AND(N22&gt;0,O22&lt;=0.1),N22,"")</f>
        <v/>
      </c>
      <c r="BD22" t="str">
        <f>IF(AND(P22&gt;0,Q22&lt;=0.1),P22,"")</f>
        <v/>
      </c>
      <c r="BE22" t="str">
        <f>IF(AND(R22&gt;0,S22&lt;=0.1),R22,"")</f>
        <v/>
      </c>
      <c r="BF22" t="str">
        <f>IF(AND(T22&gt;0,U22&lt;=0.1),T22,"")</f>
        <v/>
      </c>
      <c r="BH22">
        <f t="shared" si="24"/>
        <v>3.1185415065915701E-2</v>
      </c>
      <c r="BI22">
        <f t="shared" si="25"/>
        <v>0.20320755641386001</v>
      </c>
      <c r="BJ22">
        <f t="shared" si="26"/>
        <v>0.11719648573988786</v>
      </c>
      <c r="BK22">
        <f t="shared" si="27"/>
        <v>0.1216380226613622</v>
      </c>
    </row>
    <row r="23" spans="1:63" x14ac:dyDescent="0.25">
      <c r="A23" t="s">
        <v>44</v>
      </c>
      <c r="B23">
        <v>7.6841915650510103E-3</v>
      </c>
      <c r="C23">
        <v>0.24327673865365301</v>
      </c>
      <c r="D23">
        <v>0</v>
      </c>
      <c r="E23">
        <v>0</v>
      </c>
      <c r="F23">
        <v>5.3379195466098095E-4</v>
      </c>
      <c r="G23">
        <v>0.91080107678066602</v>
      </c>
      <c r="H23">
        <v>0.29627377821337703</v>
      </c>
      <c r="I23">
        <v>1.8737372161895501E-3</v>
      </c>
      <c r="J23">
        <v>0.18527659393483001</v>
      </c>
      <c r="K23">
        <v>4.7940346532860398E-4</v>
      </c>
      <c r="L23">
        <v>4.5466077892142997E-4</v>
      </c>
      <c r="M23">
        <v>0.86825611759091104</v>
      </c>
      <c r="N23">
        <v>1.56861834632263E-2</v>
      </c>
      <c r="O23">
        <v>0.30156757941263901</v>
      </c>
      <c r="P23">
        <v>9.8020066139908296E-2</v>
      </c>
      <c r="Q23">
        <v>8.6355069019604699E-2</v>
      </c>
      <c r="R23">
        <v>5.1128268671865901E-2</v>
      </c>
      <c r="S23">
        <v>0.28803680609706001</v>
      </c>
      <c r="T23">
        <v>7.9830834039638799E-3</v>
      </c>
      <c r="U23">
        <v>0.47907701695143601</v>
      </c>
      <c r="W23" t="str">
        <f t="shared" si="0"/>
        <v/>
      </c>
      <c r="X23" t="str">
        <f t="shared" si="1"/>
        <v/>
      </c>
      <c r="Y23" t="str">
        <f t="shared" si="2"/>
        <v/>
      </c>
      <c r="Z23" t="str">
        <f t="shared" si="3"/>
        <v/>
      </c>
      <c r="AA23" t="str">
        <f t="shared" si="4"/>
        <v/>
      </c>
      <c r="AB23" t="str">
        <f t="shared" si="5"/>
        <v/>
      </c>
      <c r="AC23" t="str">
        <f t="shared" si="6"/>
        <v>*</v>
      </c>
      <c r="AD23" t="str">
        <f t="shared" si="7"/>
        <v/>
      </c>
      <c r="AE23" t="str">
        <f t="shared" si="8"/>
        <v>*</v>
      </c>
      <c r="AF23" t="str">
        <f t="shared" si="9"/>
        <v/>
      </c>
      <c r="AG23" t="str">
        <f t="shared" si="10"/>
        <v/>
      </c>
      <c r="AH23" t="str">
        <f t="shared" si="11"/>
        <v/>
      </c>
      <c r="AI23" t="str">
        <f t="shared" si="12"/>
        <v/>
      </c>
      <c r="AJ23" t="str">
        <f t="shared" si="13"/>
        <v/>
      </c>
      <c r="AK23" t="str">
        <f t="shared" si="14"/>
        <v/>
      </c>
      <c r="AL23" t="str">
        <f t="shared" si="15"/>
        <v>°</v>
      </c>
      <c r="AM23" t="str">
        <f t="shared" si="16"/>
        <v/>
      </c>
      <c r="AN23" t="str">
        <f t="shared" si="17"/>
        <v/>
      </c>
      <c r="AO23" t="str">
        <f t="shared" si="18"/>
        <v/>
      </c>
      <c r="AP23" t="str">
        <f t="shared" si="19"/>
        <v/>
      </c>
      <c r="AR23" t="str">
        <f t="shared" si="20"/>
        <v>**</v>
      </c>
      <c r="AS23" t="str">
        <f t="shared" si="21"/>
        <v>••</v>
      </c>
      <c r="AT23" t="str">
        <f t="shared" si="22"/>
        <v>°</v>
      </c>
      <c r="AU23" t="str">
        <f t="shared" si="23"/>
        <v>••°</v>
      </c>
      <c r="AW23" t="str">
        <f>IF(AND(B23&gt;0,C23&lt;=0.1),B23,"")</f>
        <v/>
      </c>
      <c r="AX23" t="str">
        <f>IF(AND(D23&gt;0,E23&lt;=0.1),D23,"")</f>
        <v/>
      </c>
      <c r="AY23" t="str">
        <f>IF(AND(F23&gt;0,G23&lt;=0.1),F23,"")</f>
        <v/>
      </c>
      <c r="AZ23">
        <f>IF(AND(H23&gt;0,I23&lt;=0.1),H23,"")</f>
        <v>0.29627377821337703</v>
      </c>
      <c r="BA23">
        <f>IF(AND(J23&gt;0,K23&lt;=0.1),J23,"")</f>
        <v>0.18527659393483001</v>
      </c>
      <c r="BB23" t="str">
        <f>IF(AND(L23&gt;0,M23&lt;=0.1),L23,"")</f>
        <v/>
      </c>
      <c r="BC23" t="str">
        <f>IF(AND(N23&gt;0,O23&lt;=0.1),N23,"")</f>
        <v/>
      </c>
      <c r="BD23">
        <f>IF(AND(P23&gt;0,Q23&lt;=0.1),P23,"")</f>
        <v>9.8020066139908296E-2</v>
      </c>
      <c r="BE23" t="str">
        <f>IF(AND(R23&gt;0,S23&lt;=0.1),R23,"")</f>
        <v/>
      </c>
      <c r="BF23" t="str">
        <f>IF(AND(T23&gt;0,U23&lt;=0.1),T23,"")</f>
        <v/>
      </c>
      <c r="BH23">
        <f t="shared" si="24"/>
        <v>9.8020066139908296E-2</v>
      </c>
      <c r="BI23">
        <f t="shared" si="25"/>
        <v>0.29627377821337703</v>
      </c>
      <c r="BJ23">
        <f t="shared" si="26"/>
        <v>0.19319014609603846</v>
      </c>
      <c r="BK23">
        <f t="shared" si="27"/>
        <v>9.936348332553345E-2</v>
      </c>
    </row>
    <row r="24" spans="1:63" x14ac:dyDescent="0.25">
      <c r="A24" t="s">
        <v>45</v>
      </c>
      <c r="B24">
        <v>1.4340388571175201E-3</v>
      </c>
      <c r="C24">
        <v>0.61476752434797899</v>
      </c>
      <c r="D24">
        <v>6.4977183415881296E-2</v>
      </c>
      <c r="E24">
        <v>0.16638276031927801</v>
      </c>
      <c r="F24">
        <v>1.2964752245848201E-2</v>
      </c>
      <c r="G24">
        <v>0.57968736312644897</v>
      </c>
      <c r="H24">
        <v>2.3218613199557799E-3</v>
      </c>
      <c r="I24">
        <v>0.80037940810735997</v>
      </c>
      <c r="J24">
        <v>1.04145410022062E-2</v>
      </c>
      <c r="K24">
        <v>0.429956453520068</v>
      </c>
      <c r="L24">
        <v>0.217555755641865</v>
      </c>
      <c r="M24">
        <v>1.16677748460192E-4</v>
      </c>
      <c r="N24">
        <v>5.6062111338672102E-2</v>
      </c>
      <c r="O24">
        <v>4.8440073999711002E-2</v>
      </c>
      <c r="P24">
        <v>8.3480613928410302E-2</v>
      </c>
      <c r="Q24">
        <v>0.11492888657402101</v>
      </c>
      <c r="R24">
        <v>5.5433757882879502E-3</v>
      </c>
      <c r="S24">
        <v>0.729525555285363</v>
      </c>
      <c r="T24">
        <v>7.2287601557322204E-3</v>
      </c>
      <c r="U24">
        <v>0.50069873714467095</v>
      </c>
      <c r="W24" t="str">
        <f t="shared" si="0"/>
        <v/>
      </c>
      <c r="X24" t="str">
        <f t="shared" si="1"/>
        <v/>
      </c>
      <c r="Y24" t="str">
        <f t="shared" si="2"/>
        <v/>
      </c>
      <c r="Z24" t="str">
        <f t="shared" si="3"/>
        <v/>
      </c>
      <c r="AA24" t="str">
        <f t="shared" si="4"/>
        <v/>
      </c>
      <c r="AB24" t="str">
        <f t="shared" si="5"/>
        <v/>
      </c>
      <c r="AC24" t="str">
        <f t="shared" si="6"/>
        <v/>
      </c>
      <c r="AD24" t="str">
        <f t="shared" si="7"/>
        <v/>
      </c>
      <c r="AE24" t="str">
        <f t="shared" si="8"/>
        <v/>
      </c>
      <c r="AF24" t="str">
        <f t="shared" si="9"/>
        <v/>
      </c>
      <c r="AG24" t="str">
        <f t="shared" si="10"/>
        <v>*</v>
      </c>
      <c r="AH24" t="str">
        <f t="shared" si="11"/>
        <v/>
      </c>
      <c r="AI24" t="str">
        <f t="shared" si="12"/>
        <v>*</v>
      </c>
      <c r="AJ24" t="str">
        <f t="shared" si="13"/>
        <v/>
      </c>
      <c r="AK24" t="str">
        <f t="shared" si="14"/>
        <v/>
      </c>
      <c r="AL24" t="str">
        <f t="shared" si="15"/>
        <v/>
      </c>
      <c r="AM24" t="str">
        <f t="shared" si="16"/>
        <v/>
      </c>
      <c r="AN24" t="str">
        <f t="shared" si="17"/>
        <v/>
      </c>
      <c r="AO24" t="str">
        <f t="shared" si="18"/>
        <v/>
      </c>
      <c r="AP24" t="str">
        <f t="shared" si="19"/>
        <v/>
      </c>
      <c r="AR24" t="str">
        <f t="shared" si="20"/>
        <v>**</v>
      </c>
      <c r="AS24" t="str">
        <f t="shared" si="21"/>
        <v>••</v>
      </c>
      <c r="AT24" t="str">
        <f t="shared" si="22"/>
        <v/>
      </c>
      <c r="AU24" t="str">
        <f t="shared" si="23"/>
        <v>••</v>
      </c>
      <c r="AW24" t="str">
        <f>IF(AND(B24&gt;0,C24&lt;=0.1),B24,"")</f>
        <v/>
      </c>
      <c r="AX24" t="str">
        <f>IF(AND(D24&gt;0,E24&lt;=0.1),D24,"")</f>
        <v/>
      </c>
      <c r="AY24" t="str">
        <f>IF(AND(F24&gt;0,G24&lt;=0.1),F24,"")</f>
        <v/>
      </c>
      <c r="AZ24" t="str">
        <f>IF(AND(H24&gt;0,I24&lt;=0.1),H24,"")</f>
        <v/>
      </c>
      <c r="BA24" t="str">
        <f>IF(AND(J24&gt;0,K24&lt;=0.1),J24,"")</f>
        <v/>
      </c>
      <c r="BB24">
        <f>IF(AND(L24&gt;0,M24&lt;=0.1),L24,"")</f>
        <v>0.217555755641865</v>
      </c>
      <c r="BC24">
        <f>IF(AND(N24&gt;0,O24&lt;=0.1),N24,"")</f>
        <v>5.6062111338672102E-2</v>
      </c>
      <c r="BD24" t="str">
        <f>IF(AND(P24&gt;0,Q24&lt;=0.1),P24,"")</f>
        <v/>
      </c>
      <c r="BE24" t="str">
        <f>IF(AND(R24&gt;0,S24&lt;=0.1),R24,"")</f>
        <v/>
      </c>
      <c r="BF24" t="str">
        <f>IF(AND(T24&gt;0,U24&lt;=0.1),T24,"")</f>
        <v/>
      </c>
      <c r="BH24">
        <f t="shared" si="24"/>
        <v>5.6062111338672102E-2</v>
      </c>
      <c r="BI24">
        <f t="shared" si="25"/>
        <v>0.217555755641865</v>
      </c>
      <c r="BJ24">
        <f t="shared" si="26"/>
        <v>0.13680893349026854</v>
      </c>
      <c r="BK24">
        <f t="shared" si="27"/>
        <v>0.11419325100531598</v>
      </c>
    </row>
    <row r="25" spans="1:63" x14ac:dyDescent="0.25">
      <c r="A25" t="s">
        <v>46</v>
      </c>
      <c r="B25" s="1">
        <v>1.9911778524651101E-5</v>
      </c>
      <c r="C25">
        <v>0.95272667494225105</v>
      </c>
      <c r="D25">
        <v>0.12569327030823799</v>
      </c>
      <c r="E25">
        <v>5.0355722303917501E-2</v>
      </c>
      <c r="F25">
        <v>1.2269991852535E-2</v>
      </c>
      <c r="G25">
        <v>0.590092165888642</v>
      </c>
      <c r="H25">
        <v>9.6409714735933905E-2</v>
      </c>
      <c r="I25">
        <v>9.4924245379452904E-2</v>
      </c>
      <c r="J25">
        <v>3.6505693291613302E-2</v>
      </c>
      <c r="K25">
        <v>0.13686442912372401</v>
      </c>
      <c r="L25">
        <v>8.0403042302889402E-2</v>
      </c>
      <c r="M25">
        <v>2.4321438897001401E-2</v>
      </c>
      <c r="N25">
        <v>4.1580004081291901E-2</v>
      </c>
      <c r="O25">
        <v>9.0423151546210098E-2</v>
      </c>
      <c r="P25">
        <v>5.2997022877392497E-2</v>
      </c>
      <c r="Q25">
        <v>0.21280007613204699</v>
      </c>
      <c r="R25">
        <v>4.2168900338071497E-2</v>
      </c>
      <c r="S25">
        <v>0.335740252955535</v>
      </c>
      <c r="T25">
        <v>7.7769619794288401E-4</v>
      </c>
      <c r="U25">
        <v>0.82547073022331796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>°</v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>°</v>
      </c>
      <c r="AE25" t="str">
        <f t="shared" si="8"/>
        <v/>
      </c>
      <c r="AF25" t="str">
        <f t="shared" si="9"/>
        <v/>
      </c>
      <c r="AG25" t="str">
        <f t="shared" si="10"/>
        <v>*</v>
      </c>
      <c r="AH25" t="str">
        <f t="shared" si="11"/>
        <v/>
      </c>
      <c r="AI25" t="str">
        <f t="shared" si="12"/>
        <v/>
      </c>
      <c r="AJ25" t="str">
        <f t="shared" si="13"/>
        <v>°</v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/>
      </c>
      <c r="AR25" t="str">
        <f t="shared" si="20"/>
        <v>*</v>
      </c>
      <c r="AS25" t="str">
        <f t="shared" si="21"/>
        <v>•</v>
      </c>
      <c r="AT25" t="str">
        <f t="shared" si="22"/>
        <v>°°°</v>
      </c>
      <c r="AU25" t="str">
        <f t="shared" si="23"/>
        <v>•°°°</v>
      </c>
      <c r="AW25" t="str">
        <f>IF(AND(B25&gt;0,C25&lt;=0.1),B25,"")</f>
        <v/>
      </c>
      <c r="AX25">
        <f>IF(AND(D25&gt;0,E25&lt;=0.1),D25,"")</f>
        <v>0.12569327030823799</v>
      </c>
      <c r="AY25" t="str">
        <f>IF(AND(F25&gt;0,G25&lt;=0.1),F25,"")</f>
        <v/>
      </c>
      <c r="AZ25">
        <f>IF(AND(H25&gt;0,I25&lt;=0.1),H25,"")</f>
        <v>9.6409714735933905E-2</v>
      </c>
      <c r="BA25" t="str">
        <f>IF(AND(J25&gt;0,K25&lt;=0.1),J25,"")</f>
        <v/>
      </c>
      <c r="BB25">
        <f>IF(AND(L25&gt;0,M25&lt;=0.1),L25,"")</f>
        <v>8.0403042302889402E-2</v>
      </c>
      <c r="BC25">
        <f>IF(AND(N25&gt;0,O25&lt;=0.1),N25,"")</f>
        <v>4.1580004081291901E-2</v>
      </c>
      <c r="BD25" t="str">
        <f>IF(AND(P25&gt;0,Q25&lt;=0.1),P25,"")</f>
        <v/>
      </c>
      <c r="BE25" t="str">
        <f>IF(AND(R25&gt;0,S25&lt;=0.1),R25,"")</f>
        <v/>
      </c>
      <c r="BF25" t="str">
        <f>IF(AND(T25&gt;0,U25&lt;=0.1),T25,"")</f>
        <v/>
      </c>
      <c r="BH25">
        <f t="shared" si="24"/>
        <v>4.1580004081291901E-2</v>
      </c>
      <c r="BI25">
        <f t="shared" si="25"/>
        <v>0.12569327030823799</v>
      </c>
      <c r="BJ25">
        <f t="shared" si="26"/>
        <v>8.60215078570883E-2</v>
      </c>
      <c r="BK25">
        <f t="shared" si="27"/>
        <v>3.5063646849579071E-2</v>
      </c>
    </row>
    <row r="26" spans="1:63" x14ac:dyDescent="0.25">
      <c r="A26" t="s">
        <v>47</v>
      </c>
      <c r="B26">
        <v>1.2269352322368001E-3</v>
      </c>
      <c r="C26">
        <v>0.64157519919121597</v>
      </c>
      <c r="D26">
        <v>1.23355863057409E-2</v>
      </c>
      <c r="E26">
        <v>0.55196347719550898</v>
      </c>
      <c r="F26">
        <v>1.4033746610628801E-2</v>
      </c>
      <c r="G26">
        <v>0.56435920756744595</v>
      </c>
      <c r="H26">
        <v>8.2642294726256102E-2</v>
      </c>
      <c r="I26">
        <v>0.123466130382655</v>
      </c>
      <c r="J26">
        <v>2.0534003428639802E-3</v>
      </c>
      <c r="K26">
        <v>0.72654525086289801</v>
      </c>
      <c r="L26">
        <v>7.8642462616873604E-2</v>
      </c>
      <c r="M26">
        <v>2.6002855289715101E-2</v>
      </c>
      <c r="N26">
        <v>1.6050091914681298E-2</v>
      </c>
      <c r="O26">
        <v>0.29598197020510197</v>
      </c>
      <c r="P26">
        <v>9.4073342192908194E-2</v>
      </c>
      <c r="Q26">
        <v>9.3296631903977897E-2</v>
      </c>
      <c r="R26">
        <v>0.30871615435349897</v>
      </c>
      <c r="S26">
        <v>4.8201539146809896E-3</v>
      </c>
      <c r="T26">
        <v>0.13793829506719499</v>
      </c>
      <c r="U26">
        <v>2.3192365053228401E-3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 t="str">
        <f t="shared" si="8"/>
        <v/>
      </c>
      <c r="AF26" t="str">
        <f t="shared" si="9"/>
        <v/>
      </c>
      <c r="AG26" t="str">
        <f t="shared" si="10"/>
        <v>*</v>
      </c>
      <c r="AH26" t="str">
        <f t="shared" si="11"/>
        <v/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>°</v>
      </c>
      <c r="AM26" t="str">
        <f t="shared" si="16"/>
        <v>*</v>
      </c>
      <c r="AN26" t="str">
        <f t="shared" si="17"/>
        <v/>
      </c>
      <c r="AO26" t="str">
        <f t="shared" si="18"/>
        <v>*</v>
      </c>
      <c r="AP26" t="str">
        <f t="shared" si="19"/>
        <v/>
      </c>
      <c r="AR26" t="str">
        <f t="shared" si="20"/>
        <v>***</v>
      </c>
      <c r="AS26" t="str">
        <f t="shared" si="21"/>
        <v>•••</v>
      </c>
      <c r="AT26" t="str">
        <f t="shared" si="22"/>
        <v>°</v>
      </c>
      <c r="AU26" t="str">
        <f t="shared" si="23"/>
        <v>•••°</v>
      </c>
      <c r="AW26" t="str">
        <f>IF(AND(B26&gt;0,C26&lt;=0.1),B26,"")</f>
        <v/>
      </c>
      <c r="AX26" t="str">
        <f>IF(AND(D26&gt;0,E26&lt;=0.1),D26,"")</f>
        <v/>
      </c>
      <c r="AY26" t="str">
        <f>IF(AND(F26&gt;0,G26&lt;=0.1),F26,"")</f>
        <v/>
      </c>
      <c r="AZ26" t="str">
        <f>IF(AND(H26&gt;0,I26&lt;=0.1),H26,"")</f>
        <v/>
      </c>
      <c r="BA26" t="str">
        <f>IF(AND(J26&gt;0,K26&lt;=0.1),J26,"")</f>
        <v/>
      </c>
      <c r="BB26">
        <f>IF(AND(L26&gt;0,M26&lt;=0.1),L26,"")</f>
        <v>7.8642462616873604E-2</v>
      </c>
      <c r="BC26" t="str">
        <f>IF(AND(N26&gt;0,O26&lt;=0.1),N26,"")</f>
        <v/>
      </c>
      <c r="BD26">
        <f>IF(AND(P26&gt;0,Q26&lt;=0.1),P26,"")</f>
        <v>9.4073342192908194E-2</v>
      </c>
      <c r="BE26">
        <f>IF(AND(R26&gt;0,S26&lt;=0.1),R26,"")</f>
        <v>0.30871615435349897</v>
      </c>
      <c r="BF26">
        <f>IF(AND(T26&gt;0,U26&lt;=0.1),T26,"")</f>
        <v>0.13793829506719499</v>
      </c>
      <c r="BH26">
        <f t="shared" si="24"/>
        <v>7.8642462616873604E-2</v>
      </c>
      <c r="BI26">
        <f t="shared" si="25"/>
        <v>0.30871615435349897</v>
      </c>
      <c r="BJ26">
        <f t="shared" si="26"/>
        <v>0.15484256355761894</v>
      </c>
      <c r="BK26">
        <f t="shared" si="27"/>
        <v>0.10561279891860846</v>
      </c>
    </row>
    <row r="27" spans="1:63" x14ac:dyDescent="0.25">
      <c r="A27" t="s">
        <v>48</v>
      </c>
      <c r="B27">
        <v>2.07853819982999E-2</v>
      </c>
      <c r="C27">
        <v>5.4174416089687698E-2</v>
      </c>
      <c r="D27">
        <v>2.0482305549790698E-2</v>
      </c>
      <c r="E27">
        <v>0.44245184128192699</v>
      </c>
      <c r="F27">
        <v>3.0119633217185599E-2</v>
      </c>
      <c r="G27">
        <v>0.39650781402532598</v>
      </c>
      <c r="H27">
        <v>0.26533715013738501</v>
      </c>
      <c r="I27">
        <v>3.5812539102058599E-3</v>
      </c>
      <c r="J27">
        <v>3.8723925792800199E-3</v>
      </c>
      <c r="K27">
        <v>0.63088436496003497</v>
      </c>
      <c r="L27">
        <v>0.25040169168871701</v>
      </c>
      <c r="M27" s="1">
        <v>2.9632823278589599E-5</v>
      </c>
      <c r="N27">
        <v>6.0665911119548298E-2</v>
      </c>
      <c r="O27">
        <v>3.98395715022382E-2</v>
      </c>
      <c r="P27">
        <v>2.20014882389983E-2</v>
      </c>
      <c r="Q27">
        <v>0.42583300232313198</v>
      </c>
      <c r="R27">
        <v>0.16854092412826699</v>
      </c>
      <c r="S27">
        <v>4.6295426052574598E-2</v>
      </c>
      <c r="T27">
        <v>1.4863473564758501E-2</v>
      </c>
      <c r="U27">
        <v>0.33331398477927299</v>
      </c>
      <c r="W27" t="str">
        <f t="shared" si="0"/>
        <v/>
      </c>
      <c r="X27" t="str">
        <f t="shared" si="1"/>
        <v>°</v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>*</v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>*</v>
      </c>
      <c r="AH27" t="str">
        <f t="shared" si="11"/>
        <v/>
      </c>
      <c r="AI27" t="str">
        <f t="shared" si="12"/>
        <v>*</v>
      </c>
      <c r="AJ27" t="str">
        <f t="shared" si="13"/>
        <v/>
      </c>
      <c r="AK27" t="str">
        <f t="shared" si="14"/>
        <v/>
      </c>
      <c r="AL27" t="str">
        <f t="shared" si="15"/>
        <v/>
      </c>
      <c r="AM27" t="str">
        <f t="shared" si="16"/>
        <v>*</v>
      </c>
      <c r="AN27" t="str">
        <f t="shared" si="17"/>
        <v/>
      </c>
      <c r="AO27" t="str">
        <f t="shared" si="18"/>
        <v/>
      </c>
      <c r="AP27" t="str">
        <f t="shared" si="19"/>
        <v/>
      </c>
      <c r="AR27" t="str">
        <f t="shared" si="20"/>
        <v>****</v>
      </c>
      <c r="AS27" t="str">
        <f t="shared" si="21"/>
        <v>••••</v>
      </c>
      <c r="AT27" t="str">
        <f t="shared" si="22"/>
        <v>°</v>
      </c>
      <c r="AU27" t="str">
        <f t="shared" si="23"/>
        <v>••••°</v>
      </c>
      <c r="AW27">
        <f>IF(AND(B27&gt;0,C27&lt;=0.1),B27,"")</f>
        <v>2.07853819982999E-2</v>
      </c>
      <c r="AX27" t="str">
        <f>IF(AND(D27&gt;0,E27&lt;=0.1),D27,"")</f>
        <v/>
      </c>
      <c r="AY27" t="str">
        <f>IF(AND(F27&gt;0,G27&lt;=0.1),F27,"")</f>
        <v/>
      </c>
      <c r="AZ27">
        <f>IF(AND(H27&gt;0,I27&lt;=0.1),H27,"")</f>
        <v>0.26533715013738501</v>
      </c>
      <c r="BA27" t="str">
        <f>IF(AND(J27&gt;0,K27&lt;=0.1),J27,"")</f>
        <v/>
      </c>
      <c r="BB27">
        <f>IF(AND(L27&gt;0,M27&lt;=0.1),L27,"")</f>
        <v>0.25040169168871701</v>
      </c>
      <c r="BC27">
        <f>IF(AND(N27&gt;0,O27&lt;=0.1),N27,"")</f>
        <v>6.0665911119548298E-2</v>
      </c>
      <c r="BD27" t="str">
        <f>IF(AND(P27&gt;0,Q27&lt;=0.1),P27,"")</f>
        <v/>
      </c>
      <c r="BE27">
        <f>IF(AND(R27&gt;0,S27&lt;=0.1),R27,"")</f>
        <v>0.16854092412826699</v>
      </c>
      <c r="BF27" t="str">
        <f>IF(AND(T27&gt;0,U27&lt;=0.1),T27,"")</f>
        <v/>
      </c>
      <c r="BH27">
        <f t="shared" si="24"/>
        <v>2.07853819982999E-2</v>
      </c>
      <c r="BI27">
        <f t="shared" si="25"/>
        <v>0.26533715013738501</v>
      </c>
      <c r="BJ27">
        <f t="shared" si="26"/>
        <v>0.15314621181444346</v>
      </c>
      <c r="BK27">
        <f t="shared" si="27"/>
        <v>0.10994820082750219</v>
      </c>
    </row>
    <row r="28" spans="1:63" x14ac:dyDescent="0.25">
      <c r="A28" t="s">
        <v>49</v>
      </c>
      <c r="B28">
        <v>1.7720714625429401E-2</v>
      </c>
      <c r="C28">
        <v>7.5658687613770995E-2</v>
      </c>
      <c r="D28">
        <v>0.116057000667302</v>
      </c>
      <c r="E28">
        <v>6.0741894757550603E-2</v>
      </c>
      <c r="F28">
        <v>3.39607080958119E-3</v>
      </c>
      <c r="G28">
        <v>0.77734885109305796</v>
      </c>
      <c r="H28">
        <v>0.25260903687900299</v>
      </c>
      <c r="I28">
        <v>4.6470013308242001E-3</v>
      </c>
      <c r="J28">
        <v>5.3395522186643497E-4</v>
      </c>
      <c r="K28">
        <v>0.85851146314379201</v>
      </c>
      <c r="L28">
        <v>0.133496941584232</v>
      </c>
      <c r="M28">
        <v>3.2346023987680798E-3</v>
      </c>
      <c r="N28">
        <v>2.9562168174177999E-3</v>
      </c>
      <c r="O28">
        <v>0.65484516824148198</v>
      </c>
      <c r="P28">
        <v>2.5335743294126498E-2</v>
      </c>
      <c r="Q28">
        <v>0.39239315649017498</v>
      </c>
      <c r="R28">
        <v>0.14342080053408199</v>
      </c>
      <c r="S28">
        <v>6.8015350237207506E-2</v>
      </c>
      <c r="T28">
        <v>1.66241039655943E-2</v>
      </c>
      <c r="U28">
        <v>0.30601778999309398</v>
      </c>
      <c r="W28" t="str">
        <f t="shared" si="0"/>
        <v/>
      </c>
      <c r="X28" t="str">
        <f t="shared" si="1"/>
        <v>°</v>
      </c>
      <c r="Y28" t="str">
        <f t="shared" si="2"/>
        <v/>
      </c>
      <c r="Z28" t="str">
        <f t="shared" si="3"/>
        <v>°</v>
      </c>
      <c r="AA28" t="str">
        <f t="shared" si="4"/>
        <v/>
      </c>
      <c r="AB28" t="str">
        <f t="shared" si="5"/>
        <v/>
      </c>
      <c r="AC28" t="str">
        <f t="shared" si="6"/>
        <v>*</v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>*</v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/>
      </c>
      <c r="AM28" t="str">
        <f t="shared" si="16"/>
        <v/>
      </c>
      <c r="AN28" t="str">
        <f t="shared" si="17"/>
        <v>°</v>
      </c>
      <c r="AO28" t="str">
        <f t="shared" si="18"/>
        <v/>
      </c>
      <c r="AP28" t="str">
        <f t="shared" si="19"/>
        <v/>
      </c>
      <c r="AR28" t="str">
        <f t="shared" si="20"/>
        <v>**</v>
      </c>
      <c r="AS28" t="str">
        <f t="shared" si="21"/>
        <v>••</v>
      </c>
      <c r="AT28" t="str">
        <f t="shared" si="22"/>
        <v>°°°</v>
      </c>
      <c r="AU28" t="str">
        <f t="shared" si="23"/>
        <v>••°°°</v>
      </c>
      <c r="AW28">
        <f>IF(AND(B28&gt;0,C28&lt;=0.1),B28,"")</f>
        <v>1.7720714625429401E-2</v>
      </c>
      <c r="AX28">
        <f>IF(AND(D28&gt;0,E28&lt;=0.1),D28,"")</f>
        <v>0.116057000667302</v>
      </c>
      <c r="AY28" t="str">
        <f>IF(AND(F28&gt;0,G28&lt;=0.1),F28,"")</f>
        <v/>
      </c>
      <c r="AZ28">
        <f>IF(AND(H28&gt;0,I28&lt;=0.1),H28,"")</f>
        <v>0.25260903687900299</v>
      </c>
      <c r="BA28" t="str">
        <f>IF(AND(J28&gt;0,K28&lt;=0.1),J28,"")</f>
        <v/>
      </c>
      <c r="BB28">
        <f>IF(AND(L28&gt;0,M28&lt;=0.1),L28,"")</f>
        <v>0.133496941584232</v>
      </c>
      <c r="BC28" t="str">
        <f>IF(AND(N28&gt;0,O28&lt;=0.1),N28,"")</f>
        <v/>
      </c>
      <c r="BD28" t="str">
        <f>IF(AND(P28&gt;0,Q28&lt;=0.1),P28,"")</f>
        <v/>
      </c>
      <c r="BE28">
        <f>IF(AND(R28&gt;0,S28&lt;=0.1),R28,"")</f>
        <v>0.14342080053408199</v>
      </c>
      <c r="BF28" t="str">
        <f>IF(AND(T28&gt;0,U28&lt;=0.1),T28,"")</f>
        <v/>
      </c>
      <c r="BH28">
        <f t="shared" si="24"/>
        <v>1.7720714625429401E-2</v>
      </c>
      <c r="BI28">
        <f t="shared" si="25"/>
        <v>0.25260903687900299</v>
      </c>
      <c r="BJ28">
        <f t="shared" si="26"/>
        <v>0.13266089885800969</v>
      </c>
      <c r="BK28">
        <f t="shared" si="27"/>
        <v>8.3652503926614385E-2</v>
      </c>
    </row>
    <row r="29" spans="1:63" x14ac:dyDescent="0.25">
      <c r="A29" t="s">
        <v>50</v>
      </c>
      <c r="B29">
        <v>1.9376084548701699E-3</v>
      </c>
      <c r="C29">
        <v>0.55849245282520898</v>
      </c>
      <c r="D29">
        <v>5.6660898701826098E-2</v>
      </c>
      <c r="E29">
        <v>0.19722744788125901</v>
      </c>
      <c r="F29">
        <v>2.2687334050088801E-2</v>
      </c>
      <c r="G29">
        <v>0.46266607084549999</v>
      </c>
      <c r="H29">
        <v>0.111387306838622</v>
      </c>
      <c r="I29">
        <v>7.1480280200579394E-2</v>
      </c>
      <c r="J29">
        <v>0.200543922381623</v>
      </c>
      <c r="K29">
        <v>2.6258104352493698E-4</v>
      </c>
      <c r="L29">
        <v>3.9651334677380599E-2</v>
      </c>
      <c r="M29">
        <v>0.117681220822921</v>
      </c>
      <c r="N29">
        <v>1.1877079446345499E-2</v>
      </c>
      <c r="O29">
        <v>0.36914817538226602</v>
      </c>
      <c r="P29">
        <v>4.1368362955934102E-2</v>
      </c>
      <c r="Q29">
        <v>0.27245625415916103</v>
      </c>
      <c r="R29">
        <v>1.10247082272258E-2</v>
      </c>
      <c r="S29">
        <v>0.625351784954986</v>
      </c>
      <c r="T29">
        <v>1.79745497945679E-2</v>
      </c>
      <c r="U29">
        <v>0.28699209422866101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>°</v>
      </c>
      <c r="AE29" t="str">
        <f t="shared" si="8"/>
        <v>*</v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14"/>
        <v/>
      </c>
      <c r="AL29" t="str">
        <f t="shared" si="15"/>
        <v/>
      </c>
      <c r="AM29" t="str">
        <f t="shared" si="16"/>
        <v/>
      </c>
      <c r="AN29" t="str">
        <f t="shared" si="17"/>
        <v/>
      </c>
      <c r="AO29" t="str">
        <f t="shared" si="18"/>
        <v/>
      </c>
      <c r="AP29" t="str">
        <f t="shared" si="19"/>
        <v/>
      </c>
      <c r="AR29" t="str">
        <f t="shared" si="20"/>
        <v>*</v>
      </c>
      <c r="AS29" t="str">
        <f t="shared" si="21"/>
        <v>•</v>
      </c>
      <c r="AT29" t="str">
        <f t="shared" si="22"/>
        <v>°</v>
      </c>
      <c r="AU29" t="str">
        <f t="shared" si="23"/>
        <v>•°</v>
      </c>
      <c r="AW29" t="str">
        <f>IF(AND(B29&gt;0,C29&lt;=0.1),B29,"")</f>
        <v/>
      </c>
      <c r="AX29" t="str">
        <f>IF(AND(D29&gt;0,E29&lt;=0.1),D29,"")</f>
        <v/>
      </c>
      <c r="AY29" t="str">
        <f>IF(AND(F29&gt;0,G29&lt;=0.1),F29,"")</f>
        <v/>
      </c>
      <c r="AZ29">
        <f>IF(AND(H29&gt;0,I29&lt;=0.1),H29,"")</f>
        <v>0.111387306838622</v>
      </c>
      <c r="BA29">
        <f>IF(AND(J29&gt;0,K29&lt;=0.1),J29,"")</f>
        <v>0.200543922381623</v>
      </c>
      <c r="BB29" t="str">
        <f>IF(AND(L29&gt;0,M29&lt;=0.1),L29,"")</f>
        <v/>
      </c>
      <c r="BC29" t="str">
        <f>IF(AND(N29&gt;0,O29&lt;=0.1),N29,"")</f>
        <v/>
      </c>
      <c r="BD29" t="str">
        <f>IF(AND(P29&gt;0,Q29&lt;=0.1),P29,"")</f>
        <v/>
      </c>
      <c r="BE29" t="str">
        <f>IF(AND(R29&gt;0,S29&lt;=0.1),R29,"")</f>
        <v/>
      </c>
      <c r="BF29" t="str">
        <f>IF(AND(T29&gt;0,U29&lt;=0.1),T29,"")</f>
        <v/>
      </c>
      <c r="BH29">
        <f t="shared" si="24"/>
        <v>0.111387306838622</v>
      </c>
      <c r="BI29">
        <f t="shared" si="25"/>
        <v>0.200543922381623</v>
      </c>
      <c r="BJ29">
        <f t="shared" si="26"/>
        <v>0.15596561461012248</v>
      </c>
      <c r="BK29">
        <f t="shared" si="27"/>
        <v>6.3043247438098027E-2</v>
      </c>
    </row>
    <row r="30" spans="1:63" x14ac:dyDescent="0.25">
      <c r="A30" t="s">
        <v>51</v>
      </c>
      <c r="B30">
        <v>1.8687740888762899E-3</v>
      </c>
      <c r="C30">
        <v>0.56557155382913904</v>
      </c>
      <c r="D30">
        <v>0.110728579827402</v>
      </c>
      <c r="E30">
        <v>6.7383192147380699E-2</v>
      </c>
      <c r="F30">
        <v>2.2498222960273401E-2</v>
      </c>
      <c r="G30">
        <v>0.46455866542966201</v>
      </c>
      <c r="H30">
        <v>7.6539411172316593E-2</v>
      </c>
      <c r="I30">
        <v>0.13887573121510499</v>
      </c>
      <c r="J30">
        <v>0.152032701438922</v>
      </c>
      <c r="K30">
        <v>1.7320585738173999E-3</v>
      </c>
      <c r="L30">
        <v>5.7825564134795497E-2</v>
      </c>
      <c r="M30">
        <v>5.7642666277282401E-2</v>
      </c>
      <c r="N30">
        <v>1.2561162551285801E-2</v>
      </c>
      <c r="O30">
        <v>0.35562645473822602</v>
      </c>
      <c r="P30">
        <v>3.8176216422555698E-2</v>
      </c>
      <c r="Q30">
        <v>0.29217580451306302</v>
      </c>
      <c r="R30">
        <v>2.6896488220463298E-4</v>
      </c>
      <c r="S30">
        <v>0.93937155020127905</v>
      </c>
      <c r="T30">
        <v>1.46056366171809E-2</v>
      </c>
      <c r="U30">
        <v>0.33757404393794999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>°</v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>*</v>
      </c>
      <c r="AF30" t="str">
        <f t="shared" si="9"/>
        <v/>
      </c>
      <c r="AG30" t="str">
        <f t="shared" si="10"/>
        <v/>
      </c>
      <c r="AH30" t="str">
        <f t="shared" si="11"/>
        <v>°</v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/>
      </c>
      <c r="AM30" t="str">
        <f t="shared" si="16"/>
        <v/>
      </c>
      <c r="AN30" t="str">
        <f t="shared" si="17"/>
        <v/>
      </c>
      <c r="AO30" t="str">
        <f t="shared" si="18"/>
        <v/>
      </c>
      <c r="AP30" t="str">
        <f t="shared" si="19"/>
        <v/>
      </c>
      <c r="AR30" t="str">
        <f t="shared" si="20"/>
        <v>*</v>
      </c>
      <c r="AS30" t="str">
        <f t="shared" si="21"/>
        <v>•</v>
      </c>
      <c r="AT30" t="str">
        <f t="shared" si="22"/>
        <v>°°</v>
      </c>
      <c r="AU30" t="str">
        <f t="shared" si="23"/>
        <v>•°°</v>
      </c>
      <c r="AW30" t="str">
        <f>IF(AND(B30&gt;0,C30&lt;=0.1),B30,"")</f>
        <v/>
      </c>
      <c r="AX30">
        <f>IF(AND(D30&gt;0,E30&lt;=0.1),D30,"")</f>
        <v>0.110728579827402</v>
      </c>
      <c r="AY30" t="str">
        <f>IF(AND(F30&gt;0,G30&lt;=0.1),F30,"")</f>
        <v/>
      </c>
      <c r="AZ30" t="str">
        <f>IF(AND(H30&gt;0,I30&lt;=0.1),H30,"")</f>
        <v/>
      </c>
      <c r="BA30">
        <f>IF(AND(J30&gt;0,K30&lt;=0.1),J30,"")</f>
        <v>0.152032701438922</v>
      </c>
      <c r="BB30">
        <f>IF(AND(L30&gt;0,M30&lt;=0.1),L30,"")</f>
        <v>5.7825564134795497E-2</v>
      </c>
      <c r="BC30" t="str">
        <f>IF(AND(N30&gt;0,O30&lt;=0.1),N30,"")</f>
        <v/>
      </c>
      <c r="BD30" t="str">
        <f>IF(AND(P30&gt;0,Q30&lt;=0.1),P30,"")</f>
        <v/>
      </c>
      <c r="BE30" t="str">
        <f>IF(AND(R30&gt;0,S30&lt;=0.1),R30,"")</f>
        <v/>
      </c>
      <c r="BF30" t="str">
        <f>IF(AND(T30&gt;0,U30&lt;=0.1),T30,"")</f>
        <v/>
      </c>
      <c r="BH30">
        <f t="shared" si="24"/>
        <v>5.7825564134795497E-2</v>
      </c>
      <c r="BI30">
        <f t="shared" si="25"/>
        <v>0.152032701438922</v>
      </c>
      <c r="BJ30">
        <f t="shared" si="26"/>
        <v>0.10686228180037317</v>
      </c>
      <c r="BK30">
        <f t="shared" si="27"/>
        <v>4.7222424493930729E-2</v>
      </c>
    </row>
    <row r="31" spans="1:63" x14ac:dyDescent="0.25">
      <c r="A31" t="s">
        <v>52</v>
      </c>
      <c r="B31">
        <v>3.0236141237025001E-3</v>
      </c>
      <c r="C31">
        <v>0.46472991959936499</v>
      </c>
      <c r="D31">
        <v>1.05623971104165E-2</v>
      </c>
      <c r="E31">
        <v>0.58220676768504498</v>
      </c>
      <c r="F31">
        <v>2.1065077353427001E-2</v>
      </c>
      <c r="G31">
        <v>0.47930262460776002</v>
      </c>
      <c r="H31">
        <v>0</v>
      </c>
      <c r="I31">
        <v>0</v>
      </c>
      <c r="J31">
        <v>6.8445385447918006E-2</v>
      </c>
      <c r="K31">
        <v>3.99752276919823E-2</v>
      </c>
      <c r="L31">
        <v>1.41083672226188E-3</v>
      </c>
      <c r="M31">
        <v>0.77008393962631005</v>
      </c>
      <c r="N31">
        <v>2.6655333574481599E-3</v>
      </c>
      <c r="O31">
        <v>0.67122807609175195</v>
      </c>
      <c r="P31">
        <v>9.1292224666369701E-2</v>
      </c>
      <c r="Q31">
        <v>9.8531402157586101E-2</v>
      </c>
      <c r="R31">
        <v>0.115496794323362</v>
      </c>
      <c r="S31">
        <v>0.104202498686003</v>
      </c>
      <c r="T31">
        <v>1.57308175628573E-2</v>
      </c>
      <c r="U31">
        <v>0.31948992672366699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>*</v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14"/>
        <v/>
      </c>
      <c r="AL31" t="str">
        <f t="shared" si="15"/>
        <v>°</v>
      </c>
      <c r="AM31" t="str">
        <f t="shared" si="16"/>
        <v/>
      </c>
      <c r="AN31" t="str">
        <f t="shared" si="17"/>
        <v/>
      </c>
      <c r="AO31" t="str">
        <f t="shared" si="18"/>
        <v/>
      </c>
      <c r="AP31" t="str">
        <f t="shared" si="19"/>
        <v/>
      </c>
      <c r="AR31" t="str">
        <f t="shared" si="20"/>
        <v>*</v>
      </c>
      <c r="AS31" t="str">
        <f t="shared" si="21"/>
        <v>•</v>
      </c>
      <c r="AT31" t="str">
        <f t="shared" si="22"/>
        <v>°</v>
      </c>
      <c r="AU31" t="str">
        <f t="shared" si="23"/>
        <v>•°</v>
      </c>
      <c r="AW31" t="str">
        <f>IF(AND(B31&gt;0,C31&lt;=0.1),B31,"")</f>
        <v/>
      </c>
      <c r="AX31" t="str">
        <f>IF(AND(D31&gt;0,E31&lt;=0.1),D31,"")</f>
        <v/>
      </c>
      <c r="AY31" t="str">
        <f>IF(AND(F31&gt;0,G31&lt;=0.1),F31,"")</f>
        <v/>
      </c>
      <c r="AZ31" t="str">
        <f>IF(AND(H31&gt;0,I31&lt;=0.1),H31,"")</f>
        <v/>
      </c>
      <c r="BA31">
        <f>IF(AND(J31&gt;0,K31&lt;=0.1),J31,"")</f>
        <v>6.8445385447918006E-2</v>
      </c>
      <c r="BB31" t="str">
        <f>IF(AND(L31&gt;0,M31&lt;=0.1),L31,"")</f>
        <v/>
      </c>
      <c r="BC31" t="str">
        <f>IF(AND(N31&gt;0,O31&lt;=0.1),N31,"")</f>
        <v/>
      </c>
      <c r="BD31">
        <f>IF(AND(P31&gt;0,Q31&lt;=0.1),P31,"")</f>
        <v>9.1292224666369701E-2</v>
      </c>
      <c r="BE31" t="str">
        <f>IF(AND(R31&gt;0,S31&lt;=0.1),R31,"")</f>
        <v/>
      </c>
      <c r="BF31" t="str">
        <f>IF(AND(T31&gt;0,U31&lt;=0.1),T31,"")</f>
        <v/>
      </c>
      <c r="BH31">
        <f t="shared" si="24"/>
        <v>6.8445385447918006E-2</v>
      </c>
      <c r="BI31">
        <f t="shared" si="25"/>
        <v>9.1292224666369701E-2</v>
      </c>
      <c r="BJ31">
        <f t="shared" si="26"/>
        <v>7.986880505714386E-2</v>
      </c>
      <c r="BK31">
        <f t="shared" si="27"/>
        <v>1.6155154940045959E-2</v>
      </c>
    </row>
    <row r="32" spans="1:63" x14ac:dyDescent="0.25">
      <c r="A32" t="s">
        <v>53</v>
      </c>
      <c r="B32">
        <v>6.1419865541562796E-4</v>
      </c>
      <c r="C32">
        <v>0.74192741950514796</v>
      </c>
      <c r="D32">
        <v>0</v>
      </c>
      <c r="E32">
        <v>0</v>
      </c>
      <c r="F32">
        <v>9.3760011569531693E-3</v>
      </c>
      <c r="G32">
        <v>0.63795307853108896</v>
      </c>
      <c r="H32">
        <v>7.7092608821614603E-2</v>
      </c>
      <c r="I32">
        <v>0.13739826725145701</v>
      </c>
      <c r="J32">
        <v>0.12688908176831801</v>
      </c>
      <c r="K32">
        <v>4.4885898599406901E-3</v>
      </c>
      <c r="L32">
        <v>0.19097329493086401</v>
      </c>
      <c r="M32">
        <v>3.4226160020058298E-4</v>
      </c>
      <c r="N32">
        <v>1.20479081554727E-2</v>
      </c>
      <c r="O32">
        <v>0.36570668994264199</v>
      </c>
      <c r="P32">
        <v>9.9897022569547994E-2</v>
      </c>
      <c r="Q32">
        <v>8.3242093920871701E-2</v>
      </c>
      <c r="R32">
        <v>4.7554192675028903E-2</v>
      </c>
      <c r="S32">
        <v>0.30598979972019702</v>
      </c>
      <c r="T32">
        <v>2.7684110590826899E-2</v>
      </c>
      <c r="U32">
        <v>0.18528100245002099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>*</v>
      </c>
      <c r="AF32" t="str">
        <f t="shared" si="9"/>
        <v/>
      </c>
      <c r="AG32" t="str">
        <f t="shared" si="10"/>
        <v>*</v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14"/>
        <v/>
      </c>
      <c r="AL32" t="str">
        <f t="shared" si="15"/>
        <v>°</v>
      </c>
      <c r="AM32" t="str">
        <f t="shared" si="16"/>
        <v/>
      </c>
      <c r="AN32" t="str">
        <f t="shared" si="17"/>
        <v/>
      </c>
      <c r="AO32" t="str">
        <f t="shared" si="18"/>
        <v/>
      </c>
      <c r="AP32" t="str">
        <f t="shared" si="19"/>
        <v/>
      </c>
      <c r="AR32" t="str">
        <f t="shared" si="20"/>
        <v>**</v>
      </c>
      <c r="AS32" t="str">
        <f t="shared" si="21"/>
        <v>••</v>
      </c>
      <c r="AT32" t="str">
        <f t="shared" si="22"/>
        <v>°</v>
      </c>
      <c r="AU32" t="str">
        <f t="shared" si="23"/>
        <v>••°</v>
      </c>
      <c r="AW32" t="str">
        <f>IF(AND(B32&gt;0,C32&lt;=0.1),B32,"")</f>
        <v/>
      </c>
      <c r="AX32" t="str">
        <f>IF(AND(D32&gt;0,E32&lt;=0.1),D32,"")</f>
        <v/>
      </c>
      <c r="AY32" t="str">
        <f>IF(AND(F32&gt;0,G32&lt;=0.1),F32,"")</f>
        <v/>
      </c>
      <c r="AZ32" t="str">
        <f>IF(AND(H32&gt;0,I32&lt;=0.1),H32,"")</f>
        <v/>
      </c>
      <c r="BA32">
        <f>IF(AND(J32&gt;0,K32&lt;=0.1),J32,"")</f>
        <v>0.12688908176831801</v>
      </c>
      <c r="BB32">
        <f>IF(AND(L32&gt;0,M32&lt;=0.1),L32,"")</f>
        <v>0.19097329493086401</v>
      </c>
      <c r="BC32" t="str">
        <f>IF(AND(N32&gt;0,O32&lt;=0.1),N32,"")</f>
        <v/>
      </c>
      <c r="BD32">
        <f>IF(AND(P32&gt;0,Q32&lt;=0.1),P32,"")</f>
        <v>9.9897022569547994E-2</v>
      </c>
      <c r="BE32" t="str">
        <f>IF(AND(R32&gt;0,S32&lt;=0.1),R32,"")</f>
        <v/>
      </c>
      <c r="BF32" t="str">
        <f>IF(AND(T32&gt;0,U32&lt;=0.1),T32,"")</f>
        <v/>
      </c>
      <c r="BH32">
        <f t="shared" si="24"/>
        <v>9.9897022569547994E-2</v>
      </c>
      <c r="BI32">
        <f t="shared" si="25"/>
        <v>0.19097329493086401</v>
      </c>
      <c r="BJ32">
        <f t="shared" si="26"/>
        <v>0.13925313308957668</v>
      </c>
      <c r="BK32">
        <f t="shared" si="27"/>
        <v>4.6780061678178511E-2</v>
      </c>
    </row>
    <row r="34" spans="23:42" x14ac:dyDescent="0.25">
      <c r="W34" t="s">
        <v>56</v>
      </c>
      <c r="X34" t="s">
        <v>57</v>
      </c>
      <c r="Y34" t="s">
        <v>58</v>
      </c>
      <c r="Z34" t="s">
        <v>59</v>
      </c>
      <c r="AA34" t="s">
        <v>60</v>
      </c>
      <c r="AB34" t="s">
        <v>61</v>
      </c>
      <c r="AC34" t="s">
        <v>62</v>
      </c>
      <c r="AD34" t="s">
        <v>63</v>
      </c>
      <c r="AE34" t="s">
        <v>64</v>
      </c>
      <c r="AF34" t="s">
        <v>66</v>
      </c>
      <c r="AG34" t="s">
        <v>65</v>
      </c>
      <c r="AH34" t="s">
        <v>67</v>
      </c>
      <c r="AI34" t="s">
        <v>68</v>
      </c>
      <c r="AJ34" t="s">
        <v>75</v>
      </c>
      <c r="AK34" t="s">
        <v>69</v>
      </c>
      <c r="AL34" t="s">
        <v>70</v>
      </c>
      <c r="AM34" t="s">
        <v>71</v>
      </c>
      <c r="AN34" t="s">
        <v>72</v>
      </c>
      <c r="AO34" t="s">
        <v>73</v>
      </c>
      <c r="AP3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csn_lm_issues__all_p5e10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2022-11-29T21:02:37Z</dcterms:created>
  <dcterms:modified xsi:type="dcterms:W3CDTF">2022-11-29T22:02:34Z</dcterms:modified>
</cp:coreProperties>
</file>