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bugsn_scope\te08lag2\"/>
    </mc:Choice>
  </mc:AlternateContent>
  <xr:revisionPtr revIDLastSave="0" documentId="13_ncr:40009_{9BCFC127-C9E4-48E7-8EF9-1F4D2E82987B}" xr6:coauthVersionLast="47" xr6:coauthVersionMax="47" xr10:uidLastSave="{00000000-0000-0000-0000-000000000000}"/>
  <bookViews>
    <workbookView xWindow="-120" yWindow="-120" windowWidth="38640" windowHeight="15720"/>
  </bookViews>
  <sheets>
    <sheet name="te08lag2_csn_bugsn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X11" i="1"/>
  <c r="AT11" i="1" s="1"/>
  <c r="W11" i="1"/>
  <c r="BF10" i="1"/>
  <c r="BE10" i="1"/>
  <c r="BD10" i="1"/>
  <c r="BC10" i="1"/>
  <c r="BB10" i="1"/>
  <c r="BA10" i="1"/>
  <c r="BI10" i="1" s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R9" i="1" s="1"/>
  <c r="AS9" i="1" s="1"/>
  <c r="AU9" i="1" s="1"/>
  <c r="AB9" i="1"/>
  <c r="AA9" i="1"/>
  <c r="Z9" i="1"/>
  <c r="Y9" i="1"/>
  <c r="X9" i="1"/>
  <c r="AT9" i="1" s="1"/>
  <c r="W9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1" i="1" l="1"/>
  <c r="BK3" i="1"/>
  <c r="BI4" i="1"/>
  <c r="BI5" i="1"/>
  <c r="BJ5" i="1"/>
  <c r="BH9" i="1"/>
  <c r="BJ3" i="1"/>
  <c r="BI9" i="1"/>
  <c r="BJ4" i="1"/>
  <c r="BJ9" i="1"/>
  <c r="BH10" i="1"/>
  <c r="BJ10" i="1"/>
  <c r="BH11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<sst xmlns="http://schemas.openxmlformats.org/spreadsheetml/2006/main" count="179" uniqueCount="35">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</sst>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X1" workbookViewId="0">
      <selection activeCell="AU3" sqref="AU3:AU10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0.168763085633507</v>
      </c>
      <c r="C3">
        <v>1.3333333333333299E-2</v>
      </c>
      <c r="D3">
        <v>0.58091203533685698</v>
      </c>
      <c r="E3">
        <v>0.08</v>
      </c>
      <c r="F3">
        <v>0.52114813657119297</v>
      </c>
      <c r="G3">
        <v>8.6666666666666697E-2</v>
      </c>
      <c r="H3">
        <v>0.32588232736881101</v>
      </c>
      <c r="I3">
        <v>0.82</v>
      </c>
      <c r="J3">
        <v>0.20334099878946901</v>
      </c>
      <c r="K3">
        <v>0.54666666666666697</v>
      </c>
      <c r="L3">
        <v>0.125852674019128</v>
      </c>
      <c r="M3">
        <v>7.6666666666666702E-2</v>
      </c>
      <c r="N3">
        <v>0.11477400295135499</v>
      </c>
      <c r="O3">
        <v>0.55666666666666698</v>
      </c>
      <c r="P3">
        <v>0.20648213332735299</v>
      </c>
      <c r="Q3">
        <v>0.65</v>
      </c>
      <c r="R3">
        <v>0.40821133550446598</v>
      </c>
      <c r="S3">
        <v>0.73666666666666702</v>
      </c>
      <c r="T3">
        <v>0.28510253593621498</v>
      </c>
      <c r="U3">
        <v>0.15333333333333299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>°</v>
      </c>
      <c r="AA3" t="str">
        <f t="shared" ref="AA3:AA5" si="2">IF(AND(F3&gt;0,G3&lt;=0.05),"*","")</f>
        <v/>
      </c>
      <c r="AB3" t="str">
        <f>IF(AND(F3&gt;0,G3&lt;=0.1,G3&gt;0.05),CHAR(176),"")</f>
        <v>°</v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/>
      </c>
      <c r="AH3" t="str">
        <f>IF(AND(L3&gt;0,M3&lt;=0.1,M3&gt;0.05),CHAR(176),"")</f>
        <v>°</v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>°°°</v>
      </c>
      <c r="AU3" t="str">
        <f>_xlfn.CONCAT(AS3,AT3)</f>
        <v>•°°°</v>
      </c>
      <c r="AW3">
        <f>IF(AND(B3&gt;0,C3&lt;=0.1),B3,"")</f>
        <v>0.168763085633507</v>
      </c>
      <c r="AX3">
        <f>IF(AND(D3&gt;0,E3&lt;=0.1),D3,"")</f>
        <v>0.58091203533685698</v>
      </c>
      <c r="AY3">
        <f>IF(AND(F3&gt;0,G3&lt;=0.1),F3,"")</f>
        <v>0.52114813657119297</v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0.125852674019128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0.125852674019128</v>
      </c>
      <c r="BI3">
        <f>MAX(AW3:BF3)</f>
        <v>0.58091203533685698</v>
      </c>
      <c r="BJ3">
        <f>AVERAGE(AW3:BF3)</f>
        <v>0.34916898289017123</v>
      </c>
      <c r="BK3">
        <f>STDEV(AW3:BF3)</f>
        <v>0.23501640597407739</v>
      </c>
    </row>
    <row r="4" spans="1:63" x14ac:dyDescent="0.25">
      <c r="A4" t="s">
        <v>24</v>
      </c>
      <c r="B4">
        <v>0.17644187126779801</v>
      </c>
      <c r="C4">
        <v>8.6666666666666697E-2</v>
      </c>
      <c r="D4">
        <v>0.71220329192148402</v>
      </c>
      <c r="E4">
        <v>0</v>
      </c>
      <c r="F4">
        <v>0.35504062281571402</v>
      </c>
      <c r="G4">
        <v>0.61333333333333295</v>
      </c>
      <c r="H4">
        <v>0.61337818724617899</v>
      </c>
      <c r="I4">
        <v>0</v>
      </c>
      <c r="J4">
        <v>0.21739353863746799</v>
      </c>
      <c r="K4">
        <v>7.6666666666666702E-2</v>
      </c>
      <c r="L4">
        <v>0.21276612073884099</v>
      </c>
      <c r="M4">
        <v>0.42666666666666703</v>
      </c>
      <c r="N4">
        <v>0.17497239923421401</v>
      </c>
      <c r="O4">
        <v>0.2</v>
      </c>
      <c r="P4">
        <v>0.277584252392646</v>
      </c>
      <c r="Q4">
        <v>0.36333333333333301</v>
      </c>
      <c r="R4">
        <v>0.59249902621755501</v>
      </c>
      <c r="S4">
        <v>0.30666666666666698</v>
      </c>
      <c r="T4">
        <v>0.29435514357148301</v>
      </c>
      <c r="U4">
        <v>7.6666666666666702E-2</v>
      </c>
      <c r="W4" t="str">
        <f t="shared" si="0"/>
        <v/>
      </c>
      <c r="X4" t="str">
        <f t="shared" ref="X4:X5" si="10">IF(AND(B4&gt;0,C4&lt;=0.1,C4&gt;0.05),CHAR(176),"")</f>
        <v>°</v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>°</v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>°</v>
      </c>
      <c r="AR4" t="str">
        <f t="shared" ref="AR4:AR5" si="20">_xlfn.CONCAT(W4,Y4,AA4,AC4,AE4,AG4,AI4,AK4,AM4,AO4)</f>
        <v>**</v>
      </c>
      <c r="AS4" t="str">
        <f t="shared" ref="AS4:AS5" si="21">SUBSTITUTE(AR4,"*",CHAR(149))</f>
        <v>••</v>
      </c>
      <c r="AT4" t="str">
        <f t="shared" ref="AT4:AT5" si="22">_xlfn.CONCAT(X4,Z4,AB4,AD4,AF4,AH4,AJ4,AL4,AN4,AP4)</f>
        <v>°°°</v>
      </c>
      <c r="AU4" t="str">
        <f t="shared" ref="AU4:AU5" si="23">_xlfn.CONCAT(AS4,AT4)</f>
        <v>••°°°</v>
      </c>
      <c r="AW4">
        <f t="shared" ref="AW4:AW5" si="24">IF(AND(B4&gt;0,C4&lt;=0.1),B4,"")</f>
        <v>0.17644187126779801</v>
      </c>
      <c r="AX4">
        <f t="shared" ref="AX4:AX5" si="25">IF(AND(D4&gt;0,E4&lt;=0.1),D4,"")</f>
        <v>0.71220329192148402</v>
      </c>
      <c r="AY4" t="str">
        <f t="shared" ref="AY4:AY5" si="26">IF(AND(F4&gt;0,G4&lt;=0.1),F4,"")</f>
        <v/>
      </c>
      <c r="AZ4">
        <f t="shared" ref="AZ4:AZ5" si="27">IF(AND(H4&gt;0,I4&lt;=0.1),H4,"")</f>
        <v>0.61337818724617899</v>
      </c>
      <c r="BA4">
        <f t="shared" ref="BA4:BA5" si="28">IF(AND(J4&gt;0,K4&lt;=0.1),J4,"")</f>
        <v>0.21739353863746799</v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>
        <f t="shared" ref="BF4:BF5" si="33">IF(AND(T4&gt;0,U4&lt;=0.1),T4,"")</f>
        <v>0.29435514357148301</v>
      </c>
      <c r="BH4">
        <f t="shared" ref="BH4:BH5" si="34">MIN(AW4:BF4)</f>
        <v>0.17644187126779801</v>
      </c>
      <c r="BI4">
        <f t="shared" ref="BI4:BI5" si="35">MAX(AW4:BF4)</f>
        <v>0.71220329192148402</v>
      </c>
      <c r="BJ4">
        <f t="shared" ref="BJ4:BJ5" si="36">AVERAGE(AW4:BF4)</f>
        <v>0.40275440652888239</v>
      </c>
      <c r="BK4">
        <f t="shared" ref="BK4:BK5" si="37">STDEV(AW4:BF4)</f>
        <v>0.24364287638151699</v>
      </c>
    </row>
    <row r="5" spans="1:63" x14ac:dyDescent="0.25">
      <c r="A5" t="s">
        <v>25</v>
      </c>
      <c r="B5">
        <v>0.20972223631440701</v>
      </c>
      <c r="C5">
        <v>3.3333333333333301E-3</v>
      </c>
      <c r="D5">
        <v>0.13885780665686301</v>
      </c>
      <c r="E5">
        <v>0</v>
      </c>
      <c r="F5">
        <v>0.25727578225454101</v>
      </c>
      <c r="G5">
        <v>0</v>
      </c>
      <c r="H5">
        <v>0.350223503041938</v>
      </c>
      <c r="I5">
        <v>0.84333333333333305</v>
      </c>
      <c r="J5">
        <v>0.22690536639529099</v>
      </c>
      <c r="K5">
        <v>0.24</v>
      </c>
      <c r="L5">
        <v>0.135737813809932</v>
      </c>
      <c r="M5">
        <v>0.85666666666666702</v>
      </c>
      <c r="N5">
        <v>0.30452096865094003</v>
      </c>
      <c r="O5">
        <v>8.3333333333333301E-2</v>
      </c>
      <c r="P5">
        <v>0.19664761421662</v>
      </c>
      <c r="Q5">
        <v>0.71</v>
      </c>
      <c r="R5">
        <v>0.19686701931621101</v>
      </c>
      <c r="S5">
        <v>0.51333333333333298</v>
      </c>
      <c r="T5">
        <v>0.23940485952655899</v>
      </c>
      <c r="U5">
        <v>0.16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>°</v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***</v>
      </c>
      <c r="AS5" t="str">
        <f t="shared" si="21"/>
        <v>•••</v>
      </c>
      <c r="AT5" t="str">
        <f t="shared" si="22"/>
        <v>°</v>
      </c>
      <c r="AU5" t="str">
        <f t="shared" si="23"/>
        <v>•••°</v>
      </c>
      <c r="AW5">
        <f t="shared" si="24"/>
        <v>0.20972223631440701</v>
      </c>
      <c r="AX5">
        <f t="shared" si="25"/>
        <v>0.13885780665686301</v>
      </c>
      <c r="AY5">
        <f t="shared" si="26"/>
        <v>0.25727578225454101</v>
      </c>
      <c r="AZ5" t="str">
        <f t="shared" si="27"/>
        <v/>
      </c>
      <c r="BA5" t="str">
        <f t="shared" si="28"/>
        <v/>
      </c>
      <c r="BB5" t="str">
        <f t="shared" si="29"/>
        <v/>
      </c>
      <c r="BC5">
        <f t="shared" si="30"/>
        <v>0.30452096865094003</v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0.13885780665686301</v>
      </c>
      <c r="BI5">
        <f t="shared" si="35"/>
        <v>0.30452096865094003</v>
      </c>
      <c r="BJ5">
        <f t="shared" si="36"/>
        <v>0.22759419846918777</v>
      </c>
      <c r="BK5">
        <f t="shared" si="37"/>
        <v>7.0692476378879654E-2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9.0244927842499406E-2</v>
      </c>
      <c r="C9">
        <v>0.84666666666666701</v>
      </c>
      <c r="D9">
        <v>0.36630454684882702</v>
      </c>
      <c r="E9">
        <v>0.586666666666667</v>
      </c>
      <c r="F9">
        <v>0.46616014674023099</v>
      </c>
      <c r="G9">
        <v>0.43666666666666698</v>
      </c>
      <c r="H9">
        <v>0.394494041857542</v>
      </c>
      <c r="I9">
        <v>0.55333333333333301</v>
      </c>
      <c r="J9">
        <v>0.207772442915755</v>
      </c>
      <c r="K9">
        <v>0.56999999999999995</v>
      </c>
      <c r="L9">
        <v>0.28506016776318199</v>
      </c>
      <c r="M9">
        <v>8.6666666666666697E-2</v>
      </c>
      <c r="N9">
        <v>9.7232508011384403E-2</v>
      </c>
      <c r="O9">
        <v>0.94666666666666699</v>
      </c>
      <c r="P9">
        <v>0.224834142017831</v>
      </c>
      <c r="Q9">
        <v>0.483333333333333</v>
      </c>
      <c r="R9">
        <v>0.41940577680073399</v>
      </c>
      <c r="S9">
        <v>0.57666666666666699</v>
      </c>
      <c r="T9">
        <v>0.18342852011267199</v>
      </c>
      <c r="U9">
        <v>0.44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>°</v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>°</v>
      </c>
      <c r="AU9" t="str">
        <f>_xlfn.CONCAT(AS9,AT9)</f>
        <v>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>
        <f>IF(AND(L9&gt;0,M9&lt;=0.1),L9,"")</f>
        <v>0.28506016776318199</v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0.28506016776318199</v>
      </c>
      <c r="BI9">
        <f>MAX(AW9:BF9)</f>
        <v>0.28506016776318199</v>
      </c>
      <c r="BJ9">
        <f>AVERAGE(AW9:BF9)</f>
        <v>0.28506016776318199</v>
      </c>
      <c r="BK9" t="e">
        <f>STDEV(AW9:BF9)</f>
        <v>#DIV/0!</v>
      </c>
    </row>
    <row r="10" spans="1:63" x14ac:dyDescent="0.25">
      <c r="A10" t="s">
        <v>24</v>
      </c>
      <c r="B10">
        <v>9.19567438600324E-2</v>
      </c>
      <c r="C10">
        <v>0.91</v>
      </c>
      <c r="D10">
        <v>0.21348948834697201</v>
      </c>
      <c r="E10">
        <v>0.82666666666666699</v>
      </c>
      <c r="F10">
        <v>0.37040909497642799</v>
      </c>
      <c r="G10">
        <v>0.34</v>
      </c>
      <c r="H10">
        <v>0.311902662952806</v>
      </c>
      <c r="I10">
        <v>0.86333333333333295</v>
      </c>
      <c r="J10">
        <v>9.1419283290388204E-2</v>
      </c>
      <c r="K10">
        <v>0.99</v>
      </c>
      <c r="L10">
        <v>0.20123327150746501</v>
      </c>
      <c r="M10">
        <v>0.42333333333333301</v>
      </c>
      <c r="N10">
        <v>0.21514723652202</v>
      </c>
      <c r="O10">
        <v>0.26333333333333298</v>
      </c>
      <c r="P10">
        <v>0.40402146546433398</v>
      </c>
      <c r="Q10">
        <v>7.3333333333333306E-2</v>
      </c>
      <c r="R10">
        <v>0.58247095225831402</v>
      </c>
      <c r="S10">
        <v>0.27333333333333298</v>
      </c>
      <c r="T10">
        <v>0.23299098526504</v>
      </c>
      <c r="U10">
        <v>0.30333333333333301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>°</v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>°</v>
      </c>
      <c r="AU10" t="str">
        <f t="shared" ref="AU10:AU11" si="61">_xlfn.CONCAT(AS10,AT10)</f>
        <v>°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>
        <f t="shared" ref="BD10:BD11" si="69">IF(AND(P10&gt;0,Q10&lt;=0.1),P10,"")</f>
        <v>0.40402146546433398</v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0.40402146546433398</v>
      </c>
      <c r="BI10">
        <f t="shared" ref="BI10:BI11" si="73">MAX(AW10:BF10)</f>
        <v>0.40402146546433398</v>
      </c>
      <c r="BJ10">
        <f t="shared" ref="BJ10:BJ11" si="74">AVERAGE(AW10:BF10)</f>
        <v>0.40402146546433398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0.17826998514668499</v>
      </c>
      <c r="C11">
        <v>0.15666666666666701</v>
      </c>
      <c r="D11">
        <v>7.5179497506523807E-2</v>
      </c>
      <c r="E11">
        <v>0.79</v>
      </c>
      <c r="F11">
        <v>0.275456454748986</v>
      </c>
      <c r="G11">
        <v>0.586666666666667</v>
      </c>
      <c r="H11">
        <v>0.36793557461495802</v>
      </c>
      <c r="I11">
        <v>0.69333333333333302</v>
      </c>
      <c r="J11">
        <v>0.16260253344587799</v>
      </c>
      <c r="K11">
        <v>0.52666666666666695</v>
      </c>
      <c r="L11">
        <v>0.10895123956694</v>
      </c>
      <c r="M11">
        <v>0.94</v>
      </c>
      <c r="N11">
        <v>0.17432814344580499</v>
      </c>
      <c r="O11">
        <v>0.62</v>
      </c>
      <c r="P11">
        <v>0.24878347264956699</v>
      </c>
      <c r="Q11">
        <v>0.40666666666666701</v>
      </c>
      <c r="R11">
        <v>0.253626202736563</v>
      </c>
      <c r="S11">
        <v>0.71333333333333304</v>
      </c>
      <c r="T11">
        <v>0.188247865469715</v>
      </c>
      <c r="U11">
        <v>0.41666666666666702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/>
      </c>
      <c r="AU11" t="str">
        <f t="shared" si="61"/>
        <v/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</v>
      </c>
      <c r="BI11">
        <f t="shared" si="73"/>
        <v>0</v>
      </c>
      <c r="BJ11" t="e">
        <f t="shared" si="74"/>
        <v>#DIV/0!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te08lag2_csn_bugsn__all_p5e10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2022-11-30T11:46:01Z</dcterms:created>
  <dcterms:modified xsi:type="dcterms:W3CDTF">2022-11-30T11:50:07Z</dcterms:modified>
</cp:coreProperties>
</file>