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5\rq4_bugs\data_scope\te08lag3\"/>
    </mc:Choice>
  </mc:AlternateContent>
  <xr:revisionPtr revIDLastSave="0" documentId="13_ncr:40009_{DCE89DA7-1568-43DB-9542-1B1A9A70B526}" xr6:coauthVersionLast="47" xr6:coauthVersionMax="47" xr10:uidLastSave="{00000000-0000-0000-0000-000000000000}"/>
  <bookViews>
    <workbookView xWindow="-120" yWindow="-120" windowWidth="38640" windowHeight="15720"/>
  </bookViews>
  <sheets>
    <sheet name="te08lag3_csn_bugs__all_p5e10" sheetId="1" r:id="rId1"/>
  </sheets>
  <calcPr calcId="0"/>
</workbook>
</file>

<file path=xl/calcChain.xml><?xml version="1.0" encoding="utf-8"?>
<calcChain xmlns="http://schemas.openxmlformats.org/spreadsheetml/2006/main">
  <c r="BF11" i="1" l="1"/>
  <c r="BE11" i="1"/>
  <c r="BD11" i="1"/>
  <c r="BC11" i="1"/>
  <c r="BB11" i="1"/>
  <c r="BA11" i="1"/>
  <c r="AZ11" i="1"/>
  <c r="AY11" i="1"/>
  <c r="AX11" i="1"/>
  <c r="AW11" i="1"/>
  <c r="BK11" i="1" s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AR11" i="1" s="1"/>
  <c r="AS11" i="1" s="1"/>
  <c r="X11" i="1"/>
  <c r="AT11" i="1" s="1"/>
  <c r="W11" i="1"/>
  <c r="BF10" i="1"/>
  <c r="BE10" i="1"/>
  <c r="BD10" i="1"/>
  <c r="BC10" i="1"/>
  <c r="BB10" i="1"/>
  <c r="BA10" i="1"/>
  <c r="BH10" i="1" s="1"/>
  <c r="AZ10" i="1"/>
  <c r="AY10" i="1"/>
  <c r="AX10" i="1"/>
  <c r="BK10" i="1" s="1"/>
  <c r="AW10" i="1"/>
  <c r="BJ10" i="1" s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T10" i="1" s="1"/>
  <c r="AA10" i="1"/>
  <c r="AR10" i="1" s="1"/>
  <c r="AS10" i="1" s="1"/>
  <c r="AU10" i="1" s="1"/>
  <c r="Z10" i="1"/>
  <c r="Y10" i="1"/>
  <c r="X10" i="1"/>
  <c r="W10" i="1"/>
  <c r="BF9" i="1"/>
  <c r="BE9" i="1"/>
  <c r="BD9" i="1"/>
  <c r="BC9" i="1"/>
  <c r="BB9" i="1"/>
  <c r="BA9" i="1"/>
  <c r="AZ9" i="1"/>
  <c r="AY9" i="1"/>
  <c r="AX9" i="1"/>
  <c r="AW9" i="1"/>
  <c r="BK9" i="1" s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T9" i="1" s="1"/>
  <c r="AC9" i="1"/>
  <c r="AR9" i="1" s="1"/>
  <c r="AS9" i="1" s="1"/>
  <c r="AU9" i="1" s="1"/>
  <c r="AB9" i="1"/>
  <c r="AA9" i="1"/>
  <c r="Z9" i="1"/>
  <c r="Y9" i="1"/>
  <c r="X9" i="1"/>
  <c r="W9" i="1"/>
  <c r="BF5" i="1"/>
  <c r="BE5" i="1"/>
  <c r="BI5" i="1" s="1"/>
  <c r="BD5" i="1"/>
  <c r="BC5" i="1"/>
  <c r="BB5" i="1"/>
  <c r="BA5" i="1"/>
  <c r="AZ5" i="1"/>
  <c r="AY5" i="1"/>
  <c r="AX5" i="1"/>
  <c r="AW5" i="1"/>
  <c r="BK5" i="1" s="1"/>
  <c r="AT5" i="1"/>
  <c r="AR5" i="1"/>
  <c r="AS5" i="1" s="1"/>
  <c r="AU5" i="1" s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BH4" i="1"/>
  <c r="BF4" i="1"/>
  <c r="BE4" i="1"/>
  <c r="BD4" i="1"/>
  <c r="BC4" i="1"/>
  <c r="BB4" i="1"/>
  <c r="BA4" i="1"/>
  <c r="AZ4" i="1"/>
  <c r="AY4" i="1"/>
  <c r="AX4" i="1"/>
  <c r="AW4" i="1"/>
  <c r="BJ4" i="1" s="1"/>
  <c r="AT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AR4" i="1" s="1"/>
  <c r="AS4" i="1" s="1"/>
  <c r="AU4" i="1" s="1"/>
  <c r="BF3" i="1"/>
  <c r="BE3" i="1"/>
  <c r="BD3" i="1"/>
  <c r="BC3" i="1"/>
  <c r="BB3" i="1"/>
  <c r="BA3" i="1"/>
  <c r="AZ3" i="1"/>
  <c r="AY3" i="1"/>
  <c r="AX3" i="1"/>
  <c r="AW3" i="1"/>
  <c r="BI3" i="1" s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AT3" i="1" s="1"/>
  <c r="W3" i="1"/>
  <c r="AR3" i="1" s="1"/>
  <c r="AS3" i="1" s="1"/>
  <c r="AU3" i="1" s="1"/>
  <c r="AU11" i="1" l="1"/>
  <c r="BK3" i="1"/>
  <c r="BI4" i="1"/>
  <c r="BH5" i="1"/>
  <c r="BK4" i="1"/>
  <c r="BJ5" i="1"/>
  <c r="BH9" i="1"/>
  <c r="BI9" i="1"/>
  <c r="BJ9" i="1"/>
  <c r="BJ3" i="1"/>
  <c r="BI10" i="1"/>
  <c r="BH11" i="1"/>
  <c r="BI11" i="1"/>
  <c r="BH3" i="1"/>
  <c r="BJ11" i="1"/>
</calcChain>
</file>

<file path=xl/sharedStrings.xml><?xml version="1.0" encoding="utf-8"?>
<sst xmlns="http://schemas.openxmlformats.org/spreadsheetml/2006/main" count="179" uniqueCount="35">
  <si>
    <t>CS</t>
  </si>
  <si>
    <t>phpmyadmin</t>
  </si>
  <si>
    <t>phpmyadmin_p</t>
  </si>
  <si>
    <t>dokuwiki</t>
  </si>
  <si>
    <t>dokuwiki p _</t>
  </si>
  <si>
    <t>opencart</t>
  </si>
  <si>
    <t>opencart p _</t>
  </si>
  <si>
    <t>phpbb</t>
  </si>
  <si>
    <t>phpbb p _</t>
  </si>
  <si>
    <t>prestashop</t>
  </si>
  <si>
    <t>prestashop p _</t>
  </si>
  <si>
    <t>vanilla</t>
  </si>
  <si>
    <t>vanilla p _</t>
  </si>
  <si>
    <t>dolibarr</t>
  </si>
  <si>
    <t>dolibarr p _</t>
  </si>
  <si>
    <t>roundcubemail</t>
  </si>
  <si>
    <t>roundcubemail p _</t>
  </si>
  <si>
    <t>openemr</t>
  </si>
  <si>
    <t>openemr p _</t>
  </si>
  <si>
    <t>kanboard</t>
  </si>
  <si>
    <t>kanboard p _</t>
  </si>
  <si>
    <t xml:space="preserve"> te</t>
  </si>
  <si>
    <t xml:space="preserve"> p</t>
  </si>
  <si>
    <t xml:space="preserve">server_id </t>
  </si>
  <si>
    <t xml:space="preserve">client_id </t>
  </si>
  <si>
    <t xml:space="preserve">client_js_id </t>
  </si>
  <si>
    <t xml:space="preserve"> te2</t>
  </si>
  <si>
    <t xml:space="preserve"> p2</t>
  </si>
  <si>
    <t>min</t>
  </si>
  <si>
    <t>max</t>
  </si>
  <si>
    <t>avg</t>
  </si>
  <si>
    <t>dp</t>
  </si>
  <si>
    <t>p0.05</t>
  </si>
  <si>
    <t>p0.10</t>
  </si>
  <si>
    <t>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</si>
</sst>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1"/>
  <sheetViews>
    <sheetView tabSelected="1" topLeftCell="W1" workbookViewId="0">
      <selection activeCell="AU3" sqref="AU3:AU11"/>
    </sheetView>
  </sheetViews>
  <sheetFormatPr defaultRowHeight="15" x14ac:dyDescent="0.25"/>
  <sheetData>
    <row r="1" spans="1:6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  <c r="AG1" t="s">
        <v>11</v>
      </c>
      <c r="AH1" t="s">
        <v>12</v>
      </c>
      <c r="AI1" t="s">
        <v>13</v>
      </c>
      <c r="AJ1" t="s">
        <v>14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  <c r="AP1" t="s">
        <v>20</v>
      </c>
      <c r="AW1" t="s">
        <v>1</v>
      </c>
      <c r="AX1" t="s">
        <v>3</v>
      </c>
      <c r="AY1" t="s">
        <v>5</v>
      </c>
      <c r="AZ1" t="s">
        <v>7</v>
      </c>
      <c r="BA1" t="s">
        <v>9</v>
      </c>
      <c r="BB1" t="s">
        <v>11</v>
      </c>
      <c r="BC1" t="s">
        <v>13</v>
      </c>
      <c r="BD1" t="s">
        <v>15</v>
      </c>
      <c r="BE1" t="s">
        <v>17</v>
      </c>
      <c r="BF1" t="s">
        <v>19</v>
      </c>
      <c r="BH1" t="s">
        <v>28</v>
      </c>
      <c r="BI1" t="s">
        <v>29</v>
      </c>
      <c r="BJ1" t="s">
        <v>30</v>
      </c>
      <c r="BK1" t="s">
        <v>31</v>
      </c>
    </row>
    <row r="2" spans="1:63" x14ac:dyDescent="0.25">
      <c r="A2" t="s">
        <v>0</v>
      </c>
      <c r="B2" t="s">
        <v>21</v>
      </c>
      <c r="C2" t="s">
        <v>22</v>
      </c>
      <c r="D2" t="s">
        <v>21</v>
      </c>
      <c r="E2" t="s">
        <v>22</v>
      </c>
      <c r="F2" t="s">
        <v>21</v>
      </c>
      <c r="G2" t="s">
        <v>22</v>
      </c>
      <c r="H2" t="s">
        <v>21</v>
      </c>
      <c r="I2" t="s">
        <v>22</v>
      </c>
      <c r="J2" t="s">
        <v>21</v>
      </c>
      <c r="K2" t="s">
        <v>22</v>
      </c>
      <c r="L2" t="s">
        <v>21</v>
      </c>
      <c r="M2" t="s">
        <v>22</v>
      </c>
      <c r="N2" t="s">
        <v>21</v>
      </c>
      <c r="O2" t="s">
        <v>22</v>
      </c>
      <c r="P2" t="s">
        <v>21</v>
      </c>
      <c r="Q2" t="s">
        <v>22</v>
      </c>
      <c r="R2" t="s">
        <v>21</v>
      </c>
      <c r="S2" t="s">
        <v>22</v>
      </c>
      <c r="T2" t="s">
        <v>21</v>
      </c>
      <c r="U2" t="s">
        <v>22</v>
      </c>
      <c r="W2" t="s">
        <v>32</v>
      </c>
      <c r="X2" t="s">
        <v>33</v>
      </c>
      <c r="Y2" t="s">
        <v>32</v>
      </c>
      <c r="Z2" t="s">
        <v>33</v>
      </c>
      <c r="AA2" t="s">
        <v>32</v>
      </c>
      <c r="AB2" t="s">
        <v>33</v>
      </c>
      <c r="AC2" t="s">
        <v>32</v>
      </c>
      <c r="AD2" t="s">
        <v>33</v>
      </c>
      <c r="AE2" t="s">
        <v>32</v>
      </c>
      <c r="AF2" t="s">
        <v>33</v>
      </c>
      <c r="AG2" t="s">
        <v>32</v>
      </c>
      <c r="AH2" t="s">
        <v>33</v>
      </c>
      <c r="AI2" t="s">
        <v>32</v>
      </c>
      <c r="AJ2" t="s">
        <v>33</v>
      </c>
      <c r="AK2" t="s">
        <v>32</v>
      </c>
      <c r="AL2" t="s">
        <v>33</v>
      </c>
      <c r="AM2" t="s">
        <v>32</v>
      </c>
      <c r="AN2" t="s">
        <v>33</v>
      </c>
      <c r="AO2" t="s">
        <v>32</v>
      </c>
      <c r="AP2" t="s">
        <v>33</v>
      </c>
      <c r="AR2">
        <v>0.05</v>
      </c>
      <c r="AT2" s="1" t="s">
        <v>34</v>
      </c>
    </row>
    <row r="3" spans="1:63" x14ac:dyDescent="0.25">
      <c r="A3" t="s">
        <v>23</v>
      </c>
      <c r="B3">
        <v>0.206514340342866</v>
      </c>
      <c r="C3">
        <v>0.28666666666666701</v>
      </c>
      <c r="D3">
        <v>0.57297770351439503</v>
      </c>
      <c r="E3">
        <v>0.23</v>
      </c>
      <c r="F3">
        <v>0.44611984919394099</v>
      </c>
      <c r="G3">
        <v>0.40333333333333299</v>
      </c>
      <c r="H3">
        <v>0.27468591417667299</v>
      </c>
      <c r="I3">
        <v>0.99</v>
      </c>
      <c r="J3">
        <v>0.203402767695228</v>
      </c>
      <c r="K3">
        <v>0.61</v>
      </c>
      <c r="L3">
        <v>0.16585408934228199</v>
      </c>
      <c r="M3">
        <v>2.33333333333333E-2</v>
      </c>
      <c r="N3">
        <v>9.5811548320155607E-2</v>
      </c>
      <c r="O3">
        <v>0.913333333333333</v>
      </c>
      <c r="P3">
        <v>0.28732853122074398</v>
      </c>
      <c r="Q3">
        <v>0.53666666666666696</v>
      </c>
      <c r="R3">
        <v>0.47814772172804698</v>
      </c>
      <c r="S3">
        <v>0</v>
      </c>
      <c r="T3">
        <v>0.27693365341450499</v>
      </c>
      <c r="U3">
        <v>0.28000000000000003</v>
      </c>
      <c r="W3" t="str">
        <f t="shared" ref="W3:W5" si="0">IF(AND(B3&gt;0,C3&lt;=0.05),"*","")</f>
        <v/>
      </c>
      <c r="X3" t="str">
        <f>IF(AND(B3&gt;0,C3&lt;=0.1,C3&gt;0.05),CHAR(176),"")</f>
        <v/>
      </c>
      <c r="Y3" t="str">
        <f t="shared" ref="Y3:Y5" si="1">IF(AND(D3&gt;0,E3&lt;=0.05),"*","")</f>
        <v/>
      </c>
      <c r="Z3" t="str">
        <f>IF(AND(D3&gt;0,E3&lt;=0.1,E3&gt;0.05),CHAR(176),"")</f>
        <v/>
      </c>
      <c r="AA3" t="str">
        <f t="shared" ref="AA3:AA5" si="2">IF(AND(F3&gt;0,G3&lt;=0.05),"*","")</f>
        <v/>
      </c>
      <c r="AB3" t="str">
        <f>IF(AND(F3&gt;0,G3&lt;=0.1,G3&gt;0.05),CHAR(176),"")</f>
        <v/>
      </c>
      <c r="AC3" t="str">
        <f t="shared" ref="AC3:AC5" si="3">IF(AND(H3&gt;0,I3&lt;=0.05),"*","")</f>
        <v/>
      </c>
      <c r="AD3" t="str">
        <f>IF(AND(H3&gt;0,I3&lt;=0.1,I3&gt;0.05),CHAR(176),"")</f>
        <v/>
      </c>
      <c r="AE3" t="str">
        <f t="shared" ref="AE3:AE5" si="4">IF(AND(J3&gt;0,K3&lt;=0.05),"*","")</f>
        <v/>
      </c>
      <c r="AF3" t="str">
        <f>IF(AND(J3&gt;0,K3&lt;=0.1,K3&gt;0.05),CHAR(176),"")</f>
        <v/>
      </c>
      <c r="AG3" t="str">
        <f t="shared" ref="AG3:AG5" si="5">IF(AND(L3&gt;0,M3&lt;=0.05),"*","")</f>
        <v>*</v>
      </c>
      <c r="AH3" t="str">
        <f>IF(AND(L3&gt;0,M3&lt;=0.1,M3&gt;0.05),CHAR(176),"")</f>
        <v/>
      </c>
      <c r="AI3" t="str">
        <f t="shared" ref="AI3:AI5" si="6">IF(AND(N3&gt;0,O3&lt;=0.05),"*","")</f>
        <v/>
      </c>
      <c r="AJ3" t="str">
        <f>IF(AND(N3&gt;0,O3&lt;=0.1,O3&gt;0.05),CHAR(176),"")</f>
        <v/>
      </c>
      <c r="AK3" t="str">
        <f t="shared" ref="AK3:AK5" si="7">IF(AND(P3&gt;0,Q3&lt;=0.05),"*","")</f>
        <v/>
      </c>
      <c r="AL3" t="str">
        <f>IF(AND(P3&gt;0,Q3&lt;=0.1,Q3&gt;0.05),CHAR(176),"")</f>
        <v/>
      </c>
      <c r="AM3" t="str">
        <f t="shared" ref="AM3:AM5" si="8">IF(AND(R3&gt;0,S3&lt;=0.05),"*","")</f>
        <v>*</v>
      </c>
      <c r="AN3" t="str">
        <f>IF(AND(R3&gt;0,S3&lt;=0.1,S3&gt;0.05),CHAR(176),"")</f>
        <v/>
      </c>
      <c r="AO3" t="str">
        <f t="shared" ref="AO3:AO5" si="9">IF(AND(T3&gt;0,U3&lt;=0.05),"*","")</f>
        <v/>
      </c>
      <c r="AP3" t="str">
        <f>IF(AND(T3&gt;0,U3&lt;=0.1,U3&gt;0.05),CHAR(176),"")</f>
        <v/>
      </c>
      <c r="AR3" t="str">
        <f>_xlfn.CONCAT(W3,Y3,AA3,AC3,AE3,AG3,AI3,AK3,AM3,AO3)</f>
        <v>**</v>
      </c>
      <c r="AS3" t="str">
        <f>SUBSTITUTE(AR3,"*",CHAR(149))</f>
        <v>••</v>
      </c>
      <c r="AT3" t="str">
        <f>_xlfn.CONCAT(X3,Z3,AB3,AD3,AF3,AH3,AJ3,AL3,AN3,AP3)</f>
        <v/>
      </c>
      <c r="AU3" t="str">
        <f>_xlfn.CONCAT(AS3,AT3)</f>
        <v>••</v>
      </c>
      <c r="AW3" t="str">
        <f>IF(AND(B3&gt;0,C3&lt;=0.1),B3,"")</f>
        <v/>
      </c>
      <c r="AX3" t="str">
        <f>IF(AND(D3&gt;0,E3&lt;=0.1),D3,"")</f>
        <v/>
      </c>
      <c r="AY3" t="str">
        <f>IF(AND(F3&gt;0,G3&lt;=0.1),F3,"")</f>
        <v/>
      </c>
      <c r="AZ3" t="str">
        <f>IF(AND(H3&gt;0,I3&lt;=0.1),H3,"")</f>
        <v/>
      </c>
      <c r="BA3" t="str">
        <f>IF(AND(J3&gt;0,K3&lt;=0.1),J3,"")</f>
        <v/>
      </c>
      <c r="BB3">
        <f>IF(AND(L3&gt;0,M3&lt;=0.1),L3,"")</f>
        <v>0.16585408934228199</v>
      </c>
      <c r="BC3" t="str">
        <f>IF(AND(N3&gt;0,O3&lt;=0.1),N3,"")</f>
        <v/>
      </c>
      <c r="BD3" t="str">
        <f>IF(AND(P3&gt;0,Q3&lt;=0.1),P3,"")</f>
        <v/>
      </c>
      <c r="BE3">
        <f>IF(AND(R3&gt;0,S3&lt;=0.1),R3,"")</f>
        <v>0.47814772172804698</v>
      </c>
      <c r="BF3" t="str">
        <f>IF(AND(T3&gt;0,U3&lt;=0.1),T3,"")</f>
        <v/>
      </c>
      <c r="BH3">
        <f>MIN(AW3:BF3)</f>
        <v>0.16585408934228199</v>
      </c>
      <c r="BI3">
        <f>MAX(AW3:BF3)</f>
        <v>0.47814772172804698</v>
      </c>
      <c r="BJ3">
        <f>AVERAGE(AW3:BF3)</f>
        <v>0.32200090553516447</v>
      </c>
      <c r="BK3">
        <f>STDEV(AW3:BF3)</f>
        <v>0.22082494518135323</v>
      </c>
    </row>
    <row r="4" spans="1:63" x14ac:dyDescent="0.25">
      <c r="A4" t="s">
        <v>24</v>
      </c>
      <c r="B4">
        <v>0.204657377480543</v>
      </c>
      <c r="C4">
        <v>0.63</v>
      </c>
      <c r="D4">
        <v>0.51084140487213603</v>
      </c>
      <c r="E4">
        <v>0</v>
      </c>
      <c r="F4">
        <v>0.35552118658719001</v>
      </c>
      <c r="G4">
        <v>0.49</v>
      </c>
      <c r="H4">
        <v>0.48872499486697502</v>
      </c>
      <c r="I4">
        <v>0</v>
      </c>
      <c r="J4">
        <v>0.15358504830087</v>
      </c>
      <c r="K4">
        <v>0.75</v>
      </c>
      <c r="L4">
        <v>0.276086370623496</v>
      </c>
      <c r="M4">
        <v>0.473333333333333</v>
      </c>
      <c r="N4">
        <v>9.2399612059211406E-2</v>
      </c>
      <c r="O4">
        <v>0.85</v>
      </c>
      <c r="P4">
        <v>0.37568451321866198</v>
      </c>
      <c r="Q4">
        <v>0.41</v>
      </c>
      <c r="R4">
        <v>0.60373875291771695</v>
      </c>
      <c r="S4">
        <v>0.04</v>
      </c>
      <c r="T4">
        <v>0.17653627286114801</v>
      </c>
      <c r="U4">
        <v>0.55333333333333301</v>
      </c>
      <c r="W4" t="str">
        <f t="shared" si="0"/>
        <v/>
      </c>
      <c r="X4" t="str">
        <f t="shared" ref="X4:X5" si="10">IF(AND(B4&gt;0,C4&lt;=0.1,C4&gt;0.05),CHAR(176),"")</f>
        <v/>
      </c>
      <c r="Y4" t="str">
        <f t="shared" si="1"/>
        <v>*</v>
      </c>
      <c r="Z4" t="str">
        <f t="shared" ref="Z4:Z5" si="11">IF(AND(D4&gt;0,E4&lt;=0.1,E4&gt;0.05),CHAR(176),"")</f>
        <v/>
      </c>
      <c r="AA4" t="str">
        <f t="shared" si="2"/>
        <v/>
      </c>
      <c r="AB4" t="str">
        <f t="shared" ref="AB4:AB5" si="12">IF(AND(F4&gt;0,G4&lt;=0.1,G4&gt;0.05),CHAR(176),"")</f>
        <v/>
      </c>
      <c r="AC4" t="str">
        <f t="shared" si="3"/>
        <v>*</v>
      </c>
      <c r="AD4" t="str">
        <f t="shared" ref="AD4:AD5" si="13">IF(AND(H4&gt;0,I4&lt;=0.1,I4&gt;0.05),CHAR(176),"")</f>
        <v/>
      </c>
      <c r="AE4" t="str">
        <f t="shared" si="4"/>
        <v/>
      </c>
      <c r="AF4" t="str">
        <f t="shared" ref="AF4:AF5" si="14">IF(AND(J4&gt;0,K4&lt;=0.1,K4&gt;0.05),CHAR(176),"")</f>
        <v/>
      </c>
      <c r="AG4" t="str">
        <f t="shared" si="5"/>
        <v/>
      </c>
      <c r="AH4" t="str">
        <f t="shared" ref="AH4:AH5" si="15">IF(AND(L4&gt;0,M4&lt;=0.1,M4&gt;0.05),CHAR(176),"")</f>
        <v/>
      </c>
      <c r="AI4" t="str">
        <f t="shared" si="6"/>
        <v/>
      </c>
      <c r="AJ4" t="str">
        <f t="shared" ref="AJ4:AJ5" si="16">IF(AND(N4&gt;0,O4&lt;=0.1,O4&gt;0.05),CHAR(176),"")</f>
        <v/>
      </c>
      <c r="AK4" t="str">
        <f t="shared" si="7"/>
        <v/>
      </c>
      <c r="AL4" t="str">
        <f t="shared" ref="AL4:AL5" si="17">IF(AND(P4&gt;0,Q4&lt;=0.1,Q4&gt;0.05),CHAR(176),"")</f>
        <v/>
      </c>
      <c r="AM4" t="str">
        <f t="shared" si="8"/>
        <v>*</v>
      </c>
      <c r="AN4" t="str">
        <f t="shared" ref="AN4:AN5" si="18">IF(AND(R4&gt;0,S4&lt;=0.1,S4&gt;0.05),CHAR(176),"")</f>
        <v/>
      </c>
      <c r="AO4" t="str">
        <f t="shared" si="9"/>
        <v/>
      </c>
      <c r="AP4" t="str">
        <f t="shared" ref="AP4:AP5" si="19">IF(AND(T4&gt;0,U4&lt;=0.1,U4&gt;0.05),CHAR(176),"")</f>
        <v/>
      </c>
      <c r="AR4" t="str">
        <f t="shared" ref="AR4:AR5" si="20">_xlfn.CONCAT(W4,Y4,AA4,AC4,AE4,AG4,AI4,AK4,AM4,AO4)</f>
        <v>***</v>
      </c>
      <c r="AS4" t="str">
        <f t="shared" ref="AS4:AS5" si="21">SUBSTITUTE(AR4,"*",CHAR(149))</f>
        <v>•••</v>
      </c>
      <c r="AT4" t="str">
        <f t="shared" ref="AT4:AT5" si="22">_xlfn.CONCAT(X4,Z4,AB4,AD4,AF4,AH4,AJ4,AL4,AN4,AP4)</f>
        <v/>
      </c>
      <c r="AU4" t="str">
        <f t="shared" ref="AU4:AU5" si="23">_xlfn.CONCAT(AS4,AT4)</f>
        <v>•••</v>
      </c>
      <c r="AW4" t="str">
        <f t="shared" ref="AW4:AW5" si="24">IF(AND(B4&gt;0,C4&lt;=0.1),B4,"")</f>
        <v/>
      </c>
      <c r="AX4">
        <f t="shared" ref="AX4:AX5" si="25">IF(AND(D4&gt;0,E4&lt;=0.1),D4,"")</f>
        <v>0.51084140487213603</v>
      </c>
      <c r="AY4" t="str">
        <f t="shared" ref="AY4:AY5" si="26">IF(AND(F4&gt;0,G4&lt;=0.1),F4,"")</f>
        <v/>
      </c>
      <c r="AZ4">
        <f t="shared" ref="AZ4:AZ5" si="27">IF(AND(H4&gt;0,I4&lt;=0.1),H4,"")</f>
        <v>0.48872499486697502</v>
      </c>
      <c r="BA4" t="str">
        <f t="shared" ref="BA4:BA5" si="28">IF(AND(J4&gt;0,K4&lt;=0.1),J4,"")</f>
        <v/>
      </c>
      <c r="BB4" t="str">
        <f t="shared" ref="BB4:BB5" si="29">IF(AND(L4&gt;0,M4&lt;=0.1),L4,"")</f>
        <v/>
      </c>
      <c r="BC4" t="str">
        <f t="shared" ref="BC4:BC5" si="30">IF(AND(N4&gt;0,O4&lt;=0.1),N4,"")</f>
        <v/>
      </c>
      <c r="BD4" t="str">
        <f t="shared" ref="BD4:BD5" si="31">IF(AND(P4&gt;0,Q4&lt;=0.1),P4,"")</f>
        <v/>
      </c>
      <c r="BE4">
        <f t="shared" ref="BE4:BE5" si="32">IF(AND(R4&gt;0,S4&lt;=0.1),R4,"")</f>
        <v>0.60373875291771695</v>
      </c>
      <c r="BF4" t="str">
        <f t="shared" ref="BF4:BF5" si="33">IF(AND(T4&gt;0,U4&lt;=0.1),T4,"")</f>
        <v/>
      </c>
      <c r="BH4">
        <f t="shared" ref="BH4:BH5" si="34">MIN(AW4:BF4)</f>
        <v>0.48872499486697502</v>
      </c>
      <c r="BI4">
        <f t="shared" ref="BI4:BI5" si="35">MAX(AW4:BF4)</f>
        <v>0.60373875291771695</v>
      </c>
      <c r="BJ4">
        <f t="shared" ref="BJ4:BJ5" si="36">AVERAGE(AW4:BF4)</f>
        <v>0.53443505088560939</v>
      </c>
      <c r="BK4">
        <f t="shared" ref="BK4:BK5" si="37">STDEV(AW4:BF4)</f>
        <v>6.1028978644537914E-2</v>
      </c>
    </row>
    <row r="5" spans="1:63" x14ac:dyDescent="0.25">
      <c r="A5" t="s">
        <v>25</v>
      </c>
      <c r="B5">
        <v>0.190816755083246</v>
      </c>
      <c r="C5">
        <v>0.65333333333333299</v>
      </c>
      <c r="D5">
        <v>0.21637003783014999</v>
      </c>
      <c r="E5">
        <v>0</v>
      </c>
      <c r="F5">
        <v>0.444185603201526</v>
      </c>
      <c r="G5">
        <v>0</v>
      </c>
      <c r="H5">
        <v>0.45489660608162802</v>
      </c>
      <c r="I5">
        <v>0.85666666666666702</v>
      </c>
      <c r="J5">
        <v>0.12971547096375399</v>
      </c>
      <c r="K5">
        <v>0.82666666666666699</v>
      </c>
      <c r="L5">
        <v>0.234931333406563</v>
      </c>
      <c r="M5">
        <v>0.63333333333333297</v>
      </c>
      <c r="N5">
        <v>0.27140944156242103</v>
      </c>
      <c r="O5">
        <v>0.663333333333333</v>
      </c>
      <c r="P5">
        <v>0.407395703893146</v>
      </c>
      <c r="Q5">
        <v>0.40333333333333299</v>
      </c>
      <c r="R5">
        <v>0.22020910720381401</v>
      </c>
      <c r="S5">
        <v>0.58333333333333304</v>
      </c>
      <c r="T5">
        <v>0.13108730220935599</v>
      </c>
      <c r="U5">
        <v>0.75333333333333297</v>
      </c>
      <c r="W5" t="str">
        <f t="shared" si="0"/>
        <v/>
      </c>
      <c r="X5" t="str">
        <f t="shared" si="10"/>
        <v/>
      </c>
      <c r="Y5" t="str">
        <f t="shared" si="1"/>
        <v>*</v>
      </c>
      <c r="Z5" t="str">
        <f t="shared" si="11"/>
        <v/>
      </c>
      <c r="AA5" t="str">
        <f t="shared" si="2"/>
        <v>*</v>
      </c>
      <c r="AB5" t="str">
        <f t="shared" si="12"/>
        <v/>
      </c>
      <c r="AC5" t="str">
        <f t="shared" si="3"/>
        <v/>
      </c>
      <c r="AD5" t="str">
        <f t="shared" si="13"/>
        <v/>
      </c>
      <c r="AE5" t="str">
        <f t="shared" si="4"/>
        <v/>
      </c>
      <c r="AF5" t="str">
        <f t="shared" si="14"/>
        <v/>
      </c>
      <c r="AG5" t="str">
        <f t="shared" si="5"/>
        <v/>
      </c>
      <c r="AH5" t="str">
        <f t="shared" si="15"/>
        <v/>
      </c>
      <c r="AI5" t="str">
        <f t="shared" si="6"/>
        <v/>
      </c>
      <c r="AJ5" t="str">
        <f t="shared" si="16"/>
        <v/>
      </c>
      <c r="AK5" t="str">
        <f t="shared" si="7"/>
        <v/>
      </c>
      <c r="AL5" t="str">
        <f t="shared" si="17"/>
        <v/>
      </c>
      <c r="AM5" t="str">
        <f t="shared" si="8"/>
        <v/>
      </c>
      <c r="AN5" t="str">
        <f t="shared" si="18"/>
        <v/>
      </c>
      <c r="AO5" t="str">
        <f t="shared" si="9"/>
        <v/>
      </c>
      <c r="AP5" t="str">
        <f t="shared" si="19"/>
        <v/>
      </c>
      <c r="AR5" t="str">
        <f t="shared" si="20"/>
        <v>**</v>
      </c>
      <c r="AS5" t="str">
        <f t="shared" si="21"/>
        <v>••</v>
      </c>
      <c r="AT5" t="str">
        <f t="shared" si="22"/>
        <v/>
      </c>
      <c r="AU5" t="str">
        <f t="shared" si="23"/>
        <v>••</v>
      </c>
      <c r="AW5" t="str">
        <f t="shared" si="24"/>
        <v/>
      </c>
      <c r="AX5">
        <f t="shared" si="25"/>
        <v>0.21637003783014999</v>
      </c>
      <c r="AY5">
        <f t="shared" si="26"/>
        <v>0.444185603201526</v>
      </c>
      <c r="AZ5" t="str">
        <f t="shared" si="27"/>
        <v/>
      </c>
      <c r="BA5" t="str">
        <f t="shared" si="28"/>
        <v/>
      </c>
      <c r="BB5" t="str">
        <f t="shared" si="29"/>
        <v/>
      </c>
      <c r="BC5" t="str">
        <f t="shared" si="30"/>
        <v/>
      </c>
      <c r="BD5" t="str">
        <f t="shared" si="31"/>
        <v/>
      </c>
      <c r="BE5" t="str">
        <f t="shared" si="32"/>
        <v/>
      </c>
      <c r="BF5" t="str">
        <f t="shared" si="33"/>
        <v/>
      </c>
      <c r="BH5">
        <f t="shared" si="34"/>
        <v>0.21637003783014999</v>
      </c>
      <c r="BI5">
        <f t="shared" si="35"/>
        <v>0.444185603201526</v>
      </c>
      <c r="BJ5">
        <f t="shared" si="36"/>
        <v>0.33027782051583798</v>
      </c>
      <c r="BK5">
        <f t="shared" si="37"/>
        <v>0.16108993113394718</v>
      </c>
    </row>
    <row r="7" spans="1:63" x14ac:dyDescent="0.25">
      <c r="W7" t="s">
        <v>1</v>
      </c>
      <c r="X7" t="s">
        <v>2</v>
      </c>
      <c r="Y7" t="s">
        <v>3</v>
      </c>
      <c r="Z7" t="s">
        <v>4</v>
      </c>
      <c r="AA7" t="s">
        <v>5</v>
      </c>
      <c r="AB7" t="s">
        <v>6</v>
      </c>
      <c r="AC7" t="s">
        <v>7</v>
      </c>
      <c r="AD7" t="s">
        <v>8</v>
      </c>
      <c r="AE7" t="s">
        <v>9</v>
      </c>
      <c r="AF7" t="s">
        <v>10</v>
      </c>
      <c r="AG7" t="s">
        <v>11</v>
      </c>
      <c r="AH7" t="s">
        <v>12</v>
      </c>
      <c r="AI7" t="s">
        <v>13</v>
      </c>
      <c r="AJ7" t="s">
        <v>14</v>
      </c>
      <c r="AK7" t="s">
        <v>15</v>
      </c>
      <c r="AL7" t="s">
        <v>16</v>
      </c>
      <c r="AM7" t="s">
        <v>17</v>
      </c>
      <c r="AN7" t="s">
        <v>18</v>
      </c>
      <c r="AO7" t="s">
        <v>19</v>
      </c>
      <c r="AP7" t="s">
        <v>20</v>
      </c>
      <c r="AW7" t="s">
        <v>1</v>
      </c>
      <c r="AX7" t="s">
        <v>3</v>
      </c>
      <c r="AY7" t="s">
        <v>5</v>
      </c>
      <c r="AZ7" t="s">
        <v>7</v>
      </c>
      <c r="BA7" t="s">
        <v>9</v>
      </c>
      <c r="BB7" t="s">
        <v>11</v>
      </c>
      <c r="BC7" t="s">
        <v>13</v>
      </c>
      <c r="BD7" t="s">
        <v>15</v>
      </c>
      <c r="BE7" t="s">
        <v>17</v>
      </c>
      <c r="BF7" t="s">
        <v>19</v>
      </c>
      <c r="BH7" t="s">
        <v>28</v>
      </c>
      <c r="BI7" t="s">
        <v>29</v>
      </c>
      <c r="BJ7" t="s">
        <v>30</v>
      </c>
      <c r="BK7" t="s">
        <v>31</v>
      </c>
    </row>
    <row r="8" spans="1:63" x14ac:dyDescent="0.25">
      <c r="A8" t="s">
        <v>0</v>
      </c>
      <c r="B8" t="s">
        <v>26</v>
      </c>
      <c r="C8" t="s">
        <v>27</v>
      </c>
      <c r="D8" t="s">
        <v>26</v>
      </c>
      <c r="E8" t="s">
        <v>27</v>
      </c>
      <c r="F8" t="s">
        <v>26</v>
      </c>
      <c r="G8" t="s">
        <v>27</v>
      </c>
      <c r="H8" t="s">
        <v>26</v>
      </c>
      <c r="I8" t="s">
        <v>27</v>
      </c>
      <c r="J8" t="s">
        <v>26</v>
      </c>
      <c r="K8" t="s">
        <v>27</v>
      </c>
      <c r="L8" t="s">
        <v>26</v>
      </c>
      <c r="M8" t="s">
        <v>27</v>
      </c>
      <c r="N8" t="s">
        <v>26</v>
      </c>
      <c r="O8" t="s">
        <v>27</v>
      </c>
      <c r="P8" t="s">
        <v>26</v>
      </c>
      <c r="Q8" t="s">
        <v>27</v>
      </c>
      <c r="R8" t="s">
        <v>26</v>
      </c>
      <c r="S8" t="s">
        <v>27</v>
      </c>
      <c r="T8" t="s">
        <v>26</v>
      </c>
      <c r="U8" t="s">
        <v>27</v>
      </c>
      <c r="W8" t="s">
        <v>32</v>
      </c>
      <c r="X8" t="s">
        <v>33</v>
      </c>
      <c r="Y8" t="s">
        <v>32</v>
      </c>
      <c r="Z8" t="s">
        <v>33</v>
      </c>
      <c r="AA8" t="s">
        <v>32</v>
      </c>
      <c r="AB8" t="s">
        <v>33</v>
      </c>
      <c r="AC8" t="s">
        <v>32</v>
      </c>
      <c r="AD8" t="s">
        <v>33</v>
      </c>
      <c r="AE8" t="s">
        <v>32</v>
      </c>
      <c r="AF8" t="s">
        <v>33</v>
      </c>
      <c r="AG8" t="s">
        <v>32</v>
      </c>
      <c r="AH8" t="s">
        <v>33</v>
      </c>
      <c r="AI8" t="s">
        <v>32</v>
      </c>
      <c r="AJ8" t="s">
        <v>33</v>
      </c>
      <c r="AK8" t="s">
        <v>32</v>
      </c>
      <c r="AL8" t="s">
        <v>33</v>
      </c>
      <c r="AM8" t="s">
        <v>32</v>
      </c>
      <c r="AN8" t="s">
        <v>33</v>
      </c>
      <c r="AO8" t="s">
        <v>32</v>
      </c>
      <c r="AP8" t="s">
        <v>33</v>
      </c>
      <c r="AR8">
        <v>0.05</v>
      </c>
      <c r="AT8" s="1" t="s">
        <v>34</v>
      </c>
    </row>
    <row r="9" spans="1:63" x14ac:dyDescent="0.25">
      <c r="A9" t="s">
        <v>23</v>
      </c>
      <c r="B9">
        <v>0.11497457623282401</v>
      </c>
      <c r="C9">
        <v>0.91666666666666696</v>
      </c>
      <c r="D9">
        <v>0.24017025683212401</v>
      </c>
      <c r="E9">
        <v>0.89</v>
      </c>
      <c r="F9">
        <v>0.40171062835300198</v>
      </c>
      <c r="G9">
        <v>0.48</v>
      </c>
      <c r="H9">
        <v>0.48750333604121299</v>
      </c>
      <c r="I9">
        <v>0.15666666666666701</v>
      </c>
      <c r="J9">
        <v>0.15046543542961799</v>
      </c>
      <c r="K9">
        <v>0.02</v>
      </c>
      <c r="L9">
        <v>0.20180466915536999</v>
      </c>
      <c r="M9">
        <v>0.68333333333333302</v>
      </c>
      <c r="N9">
        <v>0.15311290864110599</v>
      </c>
      <c r="O9">
        <v>0.77</v>
      </c>
      <c r="P9">
        <v>0.27085918508992801</v>
      </c>
      <c r="Q9">
        <v>0.31666666666666698</v>
      </c>
      <c r="R9">
        <v>0.55247402720260796</v>
      </c>
      <c r="S9">
        <v>0.1</v>
      </c>
      <c r="T9">
        <v>0.258774084398185</v>
      </c>
      <c r="U9">
        <v>0.133333333333333</v>
      </c>
      <c r="W9" t="str">
        <f t="shared" ref="W9:W11" si="38">IF(AND(B9&gt;0,C9&lt;=0.05),"*","")</f>
        <v/>
      </c>
      <c r="X9" t="str">
        <f>IF(AND(B9&gt;0,C9&lt;=0.1,C9&gt;0.05),CHAR(176),"")</f>
        <v/>
      </c>
      <c r="Y9" t="str">
        <f t="shared" ref="Y9:Y11" si="39">IF(AND(D9&gt;0,E9&lt;=0.05),"*","")</f>
        <v/>
      </c>
      <c r="Z9" t="str">
        <f>IF(AND(D9&gt;0,E9&lt;=0.1,E9&gt;0.05),CHAR(176),"")</f>
        <v/>
      </c>
      <c r="AA9" t="str">
        <f t="shared" ref="AA9:AA11" si="40">IF(AND(F9&gt;0,G9&lt;=0.05),"*","")</f>
        <v/>
      </c>
      <c r="AB9" t="str">
        <f>IF(AND(F9&gt;0,G9&lt;=0.1,G9&gt;0.05),CHAR(176),"")</f>
        <v/>
      </c>
      <c r="AC9" t="str">
        <f t="shared" ref="AC9:AC11" si="41">IF(AND(H9&gt;0,I9&lt;=0.05),"*","")</f>
        <v/>
      </c>
      <c r="AD9" t="str">
        <f>IF(AND(H9&gt;0,I9&lt;=0.1,I9&gt;0.05),CHAR(176),"")</f>
        <v/>
      </c>
      <c r="AE9" t="str">
        <f t="shared" ref="AE9:AE11" si="42">IF(AND(J9&gt;0,K9&lt;=0.05),"*","")</f>
        <v>*</v>
      </c>
      <c r="AF9" t="str">
        <f>IF(AND(J9&gt;0,K9&lt;=0.1,K9&gt;0.05),CHAR(176),"")</f>
        <v/>
      </c>
      <c r="AG9" t="str">
        <f t="shared" ref="AG9:AG11" si="43">IF(AND(L9&gt;0,M9&lt;=0.05),"*","")</f>
        <v/>
      </c>
      <c r="AH9" t="str">
        <f>IF(AND(L9&gt;0,M9&lt;=0.1,M9&gt;0.05),CHAR(176),"")</f>
        <v/>
      </c>
      <c r="AI9" t="str">
        <f t="shared" ref="AI9:AI11" si="44">IF(AND(N9&gt;0,O9&lt;=0.05),"*","")</f>
        <v/>
      </c>
      <c r="AJ9" t="str">
        <f>IF(AND(N9&gt;0,O9&lt;=0.1,O9&gt;0.05),CHAR(176),"")</f>
        <v/>
      </c>
      <c r="AK9" t="str">
        <f t="shared" ref="AK9:AK11" si="45">IF(AND(P9&gt;0,Q9&lt;=0.05),"*","")</f>
        <v/>
      </c>
      <c r="AL9" t="str">
        <f>IF(AND(P9&gt;0,Q9&lt;=0.1,Q9&gt;0.05),CHAR(176),"")</f>
        <v/>
      </c>
      <c r="AM9" t="str">
        <f t="shared" ref="AM9:AM11" si="46">IF(AND(R9&gt;0,S9&lt;=0.05),"*","")</f>
        <v/>
      </c>
      <c r="AN9" t="str">
        <f>IF(AND(R9&gt;0,S9&lt;=0.1,S9&gt;0.05),CHAR(176),"")</f>
        <v>°</v>
      </c>
      <c r="AO9" t="str">
        <f t="shared" ref="AO9:AO11" si="47">IF(AND(T9&gt;0,U9&lt;=0.05),"*","")</f>
        <v/>
      </c>
      <c r="AP9" t="str">
        <f>IF(AND(T9&gt;0,U9&lt;=0.1,U9&gt;0.05),CHAR(176),"")</f>
        <v/>
      </c>
      <c r="AR9" t="str">
        <f>_xlfn.CONCAT(W9,Y9,AA9,AC9,AE9,AG9,AI9,AK9,AM9,AO9)</f>
        <v>*</v>
      </c>
      <c r="AS9" t="str">
        <f>SUBSTITUTE(AR9,"*",CHAR(149))</f>
        <v>•</v>
      </c>
      <c r="AT9" t="str">
        <f>_xlfn.CONCAT(X9,Z9,AB9,AD9,AF9,AH9,AJ9,AL9,AN9,AP9)</f>
        <v>°</v>
      </c>
      <c r="AU9" t="str">
        <f>_xlfn.CONCAT(AS9,AT9)</f>
        <v>•°</v>
      </c>
      <c r="AW9" t="str">
        <f>IF(AND(B9&gt;0,C9&lt;=0.1),B9,"")</f>
        <v/>
      </c>
      <c r="AX9" t="str">
        <f>IF(AND(D9&gt;0,E9&lt;=0.1),D9,"")</f>
        <v/>
      </c>
      <c r="AY9" t="str">
        <f>IF(AND(F9&gt;0,G9&lt;=0.1),F9,"")</f>
        <v/>
      </c>
      <c r="AZ9" t="str">
        <f>IF(AND(H9&gt;0,I9&lt;=0.1),H9,"")</f>
        <v/>
      </c>
      <c r="BA9">
        <f>IF(AND(J9&gt;0,K9&lt;=0.1),J9,"")</f>
        <v>0.15046543542961799</v>
      </c>
      <c r="BB9" t="str">
        <f>IF(AND(L9&gt;0,M9&lt;=0.1),L9,"")</f>
        <v/>
      </c>
      <c r="BC9" t="str">
        <f>IF(AND(N9&gt;0,O9&lt;=0.1),N9,"")</f>
        <v/>
      </c>
      <c r="BD9" t="str">
        <f>IF(AND(P9&gt;0,Q9&lt;=0.1),P9,"")</f>
        <v/>
      </c>
      <c r="BE9">
        <f>IF(AND(R9&gt;0,S9&lt;=0.1),R9,"")</f>
        <v>0.55247402720260796</v>
      </c>
      <c r="BF9" t="str">
        <f>IF(AND(T9&gt;0,U9&lt;=0.1),T9,"")</f>
        <v/>
      </c>
      <c r="BH9">
        <f>MIN(AW9:BF9)</f>
        <v>0.15046543542961799</v>
      </c>
      <c r="BI9">
        <f>MAX(AW9:BF9)</f>
        <v>0.55247402720260796</v>
      </c>
      <c r="BJ9">
        <f>AVERAGE(AW9:BF9)</f>
        <v>0.35146973131611298</v>
      </c>
      <c r="BK9">
        <f>STDEV(AW9:BF9)</f>
        <v>0.28426300133793569</v>
      </c>
    </row>
    <row r="10" spans="1:63" x14ac:dyDescent="0.25">
      <c r="A10" t="s">
        <v>24</v>
      </c>
      <c r="B10">
        <v>0.178571622371446</v>
      </c>
      <c r="C10">
        <v>0.59</v>
      </c>
      <c r="D10">
        <v>0.27627677776667797</v>
      </c>
      <c r="E10">
        <v>0.663333333333333</v>
      </c>
      <c r="F10">
        <v>0.35771824999142299</v>
      </c>
      <c r="G10">
        <v>0.27333333333333298</v>
      </c>
      <c r="H10">
        <v>0.36540099663088499</v>
      </c>
      <c r="I10">
        <v>0.73333333333333295</v>
      </c>
      <c r="J10">
        <v>0.13724422567550901</v>
      </c>
      <c r="K10">
        <v>0.02</v>
      </c>
      <c r="L10">
        <v>0.237034098475813</v>
      </c>
      <c r="M10">
        <v>0.31</v>
      </c>
      <c r="N10">
        <v>0.26800880435201901</v>
      </c>
      <c r="O10">
        <v>0.15666666666666701</v>
      </c>
      <c r="P10">
        <v>0.33765041891154302</v>
      </c>
      <c r="Q10">
        <v>0.21</v>
      </c>
      <c r="R10">
        <v>0.49932584540757102</v>
      </c>
      <c r="S10">
        <v>0.23</v>
      </c>
      <c r="T10">
        <v>0.21973713311565399</v>
      </c>
      <c r="U10">
        <v>0.37666666666666698</v>
      </c>
      <c r="W10" t="str">
        <f t="shared" si="38"/>
        <v/>
      </c>
      <c r="X10" t="str">
        <f t="shared" ref="X10:X11" si="48">IF(AND(B10&gt;0,C10&lt;=0.1,C10&gt;0.05),CHAR(176),"")</f>
        <v/>
      </c>
      <c r="Y10" t="str">
        <f t="shared" si="39"/>
        <v/>
      </c>
      <c r="Z10" t="str">
        <f t="shared" ref="Z10:Z11" si="49">IF(AND(D10&gt;0,E10&lt;=0.1,E10&gt;0.05),CHAR(176),"")</f>
        <v/>
      </c>
      <c r="AA10" t="str">
        <f t="shared" si="40"/>
        <v/>
      </c>
      <c r="AB10" t="str">
        <f t="shared" ref="AB10:AB11" si="50">IF(AND(F10&gt;0,G10&lt;=0.1,G10&gt;0.05),CHAR(176),"")</f>
        <v/>
      </c>
      <c r="AC10" t="str">
        <f t="shared" si="41"/>
        <v/>
      </c>
      <c r="AD10" t="str">
        <f t="shared" ref="AD10:AD11" si="51">IF(AND(H10&gt;0,I10&lt;=0.1,I10&gt;0.05),CHAR(176),"")</f>
        <v/>
      </c>
      <c r="AE10" t="str">
        <f t="shared" si="42"/>
        <v>*</v>
      </c>
      <c r="AF10" t="str">
        <f t="shared" ref="AF10:AF11" si="52">IF(AND(J10&gt;0,K10&lt;=0.1,K10&gt;0.05),CHAR(176),"")</f>
        <v/>
      </c>
      <c r="AG10" t="str">
        <f t="shared" si="43"/>
        <v/>
      </c>
      <c r="AH10" t="str">
        <f t="shared" ref="AH10:AH11" si="53">IF(AND(L10&gt;0,M10&lt;=0.1,M10&gt;0.05),CHAR(176),"")</f>
        <v/>
      </c>
      <c r="AI10" t="str">
        <f t="shared" si="44"/>
        <v/>
      </c>
      <c r="AJ10" t="str">
        <f t="shared" ref="AJ10:AJ11" si="54">IF(AND(N10&gt;0,O10&lt;=0.1,O10&gt;0.05),CHAR(176),"")</f>
        <v/>
      </c>
      <c r="AK10" t="str">
        <f t="shared" si="45"/>
        <v/>
      </c>
      <c r="AL10" t="str">
        <f t="shared" ref="AL10:AL11" si="55">IF(AND(P10&gt;0,Q10&lt;=0.1,Q10&gt;0.05),CHAR(176),"")</f>
        <v/>
      </c>
      <c r="AM10" t="str">
        <f t="shared" si="46"/>
        <v/>
      </c>
      <c r="AN10" t="str">
        <f t="shared" ref="AN10:AN11" si="56">IF(AND(R10&gt;0,S10&lt;=0.1,S10&gt;0.05),CHAR(176),"")</f>
        <v/>
      </c>
      <c r="AO10" t="str">
        <f t="shared" si="47"/>
        <v/>
      </c>
      <c r="AP10" t="str">
        <f t="shared" ref="AP10:AP11" si="57">IF(AND(T10&gt;0,U10&lt;=0.1,U10&gt;0.05),CHAR(176),"")</f>
        <v/>
      </c>
      <c r="AR10" t="str">
        <f t="shared" ref="AR10:AR11" si="58">_xlfn.CONCAT(W10,Y10,AA10,AC10,AE10,AG10,AI10,AK10,AM10,AO10)</f>
        <v>*</v>
      </c>
      <c r="AS10" t="str">
        <f t="shared" ref="AS10:AS11" si="59">SUBSTITUTE(AR10,"*",CHAR(149))</f>
        <v>•</v>
      </c>
      <c r="AT10" t="str">
        <f t="shared" ref="AT10:AT11" si="60">_xlfn.CONCAT(X10,Z10,AB10,AD10,AF10,AH10,AJ10,AL10,AN10,AP10)</f>
        <v/>
      </c>
      <c r="AU10" t="str">
        <f t="shared" ref="AU10:AU11" si="61">_xlfn.CONCAT(AS10,AT10)</f>
        <v>•</v>
      </c>
      <c r="AW10" t="str">
        <f t="shared" ref="AW10:AW11" si="62">IF(AND(B10&gt;0,C10&lt;=0.1),B10,"")</f>
        <v/>
      </c>
      <c r="AX10" t="str">
        <f t="shared" ref="AX10:AX11" si="63">IF(AND(D10&gt;0,E10&lt;=0.1),D10,"")</f>
        <v/>
      </c>
      <c r="AY10" t="str">
        <f t="shared" ref="AY10:AY11" si="64">IF(AND(F10&gt;0,G10&lt;=0.1),F10,"")</f>
        <v/>
      </c>
      <c r="AZ10" t="str">
        <f t="shared" ref="AZ10:AZ11" si="65">IF(AND(H10&gt;0,I10&lt;=0.1),H10,"")</f>
        <v/>
      </c>
      <c r="BA10">
        <f t="shared" ref="BA10:BA11" si="66">IF(AND(J10&gt;0,K10&lt;=0.1),J10,"")</f>
        <v>0.13724422567550901</v>
      </c>
      <c r="BB10" t="str">
        <f t="shared" ref="BB10:BB11" si="67">IF(AND(L10&gt;0,M10&lt;=0.1),L10,"")</f>
        <v/>
      </c>
      <c r="BC10" t="str">
        <f t="shared" ref="BC10:BC11" si="68">IF(AND(N10&gt;0,O10&lt;=0.1),N10,"")</f>
        <v/>
      </c>
      <c r="BD10" t="str">
        <f t="shared" ref="BD10:BD11" si="69">IF(AND(P10&gt;0,Q10&lt;=0.1),P10,"")</f>
        <v/>
      </c>
      <c r="BE10" t="str">
        <f t="shared" ref="BE10:BE11" si="70">IF(AND(R10&gt;0,S10&lt;=0.1),R10,"")</f>
        <v/>
      </c>
      <c r="BF10" t="str">
        <f t="shared" ref="BF10:BF11" si="71">IF(AND(T10&gt;0,U10&lt;=0.1),T10,"")</f>
        <v/>
      </c>
      <c r="BH10">
        <f t="shared" ref="BH10:BH11" si="72">MIN(AW10:BF10)</f>
        <v>0.13724422567550901</v>
      </c>
      <c r="BI10">
        <f t="shared" ref="BI10:BI11" si="73">MAX(AW10:BF10)</f>
        <v>0.13724422567550901</v>
      </c>
      <c r="BJ10">
        <f t="shared" ref="BJ10:BJ11" si="74">AVERAGE(AW10:BF10)</f>
        <v>0.13724422567550901</v>
      </c>
      <c r="BK10" t="e">
        <f t="shared" ref="BK10:BK11" si="75">STDEV(AW10:BF10)</f>
        <v>#DIV/0!</v>
      </c>
    </row>
    <row r="11" spans="1:63" x14ac:dyDescent="0.25">
      <c r="A11" t="s">
        <v>25</v>
      </c>
      <c r="B11">
        <v>0.132854582866823</v>
      </c>
      <c r="C11">
        <v>0.97</v>
      </c>
      <c r="D11">
        <v>0.14242546473985601</v>
      </c>
      <c r="E11">
        <v>0.50333333333333297</v>
      </c>
      <c r="F11">
        <v>0.145033693723955</v>
      </c>
      <c r="G11">
        <v>0.85666666666666702</v>
      </c>
      <c r="H11">
        <v>0.50054164505642296</v>
      </c>
      <c r="I11">
        <v>0.25</v>
      </c>
      <c r="J11">
        <v>0.20753353217663201</v>
      </c>
      <c r="K11">
        <v>0</v>
      </c>
      <c r="L11">
        <v>0.34267017599266703</v>
      </c>
      <c r="M11">
        <v>9.3333333333333296E-2</v>
      </c>
      <c r="N11">
        <v>0.240902062193494</v>
      </c>
      <c r="O11">
        <v>0.41</v>
      </c>
      <c r="P11">
        <v>0.33806366442685798</v>
      </c>
      <c r="Q11">
        <v>0.116666666666667</v>
      </c>
      <c r="R11">
        <v>0.17581209013398899</v>
      </c>
      <c r="S11">
        <v>0.70333333333333303</v>
      </c>
      <c r="T11">
        <v>0.110085556799145</v>
      </c>
      <c r="U11">
        <v>0.80333333333333301</v>
      </c>
      <c r="W11" t="str">
        <f t="shared" si="38"/>
        <v/>
      </c>
      <c r="X11" t="str">
        <f t="shared" si="48"/>
        <v/>
      </c>
      <c r="Y11" t="str">
        <f t="shared" si="39"/>
        <v/>
      </c>
      <c r="Z11" t="str">
        <f t="shared" si="49"/>
        <v/>
      </c>
      <c r="AA11" t="str">
        <f t="shared" si="40"/>
        <v/>
      </c>
      <c r="AB11" t="str">
        <f t="shared" si="50"/>
        <v/>
      </c>
      <c r="AC11" t="str">
        <f t="shared" si="41"/>
        <v/>
      </c>
      <c r="AD11" t="str">
        <f t="shared" si="51"/>
        <v/>
      </c>
      <c r="AE11" t="str">
        <f t="shared" si="42"/>
        <v>*</v>
      </c>
      <c r="AF11" t="str">
        <f t="shared" si="52"/>
        <v/>
      </c>
      <c r="AG11" t="str">
        <f t="shared" si="43"/>
        <v/>
      </c>
      <c r="AH11" t="str">
        <f t="shared" si="53"/>
        <v>°</v>
      </c>
      <c r="AI11" t="str">
        <f t="shared" si="44"/>
        <v/>
      </c>
      <c r="AJ11" t="str">
        <f t="shared" si="54"/>
        <v/>
      </c>
      <c r="AK11" t="str">
        <f t="shared" si="45"/>
        <v/>
      </c>
      <c r="AL11" t="str">
        <f t="shared" si="55"/>
        <v/>
      </c>
      <c r="AM11" t="str">
        <f t="shared" si="46"/>
        <v/>
      </c>
      <c r="AN11" t="str">
        <f t="shared" si="56"/>
        <v/>
      </c>
      <c r="AO11" t="str">
        <f t="shared" si="47"/>
        <v/>
      </c>
      <c r="AP11" t="str">
        <f t="shared" si="57"/>
        <v/>
      </c>
      <c r="AR11" t="str">
        <f t="shared" si="58"/>
        <v>*</v>
      </c>
      <c r="AS11" t="str">
        <f t="shared" si="59"/>
        <v>•</v>
      </c>
      <c r="AT11" t="str">
        <f t="shared" si="60"/>
        <v>°</v>
      </c>
      <c r="AU11" t="str">
        <f t="shared" si="61"/>
        <v>•°</v>
      </c>
      <c r="AW11" t="str">
        <f t="shared" si="62"/>
        <v/>
      </c>
      <c r="AX11" t="str">
        <f t="shared" si="63"/>
        <v/>
      </c>
      <c r="AY11" t="str">
        <f t="shared" si="64"/>
        <v/>
      </c>
      <c r="AZ11" t="str">
        <f t="shared" si="65"/>
        <v/>
      </c>
      <c r="BA11">
        <f t="shared" si="66"/>
        <v>0.20753353217663201</v>
      </c>
      <c r="BB11">
        <f t="shared" si="67"/>
        <v>0.34267017599266703</v>
      </c>
      <c r="BC11" t="str">
        <f t="shared" si="68"/>
        <v/>
      </c>
      <c r="BD11" t="str">
        <f t="shared" si="69"/>
        <v/>
      </c>
      <c r="BE11" t="str">
        <f t="shared" si="70"/>
        <v/>
      </c>
      <c r="BF11" t="str">
        <f t="shared" si="71"/>
        <v/>
      </c>
      <c r="BH11">
        <f t="shared" si="72"/>
        <v>0.20753353217663201</v>
      </c>
      <c r="BI11">
        <f t="shared" si="73"/>
        <v>0.34267017599266703</v>
      </c>
      <c r="BJ11">
        <f t="shared" si="74"/>
        <v>0.27510185408464949</v>
      </c>
      <c r="BK11">
        <f t="shared" si="75"/>
        <v>9.5556037229109672E-2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te08lag3_csn_bugs__all_p5e10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2022-11-29T23:01:56Z</dcterms:created>
  <dcterms:modified xsi:type="dcterms:W3CDTF">2022-11-30T00:29:16Z</dcterms:modified>
</cp:coreProperties>
</file>